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2Q4\"/>
    </mc:Choice>
  </mc:AlternateContent>
  <xr:revisionPtr revIDLastSave="0" documentId="8_{D71B9898-DCF3-4424-8562-CD6F2905D9A7}"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307" i="8"/>
  <c r="F293" i="8"/>
  <c r="F295"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1" i="8"/>
  <c r="D295" i="8"/>
  <c r="D291" i="8"/>
  <c r="C293" i="8"/>
  <c r="D293" i="8"/>
  <c r="C307" i="8"/>
  <c r="C295" i="8"/>
  <c r="D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<sst xmlns="http://schemas.openxmlformats.org/spreadsheetml/2006/main" count="4223" uniqueCount="2707">
  <si>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</si>
  <si>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</si>
  <si>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</si>
  <si>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</si>
  <si>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</si>
  <si>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</si>
  <si>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</si>
  <si>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</si>
  <si>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</si>
  <si>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</si>
  <si>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</si>
  <si>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</si>
  <si>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</si>
  <si>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</si>
  <si>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</si>
  <si>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</si>
  <si>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</si>
  <si>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</si>
  <si>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</si>
  <si>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</si>
  <si>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</si>
  <si>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</si>
  <si>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</si>
  <si>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</si>
  <si>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</si>
  <si>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</si>
  <si>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</si>
  <si>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</si>
  <si>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</si>
  <si>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</si>
  <si>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</si>
  <si>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</si>
  <si>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</si>
  <si>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</si>
  <si>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</si>
  <si>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</si>
  <si>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</si>
  <si>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</si>
  <si>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</si>
  <si>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</si>
  <si>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</si>
  <si>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</si>
  <si>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</si>
  <si>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</si>
  <si>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</si>
  <si>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</si>
  <si>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</si>
  <si>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</si>
  <si>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</si>
  <si>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</si>
  <si>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</si>
  <si>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</si>
  <si>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</si>
  <si>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</si>
  <si>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</si>
  <si>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</si>
  <si>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</si>
  <si>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</si>
  <si>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</si>
  <si>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</si>
  <si>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</si>
  <si>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</si>
  <si>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</si>
  <si>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</si>
  <si>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</si>
  <si>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</si>
  <si>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</si>
  <si>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</si>
  <si>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</si>
  <si>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</si>
  <si>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</si>
  <si>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</si>
  <si>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</si>
  <si>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</si>
  <si>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</si>
  <si>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</si>
  <si>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</si>
  <si>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</si>
  <si>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</si>
  <si>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</si>
  <si>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</si>
  <si>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</si>
  <si>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</si>
  <si>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</si>
  <si>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</si>
  <si>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</si>
  <si>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</si>
  <si>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</si>
  <si>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</si>
  <si>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</si>
  <si>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</si>
  <si>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</si>
  <si>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</si>
  <si>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</si>
  <si>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</si>
  <si>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</si>
  <si>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</si>
  <si>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</si>
  <si>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</si>
  <si>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</si>
  <si>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</si>
  <si>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</si>
  <si>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</si>
  <si>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</si>
  <si>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</si>
  <si>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</si>
  <si>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</si>
  <si>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</si>
  <si>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</si>
  <si>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</si>
  <si>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</si>
  <si>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</si>
  <si>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</si>
  <si>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</si>
  <si>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</si>
  <si>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</si>
  <si>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</si>
  <si>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</si>
  <si>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</si>
  <si>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</si>
  <si>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</si>
  <si>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</si>
  <si>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</si>
  <si>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</si>
  <si>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</si>
  <si>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</si>
  <si>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</si>
  <si>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</si>
  <si>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</si>
  <si>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</si>
  <si>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</si>
  <si>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</si>
  <si>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</si>
  <si>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</si>
  <si>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</si>
  <si>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</si>
  <si>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</si>
  <si>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</si>
  <si>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</si>
  <si>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</si>
  <si>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</si>
  <si>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</si>
  <si>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</si>
  <si>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</si>
  <si>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</si>
  <si>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</si>
  <si>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</si>
  <si>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</si>
  <si>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</si>
  <si>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</si>
  <si>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</si>
  <si>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</si>
  <si>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</si>
  <si>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</si>
  <si>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</si>
  <si>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</si>
  <si>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</si>
  <si>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</si>
  <si>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</si>
  <si>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</si>
  <si>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</si>
  <si>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</si>
  <si>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</si>
  <si>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</si>
  <si>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</si>
  <si>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</si>
  <si>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</si>
  <si>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</si>
  <si>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</si>
  <si>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</si>
  <si>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</si>
  <si>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</si>
  <si>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</si>
  <si>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</si>
  <si>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</si>
  <si>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</si>
  <si>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</si>
  <si>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</si>
  <si>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</si>
  <si>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</si>
  <si>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</si>
  <si>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</si>
  <si>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</si>
  <si>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</si>
  <si>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</si>
  <si>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</si>
  <si>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</si>
  <si>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</si>
  <si>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</si>
  <si>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</si>
  <si>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</si>
  <si>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</si>
  <si>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</si>
  <si>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</si>
  <si>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</si>
  <si>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</si>
  <si>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</si>
  <si>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</si>
  <si>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</si>
  <si>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</si>
  <si>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</si>
  <si>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</si>
  <si>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</si>
  <si>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</si>
  <si>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</si>
  <si>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</si>
  <si>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</si>
  <si>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</si>
  <si>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</si>
  <si>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</si>
  <si>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</si>
  <si>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</si>
  <si>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</si>
  <si>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</si>
  <si>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</si>
  <si>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</si>
  <si>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</si>
  <si>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</si>
  <si>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</si>
  <si>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</si>
  <si>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</si>
  <si>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</si>
  <si>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</si>
  <si>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</si>
  <si>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</si>
  <si>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</si>
  <si>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</si>
  <si>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</si>
  <si>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</si>
  <si>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</si>
  <si>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</si>
  <si>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</si>
  <si>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</si>
  <si>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</si>
  <si>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</si>
  <si>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</si>
  <si>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</si>
  <si>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</si>
  <si>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</si>
  <si>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</si>
  <si>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</si>
  <si>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</si>
  <si>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</si>
  <si>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</si>
  <si>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</si>
  <si>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</si>
  <si>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</si>
  <si>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</si>
  <si>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</si>
  <si>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</si>
  <si>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</si>
  <si>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</si>
  <si>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</si>
  <si>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</si>
  <si>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</si>
  <si>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</si>
  <si>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</si>
  <si>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</si>
  <si>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</si>
  <si>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</si>
  <si>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</si>
  <si>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</si>
  <si>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</si>
  <si>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</si>
  <si>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</si>
  <si>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</si>
  <si>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</si>
  <si>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</si>
  <si>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</si>
  <si>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</si>
  <si>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</si>
  <si>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</si>
  <si>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</si>
  <si>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</si>
  <si>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</si>
  <si>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</si>
  <si>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</si>
  <si>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</si>
  <si>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</si>
  <si>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</si>
  <si>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</si>
  <si>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</si>
  <si>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</si>
  <si>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</si>
  <si>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</si>
  <si>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</si>
  <si>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</si>
  <si>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</si>
  <si>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</si>
  <si>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</si>
  <si>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</si>
  <si>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</si>
  <si>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</si>
  <si>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</si>
  <si>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</si>
  <si>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</si>
  <si>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</si>
  <si>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</si>
  <si>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</si>
  <si>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</si>
  <si>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</si>
  <si>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</si>
  <si>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</si>
  <si>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</si>
  <si>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</si>
  <si>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</si>
  <si>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</si>
  <si>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</si>
  <si>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</si>
  <si>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</si>
  <si>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</si>
  <si>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</si>
  <si>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</si>
  <si>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</si>
  <si>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</si>
  <si>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</si>
  <si>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</si>
  <si>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</si>
  <si>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</si>
  <si>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</si>
  <si>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</si>
  <si>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</si>
  <si>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</si>
  <si>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</si>
  <si>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</si>
  <si>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</si>
  <si>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</si>
  <si>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</si>
  <si>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</si>
  <si>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</si>
  <si>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</si>
  <si>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</si>
  <si>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</si>
  <si>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</si>
  <si>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</si>
  <si>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</si>
  <si>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</si>
  <si>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</si>
  <si>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</si>
  <si>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</si>
  <si>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</si>
  <si>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</si>
  <si>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</si>
  <si>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</si>
  <si>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</si>
  <si>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</si>
  <si>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</si>
  <si>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</si>
  <si>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</si>
  <si>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</si>
  <si>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</si>
  <si>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</si>
  <si>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</si>
  <si>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</si>
  <si>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</si>
  <si>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</si>
  <si>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</si>
  <si>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</si>
  <si>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</si>
  <si>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</si>
  <si>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</si>
  <si>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</si>
  <si>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</si>
  <si>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</si>
  <si>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</si>
  <si>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</si>
  <si>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</si>
  <si>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</si>
  <si>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</si>
  <si>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</si>
  <si>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</si>
  <si>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</si>
  <si>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</si>
  <si>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</si>
  <si>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</si>
  <si>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</si>
  <si>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</si>
  <si>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</si>
  <si>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</si>
  <si>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</si>
  <si>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</si>
  <si>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</si>
  <si>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</si>
  <si>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</si>
  <si>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</si>
  <si>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</si>
  <si>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</si>
  <si>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</si>
  <si>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</si>
  <si>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</si>
  <si>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</si>
  <si>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</si>
  <si>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</si>
  <si>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</si>
  <si>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</si>
  <si>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</si>
  <si>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</si>
  <si>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</si>
  <si>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</si>
  <si>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</si>
  <si>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</si>
  <si>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</si>
  <si>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</si>
  <si>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</si>
  <si>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</si>
  <si>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</si>
  <si>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</si>
  <si>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</si>
  <si>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</si>
  <si>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</si>
  <si>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</si>
  <si>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</si>
  <si>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</si>
  <si>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</si>
  <si>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</si>
  <si>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</si>
  <si>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</si>
  <si>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</si>
  <si>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</si>
  <si>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</si>
  <si>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</si>
  <si>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</si>
  <si>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</si>
  <si>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</si>
  <si>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</si>
  <si>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</si>
  <si>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</si>
  <si>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</si>
  <si>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</si>
  <si>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</si>
  <si>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</si>
  <si>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</si>
  <si>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</si>
  <si>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</si>
  <si>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</si>
  <si>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</si>
  <si>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</si>
  <si>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</si>
  <si>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</si>
  <si>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</si>
  <si>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</si>
  <si>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</si>
  <si>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</si>
  <si>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</si>
  <si>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</si>
  <si>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</si>
  <si>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</si>
  <si>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</si>
  <si>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</si>
  <si>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</si>
  <si>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</si>
  <si>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</si>
  <si>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</si>
  <si>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</si>
  <si>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</si>
  <si>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</si>
  <si>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</si>
  <si>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</si>
  <si>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</si>
  <si>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</si>
  <si>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</si>
  <si>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</si>
  <si>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</si>
  <si>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</si>
  <si>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</si>
  <si>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</si>
  <si>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</si>
  <si>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</si>
  <si>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</si>
  <si>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</si>
  <si>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</si>
  <si>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</si>
  <si>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</si>
  <si>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</si>
  <si>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</si>
  <si>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</si>
  <si>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</si>
  <si>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</si>
  <si>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</si>
  <si>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</si>
  <si>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</si>
  <si>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</si>
  <si>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</si>
  <si>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</si>
  <si>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</si>
  <si>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</si>
  <si>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</si>
  <si>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</si>
  <si>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</si>
  <si>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</si>
  <si>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</si>
  <si>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</si>
  <si>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</si>
  <si>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</si>
  <si>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</si>
  <si>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</si>
  <si>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</si>
  <si>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</si>
  <si>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</si>
  <si>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</si>
  <si>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</si>
  <si>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</si>
  <si>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</si>
  <si>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</si>
  <si>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</si>
  <si>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</si>
  <si>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</si>
  <si>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</si>
  <si>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</si>
  <si>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</si>
  <si>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</si>
  <si>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</si>
  <si>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</si>
  <si>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</si>
  <si>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</si>
  <si>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</si>
  <si>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</si>
  <si>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</si>
  <si>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</si>
  <si>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</si>
  <si>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</si>
  <si>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</si>
  <si>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</si>
  <si>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</si>
  <si>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</si>
  <si>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</si>
  <si>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</si>
  <si>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</si>
  <si>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</si>
  <si>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</si>
  <si>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</si>
  <si>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</si>
  <si>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</si>
  <si>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</si>
  <si>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</si>
  <si>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</si>
  <si>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</si>
  <si>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</si>
  <si>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</si>
  <si>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</si>
  <si>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</si>
  <si>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</si>
  <si>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</si>
  <si>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</si>
  <si>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</si>
  <si>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</si>
  <si>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</si>
  <si>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</si>
  <si>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</si>
  <si>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</si>
  <si>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</si>
  <si>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</si>
  <si>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</si>
  <si>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</si>
  <si>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</si>
  <si>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</si>
  <si>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</si>
  <si>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</si>
  <si>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</si>
  <si>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</si>
  <si>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</si>
  <si>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</si>
  <si>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</si>
  <si>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</si>
  <si>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</si>
  <si>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</si>
  <si>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</si>
  <si>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</si>
  <si>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</si>
  <si>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</si>
  <si>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</si>
  <si>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</si>
  <si>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</si>
  <si>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</si>
  <si>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</si>
  <si>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</si>
  <si>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</si>
  <si>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</si>
  <si>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</si>
  <si>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</si>
  <si>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</si>
  <si>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</si>
  <si>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</si>
  <si>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</si>
  <si>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</si>
  <si>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</si>
  <si>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</si>
  <si>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</si>
  <si>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</si>
  <si>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</si>
  <si>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</si>
  <si>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</si>
  <si>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</si>
  <si>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</si>
  <si>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</si>
  <si>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</si>
  <si>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</si>
  <si>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</si>
  <si>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</si>
  <si>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</si>
  <si>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</si>
  <si>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</si>
  <si>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</si>
  <si>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</si>
  <si>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</si>
  <si>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</si>
  <si>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</si>
  <si>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</si>
  <si>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</si>
  <si>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</si>
  <si>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</si>
  <si>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</si>
  <si>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</si>
  <si>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</si>
  <si>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</si>
  <si>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</si>
  <si>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</si>
  <si>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</si>
  <si>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</si>
  <si>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</si>
  <si>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</si>
  <si>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</si>
  <si>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</si>
  <si>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</si>
  <si>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</si>
  <si>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</si>
  <si>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</si>
  <si>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</si>
  <si>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</si>
  <si>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</si>
  <si>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</si>
  <si>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</si>
  <si>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</si>
  <si>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</si>
  <si>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</si>
  <si>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</si>
  <si>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</si>
  <si>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</si>
  <si>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</si>
  <si>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</si>
  <si>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</si>
  <si>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</si>
  <si>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</si>
  <si>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</si>
  <si>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</si>
  <si>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</si>
  <si>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</si>
  <si>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</si>
  <si>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</si>
  <si>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</si>
  <si>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</si>
  <si>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</si>
  <si>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</si>
  <si>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</si>
  <si>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</si>
  <si>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</si>
  <si>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</si>
  <si>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</si>
  <si>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</si>
  <si>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</si>
  <si>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</si>
  <si>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</si>
  <si>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</si>
  <si>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</si>
  <si>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</si>
  <si>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</si>
  <si>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</si>
  <si>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</si>
  <si>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</si>
  <si>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</si>
  <si>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</si>
  <si>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</si>
  <si>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</si>
  <si>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</si>
  <si>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</si>
  <si>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</si>
  <si>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</si>
  <si>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</si>
  <si>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</si>
  <si>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</si>
  <si>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</si>
  <si>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</si>
  <si>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</si>
  <si>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</si>
  <si>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</si>
  <si>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</si>
  <si>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</si>
  <si>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</si>
  <si>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</si>
  <si>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</si>
  <si>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</si>
  <si>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</si>
  <si>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</si>
  <si>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</si>
  <si>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</si>
  <si>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</si>
  <si>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</si>
  <si>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</si>
  <si>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</si>
  <si>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</si>
  <si>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</si>
  <si>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</si>
  <si>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</si>
  <si>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</si>
  <si>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</si>
  <si>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</si>
  <si>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</si>
  <si>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</si>
  <si>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</si>
  <si>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</si>
  <si>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</si>
  <si>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</si>
  <si>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</si>
  <si>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</si>
  <si>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</si>
  <si>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</si>
  <si>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</si>
  <si>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</si>
  <si>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</si>
  <si>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</si>
  <si>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</si>
  <si>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</si>
  <si>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</si>
  <si>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</si>
  <si>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</si>
  <si>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</si>
  <si>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</si>
  <si>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</si>
  <si>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</si>
  <si>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</si>
  <si>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</si>
  <si>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</si>
  <si>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</si>
  <si>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</si>
  <si>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</si>
  <si>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</si>
  <si>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</si>
  <si>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</si>
  <si>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</si>
  <si>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</si>
  <si>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</si>
  <si>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</si>
  <si>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</si>
  <si>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</si>
  <si>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</si>
  <si>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</si>
  <si>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</si>
  <si>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</si>
  <si>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</si>
  <si>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</si>
  <si>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</si>
  <si>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</si>
  <si>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</si>
  <si>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</si>
  <si>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</si>
  <si>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</si>
  <si>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</si>
  <si>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</si>
  <si>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</si>
  <si>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</si>
  <si>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</si>
  <si>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</si>
  <si>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</si>
  <si>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</si>
  <si>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</si>
  <si>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</si>
  <si>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</si>
  <si>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</si>
  <si>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</si>
  <si>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</si>
  <si>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</si>
  <si>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</si>
  <si>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</si>
  <si>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</si>
  <si>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</si>
  <si>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</si>
  <si>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</si>
  <si>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</si>
  <si>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</si>
  <si>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</si>
  <si>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</si>
  <si>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</si>
  <si>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</si>
  <si>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</si>
  <si>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</si>
  <si>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</si>
  <si>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</si>
  <si>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</si>
  <si>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</si>
  <si>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</si>
  <si>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</si>
  <si>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</si>
  <si>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</si>
  <si>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</si>
  <si>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</si>
  <si>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</si>
  <si>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</si>
  <si>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</si>
  <si>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</si>
  <si>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</si>
  <si>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</si>
  <si>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</si>
  <si>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</si>
  <si>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</si>
  <si>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</si>
  <si>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</si>
  <si>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</si>
  <si>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</si>
  <si>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</si>
  <si>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</si>
  <si>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</si>
  <si>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</si>
  <si>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</si>
  <si>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</si>
  <si>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</si>
  <si>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</si>
  <si>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</si>
  <si>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</si>
  <si>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</si>
  <si>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</si>
  <si>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</si>
  <si>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</si>
  <si>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</si>
  <si>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</si>
  <si>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</si>
  <si>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</si>
  <si>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</si>
  <si>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</si>
  <si>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</si>
  <si>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</si>
  <si>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</si>
  <si>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</si>
  <si>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</si>
  <si>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</si>
  <si>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</si>
  <si>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</si>
  <si>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</si>
  <si>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</si>
  <si>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</si>
  <si>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</si>
  <si>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</si>
  <si>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</si>
  <si>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</si>
  <si>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</si>
  <si>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</si>
  <si>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</si>
  <si>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</si>
  <si>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</si>
  <si>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</si>
  <si>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</si>
  <si>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</si>
  <si>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</si>
  <si>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</si>
  <si>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</si>
  <si>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</si>
  <si>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</si>
  <si>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</si>
  <si>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</si>
  <si>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</si>
  <si>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</si>
  <si>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</si>
  <si>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</si>
  <si>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</si>
  <si>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</si>
  <si>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</si>
  <si>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</si>
  <si>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</si>
  <si>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</si>
  <si>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</si>
  <si>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</si>
  <si>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</si>
  <si>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</si>
  <si>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</si>
  <si>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</si>
  <si>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</si>
  <si>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</si>
  <si>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</si>
  <si>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</si>
  <si>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</si>
  <si>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</si>
  <si>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</si>
  <si>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</si>
  <si>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</si>
  <si>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</si>
  <si>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</si>
  <si>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</si>
  <si>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</si>
  <si>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</si>
  <si>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</si>
  <si>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</si>
  <si>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</si>
  <si>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</si>
  <si>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</si>
  <si>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</si>
  <si>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</si>
  <si>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</si>
  <si>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</si>
  <si>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</si>
  <si>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</si>
  <si>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</si>
  <si>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</si>
  <si>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</si>
  <si>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</si>
  <si>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</si>
  <si>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</si>
  <si>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</si>
  <si>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</si>
  <si>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</si>
  <si>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</si>
  <si>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</si>
  <si>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</si>
  <si>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</si>
  <si>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</si>
  <si>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</si>
  <si>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</si>
  <si>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</si>
  <si>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</si>
  <si>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</si>
  <si>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</si>
  <si>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</si>
  <si>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</si>
  <si>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</si>
  <si>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</si>
  <si>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</si>
  <si>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</si>
  <si>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</si>
  <si>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</si>
  <si>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</si>
  <si>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</si>
  <si>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</si>
  <si>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</si>
  <si>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</si>
  <si>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</si>
  <si>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</si>
  <si>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</si>
  <si>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</si>
  <si>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</si>
  <si>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</si>
  <si>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</si>
  <si>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</si>
  <si>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</si>
  <si>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</si>
  <si>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</si>
  <si>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</si>
  <si>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</si>
  <si>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</si>
  <si>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</si>
  <si>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</si>
  <si>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</si>
  <si>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</si>
  <si>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</si>
  <si>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</si>
  <si>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</si>
  <si>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</si>
  <si>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</si>
  <si>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</si>
  <si>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</si>
  <si>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</si>
  <si>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</si>
  <si>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</si>
  <si>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</si>
  <si>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</si>
  <si>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</si>
  <si>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</si>
  <si>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</si>
  <si>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</si>
  <si>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</si>
  <si>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</si>
  <si>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</si>
  <si>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</si>
  <si>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</si>
  <si>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</si>
  <si>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</si>
  <si>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</si>
  <si>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</si>
  <si>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</si>
  <si>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</si>
  <si>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</si>
  <si>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</si>
  <si>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</si>
  <si>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</si>
  <si>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</si>
  <si>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</si>
  <si>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</si>
  <si>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</si>
  <si>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</si>
  <si>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</si>
  <si>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</si>
  <si>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</si>
  <si>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</si>
  <si>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</si>
  <si>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</si>
  <si>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</si>
  <si>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</si>
  <si>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</si>
  <si>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</si>
  <si>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</si>
  <si>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</si>
  <si>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</si>
  <si>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</si>
  <si>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</si>
  <si>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</si>
  <si>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</si>
  <si>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</si>
  <si>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</si>
  <si>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</si>
  <si>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</si>
  <si>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</si>
  <si>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</si>
  <si>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</si>
  <si>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</si>
  <si>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</si>
  <si>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</si>
  <si>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</si>
  <si>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</si>
  <si>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</si>
  <si>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</si>
  <si>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</si>
  <si>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</si>
  <si>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</si>
  <si>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</si>
  <si>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</si>
  <si>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</si>
  <si>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</si>
  <si>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</si>
  <si>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</si>
  <si>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</si>
  <si>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</si>
  <si>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</si>
  <si>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</si>
  <si>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</si>
  <si>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</si>
  <si>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</si>
  <si>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</si>
  <si>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</si>
  <si>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</si>
  <si>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</si>
  <si>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</si>
  <si>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</si>
  <si>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</si>
  <si>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</si>
  <si>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</si>
  <si>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</si>
  <si>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</si>
  <si>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</si>
  <si>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</si>
  <si>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</si>
  <si>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</si>
  <si>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</si>
  <si>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</si>
  <si>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</si>
  <si>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</si>
  <si>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</si>
  <si>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</si>
  <si>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</si>
  <si>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</si>
  <si>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</si>
  <si>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</si>
  <si>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</si>
  <si>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</si>
  <si>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</si>
  <si>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</si>
  <si>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</si>
  <si>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</si>
  <si>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</si>
  <si>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</si>
  <si>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</si>
  <si>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</si>
  <si>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</si>
  <si>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</si>
  <si>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</si>
  <si>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</si>
  <si>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</si>
  <si>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</si>
  <si>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</si>
  <si>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</si>
  <si>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</si>
  <si>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</si>
  <si>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</si>
  <si>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</si>
  <si>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</si>
  <si>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</si>
  <si>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</si>
  <si>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</si>
  <si>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</si>
  <si>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</si>
  <si>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</si>
  <si>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</si>
  <si>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</si>
  <si>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</si>
  <si>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</si>
  <si>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</si>
  <si>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</si>
  <si>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</si>
  <si>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</si>
  <si>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</si>
  <si>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</si>
  <si>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</si>
  <si>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</si>
  <si>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</si>
  <si>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</si>
  <si>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</si>
  <si>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</si>
  <si>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</si>
  <si>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</si>
  <si>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</si>
  <si>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</si>
  <si>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</si>
  <si>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</si>
  <si>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</si>
  <si>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</si>
  <si>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</si>
  <si>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</si>
  <si>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</si>
  <si>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</si>
  <si>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</si>
  <si>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</si>
  <si>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</si>
  <si>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</si>
  <si>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</si>
  <si>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</si>
  <si>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</si>
  <si>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</si>
  <si>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</si>
  <si>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</si>
  <si>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</si>
  <si>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</si>
  <si>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</si>
  <si>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</si>
  <si>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</si>
  <si>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</si>
  <si>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</si>
  <si>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</si>
  <si>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</si>
  <si>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</si>
  <si>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</si>
  <si>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</si>
  <si>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</si>
  <si>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</si>
  <si>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</si>
  <si>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</si>
  <si>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</si>
  <si>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</si>
  <si>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</si>
  <si>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</si>
  <si>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</si>
  <si>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</si>
  <si>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</si>
  <si>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</si>
  <si>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</si>
  <si>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</si>
  <si>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</si>
  <si>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</si>
  <si>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</si>
  <si>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</si>
  <si>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</si>
  <si>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</si>
  <si>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</si>
  <si>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</si>
  <si>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</si>
  <si>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</si>
  <si>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</si>
  <si>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</si>
  <si>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</si>
  <si>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</si>
  <si>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</si>
  <si>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</si>
  <si>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</si>
  <si>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</si>
  <si>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</si>
  <si>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</si>
  <si>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</si>
  <si>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</si>
  <si>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</si>
  <si>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</si>
  <si>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</si>
  <si>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</si>
  <si>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</si>
  <si>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</si>
  <si>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</si>
  <si>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</si>
  <si>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</si>
  <si>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</si>
  <si>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</si>
  <si>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</si>
  <si>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</si>
  <si>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</si>
  <si>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</si>
  <si>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</si>
  <si>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</si>
  <si>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</si>
  <si>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</si>
  <si>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</si>
  <si>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</si>
  <si>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</si>
  <si>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</si>
  <si>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</si>
  <si>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</si>
  <si>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</si>
  <si>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</si>
  <si>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</si>
  <si>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</si>
  <si>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</si>
  <si>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</si>
  <si>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</si>
  <si>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</si>
  <si>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</si>
  <si>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</si>
  <si>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</si>
  <si>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</si>
  <si>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</si>
  <si>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</si>
  <si>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</si>
  <si>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</si>
  <si>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</si>
  <si>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</si>
  <si>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</si>
  <si>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</si>
  <si>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</si>
  <si>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</si>
  <si>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</si>
  <si>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</si>
  <si>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</si>
  <si>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</si>
  <si>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</si>
  <si>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</si>
  <si>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</si>
  <si>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</si>
  <si>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</si>
  <si>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</si>
  <si>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</si>
  <si>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</si>
  <si>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</si>
  <si>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</si>
  <si>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</si>
  <si>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</si>
  <si>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</si>
  <si>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</si>
  <si>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</si>
  <si>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</si>
  <si>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</si>
  <si>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</si>
  <si>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</si>
  <si>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</si>
  <si>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</si>
  <si>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</si>
  <si>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</si>
  <si>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</si>
  <si>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</si>
  <si>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</si>
  <si>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</si>
  <si>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</si>
  <si>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</si>
  <si>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</si>
  <si>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</si>
  <si>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</si>
  <si>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</si>
  <si>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</si>
  <si>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</si>
  <si>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</si>
  <si>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</si>
  <si>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</si>
  <si>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</si>
  <si>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</si>
  <si>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</si>
  <si>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</si>
  <si>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</si>
  <si>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</si>
  <si>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</si>
  <si>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</si>
  <si>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</si>
  <si>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</si>
  <si>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</si>
  <si>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</si>
  <si>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</si>
  <si>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</si>
  <si>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</si>
  <si>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</si>
  <si>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</si>
  <si>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</si>
  <si>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</si>
  <si>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</si>
  <si>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</si>
  <si>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</si>
  <si>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</si>
  <si>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</si>
  <si>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</si>
  <si>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</si>
  <si>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</si>
  <si>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</si>
  <si>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</si>
  <si>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</si>
  <si>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</si>
  <si>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</si>
  <si>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</si>
  <si>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</si>
  <si>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</si>
  <si>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</si>
  <si>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</si>
  <si>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</si>
  <si>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</si>
  <si>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</si>
  <si>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</si>
  <si>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</si>
  <si>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</si>
  <si>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</si>
  <si>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</si>
  <si>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</si>
  <si>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</si>
  <si>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</si>
  <si>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</si>
  <si>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</si>
  <si>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</si>
  <si>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</si>
  <si>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</si>
  <si>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</si>
  <si>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</si>
  <si>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</si>
  <si>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</si>
  <si>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</si>
  <si>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</si>
  <si>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</si>
  <si>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</si>
  <si>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</si>
  <si>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</si>
  <si>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</si>
  <si>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</si>
  <si>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</si>
  <si>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</si>
  <si>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</si>
  <si>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</si>
  <si>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</si>
  <si>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</si>
  <si>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</si>
  <si>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</si>
  <si>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</si>
  <si>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</si>
  <si>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</si>
  <si>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</si>
  <si>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</si>
  <si>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</si>
  <si>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</si>
  <si>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</si>
  <si>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</si>
  <si>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</si>
  <si>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</si>
  <si>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</si>
  <si>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</si>
  <si>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</si>
  <si>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</si>
  <si>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</si>
  <si>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</si>
  <si>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</si>
  <si>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</si>
  <si>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</si>
  <si>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</si>
  <si>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</si>
  <si>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</si>
  <si>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</si>
  <si>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</si>
  <si>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</si>
  <si>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</si>
  <si>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</si>
  <si>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</si>
  <si>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</si>
  <si>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</si>
  <si>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</si>
  <si>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</si>
  <si>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</si>
  <si>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</si>
  <si>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</si>
  <si>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</si>
  <si>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</si>
  <si>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</si>
  <si>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</si>
  <si>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</si>
  <si>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</si>
  <si>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</si>
  <si>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</si>
  <si>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</si>
  <si>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</si>
  <si>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</si>
  <si>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</si>
  <si>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</si>
  <si>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</si>
  <si>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</si>
  <si>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</si>
  <si>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</si>
  <si>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</si>
  <si>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</si>
  <si>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</si>
  <si>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</si>
  <si>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</si>
  <si>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</si>
  <si>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</si>
  <si>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</si>
  <si>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</si>
  <si>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</si>
  <si>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</si>
  <si>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</si>
  <si>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</si>
  <si>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</si>
  <si>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</si>
  <si>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</si>
  <si>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</si>
  <si>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</si>
  <si>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</si>
  <si>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</si>
  <si>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</si>
  <si>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</si>
  <si>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</si>
  <si>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</si>
  <si>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</si>
  <si>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</si>
  <si>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</si>
  <si>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</si>
  <si>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</si>
  <si>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</si>
  <si>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</si>
  <si>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</si>
  <si>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</si>
  <si>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</si>
  <si>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</si>
  <si>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</si>
  <si>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</si>
  <si>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</si>
  <si>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</si>
  <si>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</si>
  <si>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</si>
  <si>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</si>
  <si>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</si>
  <si>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</si>
  <si>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</si>
  <si>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</si>
  <si>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</si>
  <si>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</si>
  <si>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</si>
  <si>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</si>
  <si>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</si>
  <si>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</si>
  <si>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</si>
  <si>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</si>
  <si>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</si>
  <si>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</si>
  <si>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</si>
  <si>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</si>
  <si>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</si>
  <si>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</si>
  <si>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</si>
  <si>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</si>
  <si>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</si>
  <si>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</si>
  <si>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</si>
  <si>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</si>
  <si>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</si>
  <si>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</si>
  <si>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</si>
  <si>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</si>
  <si>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</si>
  <si>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</si>
  <si>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</si>
  <si>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</si>
  <si>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</si>
  <si>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</si>
  <si>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</si>
  <si>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</si>
  <si>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</si>
  <si>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</si>
  <si>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</si>
  <si>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</si>
  <si>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</si>
  <si>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</si>
  <si>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</si>
  <si>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</si>
  <si>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</si>
  <si>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</si>
  <si>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</si>
  <si>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</si>
  <si>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</si>
  <si>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</si>
  <si>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</si>
  <si>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</si>
  <si>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</si>
  <si>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</si>
  <si>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</si>
  <si>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</si>
  <si>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</si>
  <si>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</si>
  <si>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</si>
  <si>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</si>
  <si>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</si>
  <si>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</si>
  <si>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</si>
  <si>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</si>
  <si>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</si>
  <si>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</si>
  <si>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</si>
  <si>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</si>
  <si>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</si>
  <si>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</si>
  <si>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</si>
  <si>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</si>
  <si>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</si>
  <si>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</si>
  <si>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</si>
  <si>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</si>
  <si>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</si>
  <si>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</si>
  <si>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</si>
  <si>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</si>
  <si>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</si>
  <si>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</si>
  <si>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</si>
  <si>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</si>
  <si>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</si>
  <si>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</si>
  <si>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</si>
  <si>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</si>
  <si>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</si>
  <si>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</si>
  <si>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</si>
  <si>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</si>
  <si>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</si>
  <si>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</si>
  <si>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</si>
  <si>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</si>
  <si>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</si>
  <si>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</si>
  <si>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</si>
  <si>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</si>
  <si>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</si>
  <si>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</si>
  <si>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</si>
  <si>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</si>
  <si>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</si>
  <si>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</si>
  <si>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</si>
  <si>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</si>
  <si>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</si>
  <si>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</si>
  <si>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</si>
  <si>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</si>
  <si>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</si>
  <si>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</si>
  <si>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</si>
  <si>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</si>
  <si>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</si>
  <si>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</si>
  <si>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</si>
  <si>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</si>
  <si>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</si>
  <si>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</si>
  <si>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</si>
  <si>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</si>
  <si>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</si>
  <si>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</si>
  <si>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</si>
  <si>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</si>
  <si>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</si>
  <si>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</si>
  <si>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</si>
  <si>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</si>
  <si>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</si>
  <si>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</si>
  <si>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</si>
  <si>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</si>
  <si>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</si>
  <si>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</si>
  <si>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</si>
  <si>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</si>
  <si>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</si>
  <si>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</si>
  <si>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</si>
  <si>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</si>
  <si>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</si>
  <si>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</si>
  <si>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</si>
  <si>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</si>
  <si>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</si>
  <si>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</si>
  <si>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</si>
  <si>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</si>
  <si>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</si>
  <si>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</si>
  <si>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</si>
  <si>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</si>
  <si>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</si>
  <si>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</si>
  <si>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</si>
  <si>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</si>
  <si>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</si>
  <si>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</si>
  <si>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</si>
  <si>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</si>
  <si>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</si>
  <si>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</si>
  <si>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</si>
  <si>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</si>
  <si>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</si>
  <si>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</si>
  <si>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</si>
  <si>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</si>
  <si>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</si>
  <si>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</si>
  <si>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</si>
  <si>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</si>
  <si>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</si>
  <si>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</si>
  <si>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</si>
  <si>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</si>
  <si>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</si>
  <si>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</si>
  <si>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</si>
  <si>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</si>
  <si>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</si>
  <si>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</si>
  <si>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</si>
  <si>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</si>
  <si>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</si>
  <si>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</si>
  <si>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</si>
  <si>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</si>
  <si>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</si>
  <si>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</si>
  <si>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</si>
  <si>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</si>
  <si>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</si>
  <si>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</si>
  <si>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</si>
  <si>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</si>
  <si>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</si>
  <si>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</si>
  <si>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</si>
  <si>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</si>
  <si>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</si>
  <si>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</si>
  <si>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</si>
  <si>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</si>
  <si>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</si>
  <si>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</si>
  <si>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</si>
  <si>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</si>
  <si>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</si>
  <si>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</si>
  <si>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</si>
  <si>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</si>
  <si>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</si>
  <si>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</si>
  <si>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</si>
  <si>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</si>
  <si>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</si>
  <si>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</si>
  <si>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</si>
  <si>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</si>
  <si>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</si>
  <si>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</si>
  <si>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</si>
  <si>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</si>
  <si>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</si>
  <si>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</si>
  <si>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</si>
  <si>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</si>
  <si>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</si>
  <si>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</si>
  <si>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</si>
  <si>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</si>
  <si>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</si>
  <si>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</si>
  <si>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</si>
  <si>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</si>
  <si>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</si>
  <si>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</si>
  <si>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</si>
  <si>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</si>
  <si>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</si>
  <si>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</si>
  <si>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</si>
  <si>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</si>
  <si>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</si>
  <si>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</si>
  <si>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</si>
  <si>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</si>
  <si>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</si>
  <si>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</si>
  <si>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</si>
  <si>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</si>
  <si>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</si>
  <si>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</si>
  <si>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</si>
  <si>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</si>
  <si>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</si>
  <si>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</si>
  <si>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</si>
  <si>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</si>
  <si>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</si>
  <si>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</si>
  <si>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</si>
  <si>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</si>
  <si>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</si>
  <si>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</si>
  <si>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</si>
  <si>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</si>
  <si>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</si>
  <si>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</si>
  <si>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</si>
  <si>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</si>
  <si>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</si>
  <si>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</si>
  <si>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</si>
  <si>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</si>
  <si>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</si>
  <si>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</si>
  <si>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</si>
  <si>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</si>
  <si>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</si>
  <si>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</si>
  <si>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</si>
  <si>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</si>
  <si>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</si>
  <si>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</si>
  <si>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</si>
  <si>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</si>
  <si>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</si>
  <si>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</si>
  <si>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</si>
  <si>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</si>
  <si>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</si>
  <si>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</si>
  <si>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</si>
  <si>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</si>
  <si>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</si>
  <si>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</si>
  <si>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</si>
  <si>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</si>
  <si>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</si>
  <si>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</si>
  <si>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</si>
  <si>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</si>
  <si>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</si>
  <si>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</si>
  <si>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</si>
  <si>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</si>
  <si>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</si>
  <si>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</si>
  <si>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</si>
  <si>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</si>
  <si>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</si>
  <si>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</si>
  <si>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</si>
  <si>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</si>
  <si>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</si>
  <si>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</si>
  <si>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</si>
  <si>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</si>
  <si>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</si>
  <si>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</si>
  <si>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</si>
  <si>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</si>
  <si>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</si>
  <si>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</si>
  <si>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</si>
  <si>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</si>
  <si>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</si>
  <si>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</si>
  <si>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</si>
  <si>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</si>
  <si>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</si>
  <si>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</si>
  <si>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</si>
  <si>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</si>
  <si>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</si>
  <si>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</si>
  <si>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</si>
  <si>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</si>
  <si>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</si>
  <si>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</si>
  <si>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</si>
  <si>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</si>
  <si>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</si>
  <si>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</si>
  <si>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</si>
  <si>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</si>
  <si>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</si>
  <si>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</si>
  <si>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</si>
  <si>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</si>
  <si>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</si>
  <si>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</si>
  <si>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</si>
  <si>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</si>
  <si>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</si>
  <si>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</si>
  <si>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</si>
  <si>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</si>
  <si>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</si>
  <si>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</si>
  <si>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</si>
  <si>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</si>
  <si>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</si>
  <si>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</si>
  <si>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</si>
  <si>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</si>
  <si>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</si>
  <si>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</si>
  <si>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</si>
  <si>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</si>
  <si>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</si>
  <si>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</si>
  <si>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</si>
  <si>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</si>
  <si>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</si>
  <si>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</si>
  <si>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</si>
  <si>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</si>
  <si>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</si>
  <si>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</si>
  <si>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</si>
  <si>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</si>
  <si>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</si>
  <si>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</si>
  <si>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</si>
  <si>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</si>
  <si>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</si>
  <si>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</si>
  <si>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</si>
  <si>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</si>
  <si>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</si>
  <si>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</si>
  <si>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</si>
  <si>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</si>
  <si>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</si>
  <si>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</si>
  <si>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</si>
  <si>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</si>
  <si>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</si>
  <si>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</si>
  <si>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</si>
  <si>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</si>
  <si>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</si>
  <si>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</si>
  <si>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</si>
  <si>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</si>
  <si>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</si>
  <si>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</si>
  <si>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</si>
  <si>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</si>
  <si>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</si>
  <si>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</si>
  <si>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</si>
  <si>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</si>
  <si>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</si>
  <si>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</si>
  <si>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</si>
  <si>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</si>
  <si>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</si>
  <si>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</si>
  <si>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</si>
  <si>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</si>
  <si>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</si>
  <si>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</si>
  <si>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</si>
  <si>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</si>
  <si>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</si>
  <si>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</si>
  <si>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</si>
  <si>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</si>
  <si>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</si>
  <si>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</si>
  <si>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</si>
  <si>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</si>
  <si>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</si>
  <si>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</si>
  <si>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</si>
  <si>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</si>
  <si>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</si>
  <si>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</si>
  <si>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</si>
  <si>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</si>
  <si>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</si>
  <si>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</si>
  <si>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</si>
  <si>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</si>
  <si>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</si>
  <si>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</si>
  <si>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</si>
  <si>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</si>
  <si>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</si>
  <si>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</si>
  <si>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</si>
  <si>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</si>
  <si>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</si>
  <si>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</si>
  <si>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</si>
  <si>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</si>
  <si>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</si>
  <si>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</si>
  <si>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</si>
  <si>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</si>
  <si>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</si>
  <si>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</si>
  <si>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</si>
  <si>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</si>
  <si>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</si>
  <si>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</si>
  <si>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</si>
  <si>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</si>
  <si>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</si>
  <si>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</si>
  <si>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</si>
  <si>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</si>
  <si>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</si>
  <si>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</si>
  <si>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</si>
  <si>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</si>
  <si>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</si>
  <si>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</si>
  <si>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</si>
  <si>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</si>
  <si>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</si>
  <si>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</si>
  <si>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</si>
  <si>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</si>
  <si>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</si>
  <si>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</si>
  <si>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</si>
  <si>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</si>
  <si>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</si>
  <si>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</si>
  <si>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</si>
  <si>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</si>
  <si>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</si>
  <si>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</si>
  <si>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</si>
  <si>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</si>
  <si>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</si>
  <si>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</si>
  <si>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</si>
  <si>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</si>
  <si>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</si>
  <si>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</si>
  <si>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</si>
  <si>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</si>
  <si>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</si>
  <si>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</si>
  <si>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</si>
  <si>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</si>
  <si>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</si>
  <si>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</si>
  <si>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</si>
  <si>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</si>
  <si>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</si>
  <si>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</si>
  <si>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</si>
  <si>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</si>
  <si>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</si>
  <si>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</si>
  <si>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</si>
  <si>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</si>
  <si>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</si>
  <si>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</si>
  <si>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</si>
  <si>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</si>
  <si>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</si>
  <si>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</si>
  <si>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</si>
  <si>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</si>
  <si>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</si>
  <si>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</si>
  <si>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</si>
  <si>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</si>
  <si>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</si>
  <si>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</si>
  <si>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</si>
  <si>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</si>
  <si>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</si>
  <si>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</si>
  <si>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</si>
  <si>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</si>
  <si>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</si>
  <si>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</si>
  <si>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</si>
  <si>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</si>
  <si>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</si>
  <si>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</si>
  <si>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</si>
  <si>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</si>
  <si>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</si>
  <si>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</si>
  <si>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</si>
  <si>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</si>
  <si>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</si>
  <si>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</si>
  <si>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</si>
  <si>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</si>
  <si>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</si>
  <si>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</si>
  <si>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</si>
  <si>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</si>
  <si>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</si>
  <si>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</si>
  <si>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</si>
  <si>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</si>
  <si>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</si>
  <si>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</si>
  <si>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</si>
  <si>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</si>
  <si>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</si>
  <si>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</si>
  <si>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</si>
  <si>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</si>
  <si>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</si>
  <si>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</si>
  <si>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</si>
  <si>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</si>
  <si>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</si>
  <si>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</si>
  <si>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</si>
  <si>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</si>
  <si>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</si>
  <si>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</si>
  <si>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</si>
  <si>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</si>
  <si>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</si>
  <si>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</si>
  <si>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</si>
  <si>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</si>
  <si>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</si>
  <si>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</si>
  <si>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</si>
  <si>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</si>
  <si>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</si>
  <si>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</si>
  <si>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</si>
  <si>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</si>
  <si>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</si>
  <si>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</si>
  <si>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</si>
  <si>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</si>
  <si>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</si>
  <si>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</si>
  <si>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</si>
  <si>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</si>
  <si>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</si>
  <si>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</si>
  <si>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</si>
  <si>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</si>
  <si>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</si>
  <si>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</si>
  <si>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</si>
  <si>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</si>
  <si>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</si>
  <si>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</si>
  <si>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</si>
  <si>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</si>
  <si>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</si>
  <si>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</si>
  <si>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</si>
  <si>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</si>
  <si>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</si>
  <si>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</si>
  <si>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</si>
  <si>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</si>
  <si>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</si>
  <si>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</si>
  <si>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</si>
  <si>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</si>
  <si>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</si>
  <si>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</si>
  <si>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</si>
  <si>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</si>
  <si>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</si>
  <si>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</si>
  <si>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</si>
  <si>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</si>
  <si>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</si>
  <si>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</si>
  <si>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</si>
  <si>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</si>
  <si>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</si>
  <si>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</si>
  <si>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</si>
  <si>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</si>
  <si>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</si>
  <si>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</si>
  <si>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</si>
  <si>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</si>
  <si>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</si>
  <si>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</si>
  <si>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</si>
  <si>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</si>
  <si>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</si>
  <si>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</si>
  <si>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</si>
  <si>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</si>
  <si>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</si>
  <si>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</si>
  <si>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</si>
  <si>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</si>
  <si>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</si>
  <si>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</si>
  <si>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</si>
  <si>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</si>
  <si>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</si>
  <si>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</si>
  <si>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</si>
  <si>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</si>
  <si>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</si>
  <si>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</si>
  <si>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</si>
  <si>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</si>
  <si>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</si>
  <si>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</si>
  <si>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</si>
  <si>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</si>
  <si>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</si>
  <si>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</si>
  <si>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</si>
  <si>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</si>
  <si>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</si>
  <si>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</si>
  <si>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</si>
  <si>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</si>
  <si>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</si>
  <si>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</si>
  <si>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</si>
  <si>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</si>
  <si>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</si>
  <si>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</si>
  <si>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</si>
  <si>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</si>
  <si>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</si>
  <si>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</si>
  <si>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</si>
  <si>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</si>
  <si>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</si>
  <si>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</si>
  <si>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</si>
  <si>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</si>
  <si>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</si>
  <si>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</si>
  <si>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</si>
  <si>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</si>
  <si>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</si>
  <si>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</si>
  <si>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</si>
  <si>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</si>
  <si>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</si>
  <si>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</si>
  <si>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</si>
  <si>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</si>
  <si>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</si>
  <si>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</si>
  <si>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</si>
  <si>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</si>
  <si>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</si>
  <si>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</si>
  <si>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</si>
  <si>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</si>
  <si>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</si>
  <si>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</si>
  <si>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</si>
  <si>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</si>
  <si>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</si>
  <si>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</si>
  <si>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</si>
  <si>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</si>
  <si>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</si>
  <si>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</si>
  <si>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</si>
  <si>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</si>
  <si>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</si>
  <si>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</si>
  <si>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</si>
  <si>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</si>
  <si>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</si>
  <si>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</si>
  <si>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</si>
  <si>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</si>
  <si>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</si>
  <si>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</si>
  <si>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</si>
  <si>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</si>
  <si>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</si>
  <si>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</si>
  <si>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</si>
  <si>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</si>
  <si>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</si>
  <si>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</si>
  <si>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</si>
  <si>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</si>
  <si>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</si>
  <si>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</si>
  <si>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</si>
  <si>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</si>
  <si>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</si>
  <si>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</si>
  <si>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</si>
  <si>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</si>
  <si>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</si>
  <si>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</si>
  <si>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</si>
  <si>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</si>
  <si>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</si>
  <si>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</si>
  <si>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</si>
  <si>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</si>
  <si>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</si>
  <si>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</si>
  <si>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</si>
  <si>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</si>
  <si>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</si>
  <si>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</si>
  <si>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</si>
  <si>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</si>
  <si>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</si>
  <si>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</si>
  <si>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</si>
  <si>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</si>
  <si>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</si>
  <si>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</si>
  <si>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</si>
  <si>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</si>
  <si>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</si>
  <si>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</si>
  <si>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</si>
  <si>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</si>
  <si>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</si>
  <si>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</si>
  <si>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</si>
  <si>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</si>
  <si>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</si>
  <si>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</si>
  <si>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</si>
  <si>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</si>
  <si>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</si>
  <si>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</si>
  <si>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</si>
  <si>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</si>
  <si>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</si>
  <si>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</si>
  <si>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</si>
  <si>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</si>
  <si>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</si>
  <si>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</si>
  <si>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</si>
  <si>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</si>
  <si>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</si>
  <si>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</si>
  <si>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</si>
  <si>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</si>
  <si>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</si>
  <si>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</si>
  <si>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</si>
  <si>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</si>
  <si>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</si>
  <si>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</si>
  <si>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</si>
  <si>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</si>
  <si>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</si>
  <si>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</si>
  <si>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</si>
  <si>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</si>
  <si>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</si>
  <si>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</si>
  <si>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</si>
  <si>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</si>
  <si>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</si>
  <si>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</si>
  <si>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</si>
  <si>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</si>
  <si>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</si>
  <si>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</si>
  <si>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</si>
  <si>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</si>
  <si>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</si>
  <si>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</si>
  <si>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</si>
  <si>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</si>
  <si>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</si>
  <si>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</si>
  <si>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</si>
  <si>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</si>
  <si>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</si>
  <si>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</si>
  <si>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</si>
  <si>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</si>
  <si>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</si>
  <si>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</si>
  <si>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</si>
  <si>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</si>
  <si>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</si>
  <si>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</si>
  <si>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</si>
  <si>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</si>
  <si>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</si>
  <si>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</si>
  <si>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</si>
  <si>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</si>
  <si>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</si>
  <si>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</si>
  <si>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</si>
  <si>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</si>
  <si>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</si>
  <si>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</si>
  <si>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</si>
  <si>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</si>
  <si>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</si>
  <si>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</si>
  <si>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</si>
  <si>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</si>
  <si>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</si>
  <si>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</si>
  <si>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</si>
  <si>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</si>
  <si>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</si>
  <si>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</si>
  <si>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</si>
  <si>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</si>
  <si>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</si>
  <si>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</si>
  <si>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</si>
  <si>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</si>
  <si>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</si>
  <si>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</si>
  <si>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</si>
  <si>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</si>
  <si>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</si>
  <si>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</si>
  <si>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</si>
  <si>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</si>
  <si>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</si>
  <si>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</si>
  <si>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</si>
  <si>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</si>
  <si>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</si>
  <si>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</si>
  <si>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</si>
  <si>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</si>
  <si>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</si>
  <si>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</si>
  <si>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</si>
  <si>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</si>
  <si>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</si>
  <si>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</si>
  <si>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</si>
  <si>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</si>
  <si>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</si>
  <si>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</si>
  <si>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</si>
  <si>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</si>
  <si>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</si>
  <si>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</si>
  <si>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</si>
  <si>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</si>
  <si>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</si>
  <si>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</si>
  <si>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</si>
  <si>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</si>
  <si>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</si>
  <si>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</si>
  <si>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</si>
  <si>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</si>
  <si>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</si>
  <si>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</si>
  <si>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</si>
  <si>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</si>
  <si>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</si>
  <si>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</si>
  <si>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</si>
  <si>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</si>
  <si>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</si>
  <si>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</si>
  <si>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</si>
  <si>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</si>
  <si>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</si>
  <si>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</si>
  <si>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</si>
  <si>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</si>
  <si>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</si>
  <si>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</si>
  <si>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</si>
  <si>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</si>
  <si>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</si>
  <si>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</si>
  <si>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</si>
  <si>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</si>
  <si>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</si>
  <si>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</si>
  <si>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</si>
  <si>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</si>
  <si>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</si>
  <si>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</si>
  <si>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</si>
  <si>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</si>
  <si>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</si>
  <si>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</si>
  <si>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</si>
  <si>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</si>
  <si>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</si>
  <si>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</si>
  <si>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</si>
  <si>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</si>
  <si>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</si>
  <si>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</si>
  <si>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</si>
  <si>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</si>
  <si>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</si>
  <si>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t>Capital Centre S</t>
  </si>
  <si>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</si>
  <si>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</si>
  <si>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</si>
  <si>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</si>
  <si>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</si>
  <si>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</si>
  <si>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</si>
  <si>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</si>
  <si>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</si>
  <si>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</si>
  <si>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</si>
  <si>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</si>
  <si>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</si>
  <si>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</si>
  <si>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</si>
  <si>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</si>
  <si>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</si>
  <si>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</si>
  <si>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</si>
  <si>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</si>
  <si>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</si>
  <si>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</si>
  <si>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</si>
  <si>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</si>
  <si>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</si>
  <si>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</si>
  <si>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</si>
  <si>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</si>
  <si>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</si>
  <si>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</si>
  <si>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</si>
  <si>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</si>
  <si>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</si>
  <si>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</si>
  <si>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</si>
  <si>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</si>
  <si>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</si>
  <si>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</si>
  <si>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</si>
  <si>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</si>
  <si>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</si>
  <si>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</si>
  <si>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</si>
  <si>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</si>
  <si>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</si>
  <si>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</si>
  <si>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</si>
  <si>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</si>
  <si>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</si>
  <si>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</si>
  <si>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</si>
  <si>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</si>
  <si>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</si>
  <si>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</si>
  <si>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</si>
  <si>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</si>
  <si>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</si>
  <si>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</si>
  <si>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</si>
  <si>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</si>
  <si>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</si>
  <si>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</si>
  <si>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</si>
  <si>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</si>
  <si>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</si>
  <si>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</si>
  <si>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</si>
  <si>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</si>
  <si>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</si>
  <si>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</si>
  <si>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</si>
  <si>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</si>
  <si>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</si>
  <si>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</si>
  <si>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</si>
  <si>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</si>
  <si>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</si>
  <si>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</si>
  <si>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</si>
  <si>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</si>
  <si>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</si>
  <si>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</si>
  <si>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</si>
  <si>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</si>
  <si>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</si>
  <si>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</si>
  <si>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</si>
  <si>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</si>
  <si>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</si>
  <si>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</si>
  <si>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</si>
  <si>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</si>
  <si>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</si>
  <si>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</si>
  <si>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</si>
  <si>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</si>
  <si>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</si>
  <si>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</si>
  <si>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</si>
  <si>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</si>
  <si>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</si>
  <si>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</si>
  <si>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</si>
  <si>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</si>
  <si>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</si>
  <si>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</si>
  <si>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</si>
  <si>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</si>
  <si>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</si>
  <si>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</si>
  <si>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</si>
  <si>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</si>
  <si>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</si>
  <si>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</si>
  <si>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</si>
  <si>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</si>
  <si>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</si>
  <si>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</si>
  <si>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</si>
  <si>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</si>
  <si>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</si>
  <si>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</si>
  <si>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</si>
  <si>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</si>
  <si>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</si>
  <si>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</si>
  <si>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</si>
  <si>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</si>
  <si>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</si>
  <si>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</si>
  <si>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</si>
  <si>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</si>
  <si>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</si>
  <si>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</si>
  <si>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</si>
  <si>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</si>
  <si>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</si>
  <si>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</si>
  <si>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</si>
  <si>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</si>
  <si>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</si>
  <si>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</si>
  <si>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</si>
  <si>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</si>
  <si>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</si>
  <si>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</si>
  <si>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</si>
  <si>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</si>
  <si>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</si>
  <si>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</si>
  <si>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</si>
  <si>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</si>
  <si>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</si>
  <si>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</si>
  <si>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</si>
  <si>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</si>
  <si>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</si>
  <si>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</si>
  <si>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</si>
  <si>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</si>
  <si>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</si>
  <si>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</si>
  <si>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</si>
  <si>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</si>
  <si>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</si>
  <si>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</si>
  <si>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</si>
  <si>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</si>
  <si>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</si>
  <si>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</si>
  <si>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</si>
  <si>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</si>
  <si>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</si>
  <si>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</si>
  <si>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</si>
  <si>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</si>
  <si>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</si>
  <si>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</si>
  <si>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</si>
  <si>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</si>
  <si>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</si>
  <si>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</si>
  <si>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</si>
  <si>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</si>
  <si>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</si>
  <si>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</si>
  <si>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</si>
  <si>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</si>
  <si>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</si>
  <si>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</si>
  <si>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</si>
  <si>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</si>
  <si>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</si>
  <si>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</si>
  <si>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</si>
  <si>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</si>
  <si>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</si>
  <si>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</si>
  <si>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</si>
  <si>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</si>
  <si>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</si>
  <si>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</si>
  <si>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</si>
  <si>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</si>
  <si>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</si>
  <si>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</si>
  <si>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</si>
  <si>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</si>
  <si>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</si>
  <si>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</si>
  <si>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</si>
  <si>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</si>
  <si>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</si>
  <si>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</si>
  <si>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</si>
  <si>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</si>
  <si>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</si>
  <si>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</si>
  <si>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</si>
  <si>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</si>
  <si>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</si>
  <si>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</si>
  <si>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</si>
  <si>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</si>
  <si>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</si>
  <si>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</si>
  <si>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</si>
  <si>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</si>
  <si>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</si>
  <si>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</si>
  <si>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</si>
  <si>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</si>
  <si>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</si>
  <si>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</si>
  <si>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</si>
  <si>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</si>
  <si>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</si>
  <si>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</si>
  <si>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</si>
  <si>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</si>
  <si>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</si>
  <si>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</si>
  <si>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</si>
  <si>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</si>
  <si>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</si>
  <si>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</si>
  <si>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</si>
  <si>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</si>
  <si>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</si>
  <si>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</si>
  <si>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</si>
  <si>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</si>
  <si>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</si>
  <si>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</si>
  <si>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</si>
  <si>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</si>
  <si>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</si>
  <si>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</si>
  <si>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</si>
  <si>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</si>
  <si>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</si>
  <si>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</si>
  <si>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</si>
  <si>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</si>
  <si>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</si>
  <si>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</si>
  <si>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</si>
  <si>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</si>
  <si>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</si>
  <si>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</si>
  <si>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</si>
  <si>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</si>
  <si>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</si>
  <si>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</si>
  <si>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</si>
  <si>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</si>
  <si>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</si>
  <si>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</si>
  <si>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</si>
  <si>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</si>
  <si>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</si>
  <si>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</si>
  <si>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</si>
  <si>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</si>
  <si>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</si>
  <si>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</si>
  <si>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</si>
  <si>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</si>
  <si>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</si>
  <si>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</si>
  <si>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</si>
  <si>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</si>
  <si>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Data per 31 December 2022</t>
  </si>
  <si>
    <t>Q4 2022</t>
  </si>
  <si>
    <t>End Q4 2022</t>
  </si>
  <si>
    <t>2022Q4</t>
  </si>
  <si>
    <t>2022Q3</t>
  </si>
  <si>
    <t>2022Q2</t>
  </si>
  <si>
    <t>2022Q1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</si>
</sst>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45957</v>
      </c>
      <c r="I9" s="6"/>
      <c r="J9" s="7"/>
    </row>
    <row r="10" spans="2:10" ht="21" x14ac:dyDescent="0.25">
      <c r="B10" s="5"/>
      <c r="C10" s="6"/>
      <c r="D10" s="6"/>
      <c r="E10" s="6"/>
      <c r="F10" s="11" t="s">
        <v>2348</v>
      </c>
      <c r="G10" s="6"/>
      <c r="H10" s="429">
        <v>44926</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44926</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299596</v>
      </c>
      <c r="F38" s="62"/>
      <c r="H38" s="43"/>
      <c r="L38" s="43"/>
      <c r="M38" s="43"/>
    </row>
    <row r="39" spans="1:14" x14ac:dyDescent="0.25">
      <c r="A39" s="45" t="s">
        <v>99</v>
      </c>
      <c r="B39" s="62" t="s">
        <v>100</v>
      </c>
      <c r="C39" s="124">
        <v>280758</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-1.2903069547439402E-2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280758</v>
      </c>
      <c r="E53" s="69"/>
      <c r="F53" s="130">
        <f>IF($C$58=0,"",IF(C53="[for completion]","",C53/$C$58))</f>
        <v>0.93712199094780968</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18838</v>
      </c>
      <c r="E56" s="69"/>
      <c r="F56" s="130">
        <f>IF($C$58=0,"",IF(C56="[for completion]","",C56/$C$58))</f>
        <v>6.2878009052190278E-2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299596</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24</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7765</v>
      </c>
      <c r="D70" s="124"/>
      <c r="E70" s="41"/>
      <c r="F70" s="130">
        <f t="shared" ref="F70:F76" si="1">IF($C$77=0,"",IF(C70="[for completion]","",C70/$C$77))</f>
        <v>2.5918236558565535E-2</v>
      </c>
      <c r="G70" s="130" t="str">
        <f>IF($D$77=0,"",IF(D70="[Mark as ND1 if not relevant]","",D70/$D$77))</f>
        <v/>
      </c>
      <c r="H70" s="43"/>
      <c r="L70" s="43"/>
      <c r="M70" s="43"/>
      <c r="N70" s="74"/>
    </row>
    <row r="71" spans="1:14" x14ac:dyDescent="0.25">
      <c r="A71" s="45" t="s">
        <v>145</v>
      </c>
      <c r="B71" s="41" t="s">
        <v>1128</v>
      </c>
      <c r="C71" s="124">
        <v>2881</v>
      </c>
      <c r="D71" s="124"/>
      <c r="E71" s="41"/>
      <c r="F71" s="130">
        <f t="shared" si="1"/>
        <v>9.6162832614587641E-3</v>
      </c>
      <c r="G71" s="130" t="str">
        <f t="shared" ref="G71:G76" si="2">IF($D$77=0,"",IF(D71="[Mark as ND1 if not relevant]","",D71/$D$77))</f>
        <v/>
      </c>
      <c r="H71" s="43"/>
      <c r="L71" s="43"/>
      <c r="M71" s="43"/>
      <c r="N71" s="74"/>
    </row>
    <row r="72" spans="1:14" x14ac:dyDescent="0.25">
      <c r="A72" s="45" t="s">
        <v>146</v>
      </c>
      <c r="B72" s="41" t="s">
        <v>1129</v>
      </c>
      <c r="C72" s="124">
        <v>4627</v>
      </c>
      <c r="D72" s="124"/>
      <c r="E72" s="41"/>
      <c r="F72" s="130">
        <f t="shared" si="1"/>
        <v>1.5444131430326172E-2</v>
      </c>
      <c r="G72" s="130" t="str">
        <f t="shared" si="2"/>
        <v/>
      </c>
      <c r="H72" s="43"/>
      <c r="L72" s="43"/>
      <c r="M72" s="43"/>
      <c r="N72" s="74"/>
    </row>
    <row r="73" spans="1:14" x14ac:dyDescent="0.25">
      <c r="A73" s="45" t="s">
        <v>147</v>
      </c>
      <c r="B73" s="41" t="s">
        <v>1130</v>
      </c>
      <c r="C73" s="124">
        <v>2158</v>
      </c>
      <c r="D73" s="124"/>
      <c r="E73" s="41"/>
      <c r="F73" s="130">
        <f t="shared" si="1"/>
        <v>7.2030334183366936E-3</v>
      </c>
      <c r="G73" s="130" t="str">
        <f t="shared" si="2"/>
        <v/>
      </c>
      <c r="H73" s="43"/>
      <c r="L73" s="43"/>
      <c r="M73" s="43"/>
      <c r="N73" s="74"/>
    </row>
    <row r="74" spans="1:14" x14ac:dyDescent="0.25">
      <c r="A74" s="45" t="s">
        <v>148</v>
      </c>
      <c r="B74" s="41" t="s">
        <v>1131</v>
      </c>
      <c r="C74" s="124">
        <v>1830</v>
      </c>
      <c r="D74" s="124"/>
      <c r="E74" s="41"/>
      <c r="F74" s="130">
        <f t="shared" si="1"/>
        <v>6.1082257440019227E-3</v>
      </c>
      <c r="G74" s="130" t="str">
        <f t="shared" si="2"/>
        <v/>
      </c>
      <c r="H74" s="43"/>
      <c r="L74" s="43"/>
      <c r="M74" s="43"/>
      <c r="N74" s="74"/>
    </row>
    <row r="75" spans="1:14" x14ac:dyDescent="0.25">
      <c r="A75" s="45" t="s">
        <v>149</v>
      </c>
      <c r="B75" s="41" t="s">
        <v>1132</v>
      </c>
      <c r="C75" s="124">
        <v>7284</v>
      </c>
      <c r="D75" s="124"/>
      <c r="E75" s="41"/>
      <c r="F75" s="130">
        <f t="shared" si="1"/>
        <v>2.4312741158092899E-2</v>
      </c>
      <c r="G75" s="130" t="str">
        <f t="shared" si="2"/>
        <v/>
      </c>
      <c r="H75" s="43"/>
      <c r="L75" s="43"/>
      <c r="M75" s="43"/>
      <c r="N75" s="74"/>
    </row>
    <row r="76" spans="1:14" x14ac:dyDescent="0.25">
      <c r="A76" s="45" t="s">
        <v>150</v>
      </c>
      <c r="B76" s="41" t="s">
        <v>1133</v>
      </c>
      <c r="C76" s="124">
        <v>273051</v>
      </c>
      <c r="D76" s="124"/>
      <c r="E76" s="41"/>
      <c r="F76" s="130">
        <f t="shared" si="1"/>
        <v>0.91139734842921805</v>
      </c>
      <c r="G76" s="130" t="str">
        <f t="shared" si="2"/>
        <v/>
      </c>
      <c r="H76" s="43"/>
      <c r="L76" s="43"/>
      <c r="M76" s="43"/>
      <c r="N76" s="74"/>
    </row>
    <row r="77" spans="1:14" x14ac:dyDescent="0.25">
      <c r="A77" s="45" t="s">
        <v>151</v>
      </c>
      <c r="B77" s="78" t="s">
        <v>130</v>
      </c>
      <c r="C77" s="126">
        <f>SUM(C70:C76)</f>
        <v>299596</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27</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0</v>
      </c>
      <c r="D93" s="124"/>
      <c r="E93" s="41"/>
      <c r="F93" s="130">
        <f>IF($C$100=0,"",IF(C93="[for completion]","",IF(C93="","",C93/$C$100)))</f>
        <v>0</v>
      </c>
      <c r="G93" s="130" t="str">
        <f>IF($D$100=0,"",IF(D93="[Mark as ND1 if not relevant]","",IF(D93="","",D93/$D$100)))</f>
        <v/>
      </c>
      <c r="H93" s="43"/>
      <c r="L93" s="43"/>
      <c r="M93" s="43"/>
      <c r="N93" s="74"/>
    </row>
    <row r="94" spans="1:14" x14ac:dyDescent="0.25">
      <c r="A94" s="45" t="s">
        <v>173</v>
      </c>
      <c r="B94" s="41" t="s">
        <v>1128</v>
      </c>
      <c r="C94" s="124">
        <v>0</v>
      </c>
      <c r="D94" s="124"/>
      <c r="E94" s="41"/>
      <c r="F94" s="130">
        <f t="shared" ref="F94:F99" si="5">IF($C$100=0,"",IF(C94="[for completion]","",IF(C94="","",C94/$C$100)))</f>
        <v>0</v>
      </c>
      <c r="G94" s="130" t="str">
        <f t="shared" ref="G94:G99" si="6">IF($D$100=0,"",IF(D94="[Mark as ND1 if not relevant]","",IF(D94="","",D94/$D$100)))</f>
        <v/>
      </c>
      <c r="H94" s="43"/>
      <c r="L94" s="43"/>
      <c r="M94" s="43"/>
      <c r="N94" s="74"/>
    </row>
    <row r="95" spans="1:14" x14ac:dyDescent="0.25">
      <c r="A95" s="45" t="s">
        <v>174</v>
      </c>
      <c r="B95" s="41" t="s">
        <v>1129</v>
      </c>
      <c r="C95" s="124">
        <v>0</v>
      </c>
      <c r="D95" s="124"/>
      <c r="E95" s="41"/>
      <c r="F95" s="130">
        <f t="shared" si="5"/>
        <v>0</v>
      </c>
      <c r="G95" s="130" t="str">
        <f t="shared" si="6"/>
        <v/>
      </c>
      <c r="H95" s="43"/>
      <c r="L95" s="43"/>
      <c r="M95" s="43"/>
      <c r="N95" s="74"/>
    </row>
    <row r="96" spans="1:14" x14ac:dyDescent="0.25">
      <c r="A96" s="45" t="s">
        <v>175</v>
      </c>
      <c r="B96" s="41" t="s">
        <v>1130</v>
      </c>
      <c r="C96" s="124">
        <v>73</v>
      </c>
      <c r="D96" s="124"/>
      <c r="E96" s="41"/>
      <c r="F96" s="130">
        <f t="shared" si="5"/>
        <v>2.6000947431783133E-4</v>
      </c>
      <c r="G96" s="130" t="str">
        <f t="shared" si="6"/>
        <v/>
      </c>
      <c r="H96" s="43"/>
      <c r="L96" s="43"/>
      <c r="M96" s="43"/>
      <c r="N96" s="74"/>
    </row>
    <row r="97" spans="1:14" x14ac:dyDescent="0.25">
      <c r="A97" s="45" t="s">
        <v>176</v>
      </c>
      <c r="B97" s="41" t="s">
        <v>1131</v>
      </c>
      <c r="C97" s="124">
        <v>1196</v>
      </c>
      <c r="D97" s="124"/>
      <c r="E97" s="41"/>
      <c r="F97" s="130">
        <f t="shared" si="5"/>
        <v>4.2598812504674828E-3</v>
      </c>
      <c r="G97" s="130" t="str">
        <f t="shared" si="6"/>
        <v/>
      </c>
      <c r="H97" s="43"/>
      <c r="L97" s="43"/>
      <c r="M97" s="43"/>
    </row>
    <row r="98" spans="1:14" x14ac:dyDescent="0.25">
      <c r="A98" s="45" t="s">
        <v>177</v>
      </c>
      <c r="B98" s="41" t="s">
        <v>1132</v>
      </c>
      <c r="C98" s="124">
        <v>5199</v>
      </c>
      <c r="D98" s="124"/>
      <c r="E98" s="41"/>
      <c r="F98" s="130">
        <f t="shared" si="5"/>
        <v>1.8517661054498698E-2</v>
      </c>
      <c r="G98" s="130" t="str">
        <f t="shared" si="6"/>
        <v/>
      </c>
      <c r="H98" s="43"/>
      <c r="L98" s="43"/>
      <c r="M98" s="43"/>
    </row>
    <row r="99" spans="1:14" x14ac:dyDescent="0.25">
      <c r="A99" s="45" t="s">
        <v>178</v>
      </c>
      <c r="B99" s="41" t="s">
        <v>1133</v>
      </c>
      <c r="C99" s="124">
        <v>274291</v>
      </c>
      <c r="D99" s="124"/>
      <c r="E99" s="41"/>
      <c r="F99" s="130">
        <f t="shared" si="5"/>
        <v>0.97696244822071598</v>
      </c>
      <c r="G99" s="130" t="str">
        <f t="shared" si="6"/>
        <v/>
      </c>
      <c r="H99" s="43"/>
      <c r="L99" s="43"/>
      <c r="M99" s="43"/>
    </row>
    <row r="100" spans="1:14" x14ac:dyDescent="0.25">
      <c r="A100" s="45" t="s">
        <v>179</v>
      </c>
      <c r="B100" s="78" t="s">
        <v>130</v>
      </c>
      <c r="C100" s="126">
        <f>SUM(C93:C99)</f>
        <v>280759</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10</v>
      </c>
      <c r="D112" s="124"/>
      <c r="E112" s="70"/>
      <c r="F112" s="130">
        <f t="shared" ref="F112:F129" si="7">IF($C$130=0,"",IF(C112="[for completion]","",IF(C112="","",C112/$C$130)))</f>
        <v>3.5617863070687212E-5</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280748</v>
      </c>
      <c r="D118" s="124"/>
      <c r="E118" s="62"/>
      <c r="F118" s="130">
        <f t="shared" si="7"/>
        <v>0.99996438213692929</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280758</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10</v>
      </c>
      <c r="D138" s="124"/>
      <c r="E138" s="70"/>
      <c r="F138" s="130">
        <f t="shared" ref="F138:F155" si="11">IF($C$156=0,"",IF(C138="[for completion]","",IF(C138="","",C138/$C$156)))</f>
        <v>3.5617863070687212E-5</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280748</v>
      </c>
      <c r="D144" s="124"/>
      <c r="E144" s="62"/>
      <c r="F144" s="130">
        <f t="shared" si="11"/>
        <v>0.99996438213692929</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0</v>
      </c>
      <c r="D149" s="124"/>
      <c r="E149" s="62"/>
      <c r="F149" s="130">
        <f t="shared" si="11"/>
        <v>0</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0</v>
      </c>
      <c r="D151" s="124"/>
      <c r="E151" s="62"/>
      <c r="F151" s="130">
        <f t="shared" si="11"/>
        <v>0</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280758</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279426</v>
      </c>
      <c r="D164" s="124"/>
      <c r="E164" s="82"/>
      <c r="F164" s="130">
        <f>IF($C$167=0,"",IF(C164="[for completion]","",IF(C164="","",C164/$C$167)))</f>
        <v>0.9952557006389845</v>
      </c>
      <c r="G164" s="130" t="str">
        <f>IF($D$167=0,"",IF(D164="[for completion]","",IF(D164="","",D164/$D$167)))</f>
        <v/>
      </c>
      <c r="H164" s="43"/>
      <c r="L164" s="43"/>
      <c r="M164" s="43"/>
      <c r="N164" s="74"/>
    </row>
    <row r="165" spans="1:14" x14ac:dyDescent="0.25">
      <c r="A165" s="45" t="s">
        <v>252</v>
      </c>
      <c r="B165" s="43" t="s">
        <v>253</v>
      </c>
      <c r="C165" s="124">
        <v>944</v>
      </c>
      <c r="D165" s="124"/>
      <c r="E165" s="82"/>
      <c r="F165" s="130">
        <f>IF($C$167=0,"",IF(C165="[for completion]","",IF(C165="","",C165/$C$167)))</f>
        <v>3.3623262738728728E-3</v>
      </c>
      <c r="G165" s="130" t="str">
        <f>IF($D$167=0,"",IF(D165="[for completion]","",IF(D165="","",D165/$D$167)))</f>
        <v/>
      </c>
      <c r="H165" s="43"/>
      <c r="L165" s="43"/>
      <c r="M165" s="43"/>
      <c r="N165" s="74"/>
    </row>
    <row r="166" spans="1:14" x14ac:dyDescent="0.25">
      <c r="A166" s="45" t="s">
        <v>254</v>
      </c>
      <c r="B166" s="43" t="s">
        <v>128</v>
      </c>
      <c r="C166" s="124">
        <v>388</v>
      </c>
      <c r="D166" s="124"/>
      <c r="E166" s="82"/>
      <c r="F166" s="130">
        <f>IF($C$167=0,"",IF(C166="[for completion]","",IF(C166="","",C166/$C$167)))</f>
        <v>1.3819730871426638E-3</v>
      </c>
      <c r="G166" s="130" t="str">
        <f>IF($D$167=0,"",IF(D166="[for completion]","",IF(D166="","",D166/$D$167)))</f>
        <v/>
      </c>
      <c r="H166" s="43"/>
      <c r="L166" s="43"/>
      <c r="M166" s="43"/>
      <c r="N166" s="74"/>
    </row>
    <row r="167" spans="1:14" x14ac:dyDescent="0.25">
      <c r="A167" s="45" t="s">
        <v>255</v>
      </c>
      <c r="B167" s="83" t="s">
        <v>130</v>
      </c>
      <c r="C167" s="133">
        <f>SUM(C164:C166)</f>
        <v>280758</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1945</v>
      </c>
      <c r="E176" s="72"/>
      <c r="F176" s="130"/>
      <c r="G176" s="70"/>
      <c r="H176" s="43"/>
      <c r="L176" s="43"/>
      <c r="M176" s="43"/>
      <c r="N176" s="74"/>
    </row>
    <row r="177" spans="1:14" x14ac:dyDescent="0.25">
      <c r="A177" s="45" t="s">
        <v>267</v>
      </c>
      <c r="B177" s="62" t="s">
        <v>268</v>
      </c>
      <c r="C177" s="124">
        <v>16893</v>
      </c>
      <c r="E177" s="72"/>
      <c r="F177" s="130">
        <f t="shared" ref="F177:F187" si="15">IF($C$179=0,"",IF(C177="[for completion]","",C177/$C$179))</f>
        <v>0.89675124747850088</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18838</v>
      </c>
      <c r="E179" s="72"/>
      <c r="F179" s="131">
        <f>SUM(F174:F178)</f>
        <v>0.89675124747850088</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18838</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18838</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18838</v>
      </c>
      <c r="E217" s="82"/>
      <c r="F217" s="130">
        <f>IF($C$38=0,"",IF(C217="[for completion]","",IF(C217="","",C217/$C$38)))</f>
        <v>6.2878009052190278E-2</v>
      </c>
      <c r="G217" s="130">
        <f>IF($C$39=0,"",IF(C217="[for completion]","",IF(C217="","",C217/$C$39)))</f>
        <v>6.7096930452560571E-2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18838</v>
      </c>
      <c r="E220" s="82"/>
      <c r="F220" s="123">
        <f>SUM(F217:F219)</f>
        <v>6.2878009052190278E-2</v>
      </c>
      <c r="G220" s="123">
        <f>SUM(G217:G219)</f>
        <v>6.7096930452560571E-2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224926.7</v>
      </c>
      <c r="F12" s="130">
        <f>IF($C$15=0,"",IF(C12="[for completion]","",C12/$C$15))</f>
        <v>0.80113399183075673</v>
      </c>
    </row>
    <row r="13" spans="1:7" x14ac:dyDescent="0.25">
      <c r="A13" s="45" t="s">
        <v>442</v>
      </c>
      <c r="B13" s="45" t="s">
        <v>443</v>
      </c>
      <c r="C13" s="124">
        <v>55772.4</v>
      </c>
      <c r="F13" s="130">
        <f>IF($C$15=0,"",IF(C13="[for completion]","",C13/$C$15))</f>
        <v>0.19864767253501561</v>
      </c>
    </row>
    <row r="14" spans="1:7" x14ac:dyDescent="0.25">
      <c r="A14" s="45" t="s">
        <v>444</v>
      </c>
      <c r="B14" s="45" t="s">
        <v>128</v>
      </c>
      <c r="C14" s="124">
        <v>61.3</v>
      </c>
      <c r="F14" s="130">
        <f>IF($C$15=0,"",IF(C14="[for completion]","",C14/$C$15))</f>
        <v>2.1833563422761897E-4</v>
      </c>
    </row>
    <row r="15" spans="1:7" x14ac:dyDescent="0.25">
      <c r="A15" s="45" t="s">
        <v>445</v>
      </c>
      <c r="B15" s="114" t="s">
        <v>130</v>
      </c>
      <c r="C15" s="124">
        <f>SUM(C12:C14)</f>
        <v>280760.40000000002</v>
      </c>
      <c r="F15" s="121">
        <f>SUM(F12:F14)</f>
        <v>0.99999999999999989</v>
      </c>
    </row>
    <row r="16" spans="1:7" outlineLevel="1" x14ac:dyDescent="0.25">
      <c r="A16" s="45" t="s">
        <v>446</v>
      </c>
      <c r="B16" s="377" t="s">
        <v>2624</v>
      </c>
      <c r="C16" s="124">
        <v>176748</v>
      </c>
      <c r="F16" s="130">
        <f t="shared" ref="F16:F26" si="0">IF($C$15=0,"",IF(C16="[for completion]","",C16/$C$15))</f>
        <v>0.6295332247710147</v>
      </c>
    </row>
    <row r="17" spans="1:7" outlineLevel="1" x14ac:dyDescent="0.25">
      <c r="A17" s="45" t="s">
        <v>447</v>
      </c>
      <c r="B17" s="377" t="s">
        <v>2623</v>
      </c>
      <c r="C17" s="124">
        <v>8521.7000000000007</v>
      </c>
      <c r="F17" s="130">
        <f t="shared" si="0"/>
        <v>3.0352214913499199E-2</v>
      </c>
    </row>
    <row r="18" spans="1:7" outlineLevel="1" x14ac:dyDescent="0.25">
      <c r="A18" s="45" t="s">
        <v>448</v>
      </c>
      <c r="B18" s="377" t="s">
        <v>2622</v>
      </c>
      <c r="C18" s="124">
        <v>20351</v>
      </c>
      <c r="F18" s="130">
        <f t="shared" si="0"/>
        <v>7.2485293510053408E-2</v>
      </c>
    </row>
    <row r="19" spans="1:7" outlineLevel="1" x14ac:dyDescent="0.25">
      <c r="A19" s="45" t="s">
        <v>449</v>
      </c>
      <c r="B19" s="377" t="s">
        <v>2621</v>
      </c>
      <c r="C19" s="124">
        <v>23429</v>
      </c>
      <c r="F19" s="130">
        <f t="shared" si="0"/>
        <v>8.3448378047616401E-2</v>
      </c>
    </row>
    <row r="20" spans="1:7" outlineLevel="1" x14ac:dyDescent="0.25">
      <c r="A20" s="45" t="s">
        <v>450</v>
      </c>
      <c r="B20" s="377" t="s">
        <v>2620</v>
      </c>
      <c r="C20" s="124">
        <v>19306</v>
      </c>
      <c r="F20" s="130">
        <f t="shared" si="0"/>
        <v>6.8763258636189428E-2</v>
      </c>
    </row>
    <row r="21" spans="1:7" outlineLevel="1" x14ac:dyDescent="0.25">
      <c r="A21" s="45" t="s">
        <v>451</v>
      </c>
      <c r="B21" s="377" t="s">
        <v>2619</v>
      </c>
      <c r="C21" s="124">
        <v>2692.9</v>
      </c>
      <c r="F21" s="130">
        <f t="shared" si="0"/>
        <v>9.5914523558165606E-3</v>
      </c>
    </row>
    <row r="22" spans="1:7" outlineLevel="1" x14ac:dyDescent="0.25">
      <c r="A22" s="45" t="s">
        <v>452</v>
      </c>
      <c r="B22" s="377" t="s">
        <v>2618</v>
      </c>
      <c r="C22" s="124">
        <v>15599</v>
      </c>
      <c r="F22" s="130">
        <f t="shared" si="0"/>
        <v>5.555982966258774E-2</v>
      </c>
    </row>
    <row r="23" spans="1:7" outlineLevel="1" x14ac:dyDescent="0.25">
      <c r="A23" s="45" t="s">
        <v>453</v>
      </c>
      <c r="B23" s="377" t="s">
        <v>2691</v>
      </c>
      <c r="C23" s="124">
        <v>7301.9</v>
      </c>
      <c r="F23" s="130">
        <f t="shared" si="0"/>
        <v>2.6007585115279785E-2</v>
      </c>
    </row>
    <row r="24" spans="1:7" outlineLevel="1" x14ac:dyDescent="0.25">
      <c r="A24" s="45" t="s">
        <v>454</v>
      </c>
      <c r="B24" s="377" t="s">
        <v>2692</v>
      </c>
      <c r="C24" s="124">
        <v>6749.6</v>
      </c>
      <c r="F24" s="130">
        <f t="shared" si="0"/>
        <v>2.4040427353715123E-2</v>
      </c>
    </row>
    <row r="25" spans="1:7" outlineLevel="1" x14ac:dyDescent="0.25">
      <c r="A25" s="45" t="s">
        <v>455</v>
      </c>
      <c r="B25" s="377" t="s">
        <v>128</v>
      </c>
      <c r="C25" s="124">
        <v>61.3</v>
      </c>
      <c r="F25" s="130">
        <f t="shared" si="0"/>
        <v>2.1833563422761897E-4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152167</v>
      </c>
      <c r="D28" s="45">
        <v>7913</v>
      </c>
      <c r="F28" s="45">
        <f>IF(AND(C28="[For completion]",D28="[For completion]"),"[For completion]",SUM(C28:D28))</f>
        <v>160080</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8.8000000000000005E-3</v>
      </c>
      <c r="D36" s="121">
        <v>4.9100000000000005E-2</v>
      </c>
      <c r="E36" s="138"/>
      <c r="F36" s="121">
        <v>1.0200000000000001E-2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1</v>
      </c>
      <c r="D44" s="120">
        <f>SUM(D45:D71)</f>
        <v>1</v>
      </c>
      <c r="E44" s="121"/>
      <c r="F44" s="120">
        <f>SUM(F45:F71)</f>
        <v>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1</v>
      </c>
      <c r="D51" s="121">
        <v>1</v>
      </c>
      <c r="E51" s="121"/>
      <c r="F51" s="121">
        <v>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c r="D71" s="121">
        <v>0</v>
      </c>
      <c r="E71" s="121"/>
      <c r="F71" s="121">
        <v>0</v>
      </c>
      <c r="G71" s="45"/>
    </row>
    <row r="72" spans="1:7" x14ac:dyDescent="0.25">
      <c r="A72" s="45" t="s">
        <v>534</v>
      </c>
      <c r="B72" s="87" t="s">
        <v>298</v>
      </c>
      <c r="C72" s="120">
        <f>SUM(C73:C75)</f>
        <v>0</v>
      </c>
      <c r="D72" s="120">
        <f>SUM(D73:D75)</f>
        <v>0</v>
      </c>
      <c r="E72" s="121"/>
      <c r="F72" s="120">
        <f>SUM(F73:F75)</f>
        <v>0</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c r="D75" s="121">
        <v>0</v>
      </c>
      <c r="E75" s="121"/>
      <c r="F75" s="121">
        <v>0</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0.47129424746793713</v>
      </c>
      <c r="D99" s="121">
        <v>0.51782334104873928</v>
      </c>
      <c r="E99" s="121"/>
      <c r="F99" s="121">
        <v>0.48053880762734369</v>
      </c>
      <c r="G99" s="45"/>
    </row>
    <row r="100" spans="1:7" x14ac:dyDescent="0.25">
      <c r="A100" s="45" t="s">
        <v>564</v>
      </c>
      <c r="B100" s="62" t="s">
        <v>2352</v>
      </c>
      <c r="C100" s="121">
        <v>0.15288898136403509</v>
      </c>
      <c r="D100" s="121">
        <v>9.9389419655512401E-2</v>
      </c>
      <c r="E100" s="121"/>
      <c r="F100" s="121">
        <v>0.1422652205984381</v>
      </c>
      <c r="G100" s="45"/>
    </row>
    <row r="101" spans="1:7" x14ac:dyDescent="0.25">
      <c r="A101" s="45" t="s">
        <v>565</v>
      </c>
      <c r="B101" s="62" t="s">
        <v>2353</v>
      </c>
      <c r="C101" s="121">
        <v>4.9195888590567623E-2</v>
      </c>
      <c r="D101" s="121">
        <v>5.9708779730446693E-2</v>
      </c>
      <c r="E101" s="121"/>
      <c r="F101" s="121">
        <v>5.1286285636222013E-2</v>
      </c>
      <c r="G101" s="45"/>
    </row>
    <row r="102" spans="1:7" x14ac:dyDescent="0.25">
      <c r="A102" s="45" t="s">
        <v>566</v>
      </c>
      <c r="B102" s="62" t="s">
        <v>2354</v>
      </c>
      <c r="C102" s="121">
        <v>0.16289585920303321</v>
      </c>
      <c r="D102" s="121">
        <v>0.16956142318491171</v>
      </c>
      <c r="E102" s="121"/>
      <c r="F102" s="121">
        <v>0.16420455230365574</v>
      </c>
      <c r="G102" s="45"/>
    </row>
    <row r="103" spans="1:7" x14ac:dyDescent="0.25">
      <c r="A103" s="45" t="s">
        <v>567</v>
      </c>
      <c r="B103" s="62" t="s">
        <v>2355</v>
      </c>
      <c r="C103" s="121">
        <v>0.16372502337442699</v>
      </c>
      <c r="D103" s="121">
        <v>0.15351703638038974</v>
      </c>
      <c r="E103" s="121"/>
      <c r="F103" s="121">
        <v>0.1617051338343404</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0.99432297001529968</v>
      </c>
      <c r="D150" s="121">
        <v>0.99908358228063032</v>
      </c>
      <c r="E150" s="122"/>
      <c r="F150" s="121">
        <v>0.99526931306556199</v>
      </c>
    </row>
    <row r="151" spans="1:7" x14ac:dyDescent="0.25">
      <c r="A151" s="45" t="s">
        <v>597</v>
      </c>
      <c r="B151" s="45" t="s">
        <v>598</v>
      </c>
      <c r="C151" s="121">
        <v>5.6770299847002824E-3</v>
      </c>
      <c r="D151" s="121">
        <v>9.1641771936962072E-4</v>
      </c>
      <c r="E151" s="122"/>
      <c r="F151" s="121">
        <v>4.7306869344380742E-3</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0.35737918904812166</v>
      </c>
      <c r="D160" s="121">
        <v>0.22204710291098501</v>
      </c>
      <c r="E160" s="122"/>
      <c r="F160" s="121">
        <v>0.3305161797910568</v>
      </c>
    </row>
    <row r="161" spans="1:7" x14ac:dyDescent="0.25">
      <c r="A161" s="45" t="s">
        <v>609</v>
      </c>
      <c r="B161" s="45" t="s">
        <v>610</v>
      </c>
      <c r="C161" s="121">
        <v>0.6426208109518784</v>
      </c>
      <c r="D161" s="121">
        <v>0.77795289708901494</v>
      </c>
      <c r="E161" s="122"/>
      <c r="F161" s="121">
        <v>0.66948382020894326</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0.13551325416048685</v>
      </c>
      <c r="D170" s="121">
        <v>8.9946689598339513E-2</v>
      </c>
      <c r="E170" s="122"/>
      <c r="F170" s="121">
        <v>0.12648495164702164</v>
      </c>
    </row>
    <row r="171" spans="1:7" x14ac:dyDescent="0.25">
      <c r="A171" s="45" t="s">
        <v>621</v>
      </c>
      <c r="B171" s="41" t="s">
        <v>622</v>
      </c>
      <c r="C171" s="121">
        <v>5.4734987924896047E-2</v>
      </c>
      <c r="D171" s="121">
        <v>4.2302087016518122E-2</v>
      </c>
      <c r="E171" s="122"/>
      <c r="F171" s="121">
        <v>5.2276637948014362E-2</v>
      </c>
    </row>
    <row r="172" spans="1:7" x14ac:dyDescent="0.25">
      <c r="A172" s="45" t="s">
        <v>623</v>
      </c>
      <c r="B172" s="41" t="s">
        <v>624</v>
      </c>
      <c r="C172" s="121">
        <v>5.1394772315823539E-2</v>
      </c>
      <c r="D172" s="121">
        <v>3.3762955546454927E-2</v>
      </c>
      <c r="E172" s="121"/>
      <c r="F172" s="121">
        <v>4.7881754519812955E-2</v>
      </c>
    </row>
    <row r="173" spans="1:7" x14ac:dyDescent="0.25">
      <c r="A173" s="45" t="s">
        <v>625</v>
      </c>
      <c r="B173" s="41" t="s">
        <v>626</v>
      </c>
      <c r="C173" s="121">
        <v>8.5236629356551685E-2</v>
      </c>
      <c r="D173" s="121">
        <v>9.0366258883572748E-2</v>
      </c>
      <c r="E173" s="121"/>
      <c r="F173" s="121">
        <v>8.6267440713239829E-2</v>
      </c>
    </row>
    <row r="174" spans="1:7" x14ac:dyDescent="0.25">
      <c r="A174" s="45" t="s">
        <v>627</v>
      </c>
      <c r="B174" s="41" t="s">
        <v>628</v>
      </c>
      <c r="C174" s="121">
        <v>0.67312035624224187</v>
      </c>
      <c r="D174" s="121">
        <v>0.74362200895511477</v>
      </c>
      <c r="E174" s="121"/>
      <c r="F174" s="121">
        <v>0.68708921517191124</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5.9999999999999995E-4</v>
      </c>
      <c r="D180" s="175">
        <v>2.0000000000000001E-4</v>
      </c>
      <c r="E180" s="122"/>
      <c r="F180" s="175">
        <v>5.0000000000000001E-4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1478.1479999999999</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108264</v>
      </c>
      <c r="D190" s="125">
        <v>122518</v>
      </c>
      <c r="E190" s="59"/>
      <c r="F190" s="130">
        <f>IF($C$214=0,"",IF(C190="[for completion]","",IF(C190="","",C190/$C$214)))</f>
        <v>0.4813327079410738</v>
      </c>
      <c r="G190" s="130">
        <f>IF($D$214=0,"",IF(D190="[for completion]","",IF(D190="","",D190/$D$214)))</f>
        <v>0.80515486274947923</v>
      </c>
    </row>
    <row r="191" spans="1:7" x14ac:dyDescent="0.25">
      <c r="A191" s="45" t="s">
        <v>647</v>
      </c>
      <c r="B191" s="62" t="s">
        <v>2357</v>
      </c>
      <c r="C191" s="124">
        <v>74552.5</v>
      </c>
      <c r="D191" s="125">
        <v>26322</v>
      </c>
      <c r="E191" s="59"/>
      <c r="F191" s="130">
        <f t="shared" ref="F191:F213" si="1">IF($C$214=0,"",IF(C191="[for completion]","",IF(C191="","",C191/$C$214)))</f>
        <v>0.33145419261044212</v>
      </c>
      <c r="G191" s="130">
        <f t="shared" ref="G191:G213" si="2">IF($D$214=0,"",IF(D191="[for completion]","",IF(D191="","",D191/$D$214)))</f>
        <v>0.17298100113690879</v>
      </c>
    </row>
    <row r="192" spans="1:7" x14ac:dyDescent="0.25">
      <c r="A192" s="45" t="s">
        <v>648</v>
      </c>
      <c r="B192" s="62" t="s">
        <v>2358</v>
      </c>
      <c r="C192" s="124">
        <v>23075.9</v>
      </c>
      <c r="D192" s="125">
        <v>2881</v>
      </c>
      <c r="E192" s="59"/>
      <c r="F192" s="130">
        <f t="shared" si="1"/>
        <v>0.10259352541174745</v>
      </c>
      <c r="G192" s="130">
        <f t="shared" si="2"/>
        <v>1.8933145820052968E-2</v>
      </c>
    </row>
    <row r="193" spans="1:7" x14ac:dyDescent="0.25">
      <c r="A193" s="45" t="s">
        <v>649</v>
      </c>
      <c r="B193" s="62" t="s">
        <v>2359</v>
      </c>
      <c r="C193" s="124">
        <v>10283.799999999999</v>
      </c>
      <c r="D193" s="125">
        <v>354</v>
      </c>
      <c r="E193" s="59"/>
      <c r="F193" s="130">
        <f t="shared" si="1"/>
        <v>4.5720916481234893E-2</v>
      </c>
      <c r="G193" s="130">
        <f t="shared" si="2"/>
        <v>2.326391398923551E-3</v>
      </c>
    </row>
    <row r="194" spans="1:7" x14ac:dyDescent="0.25">
      <c r="A194" s="45" t="s">
        <v>650</v>
      </c>
      <c r="B194" s="62" t="s">
        <v>2360</v>
      </c>
      <c r="C194" s="124">
        <v>4468.2</v>
      </c>
      <c r="D194" s="125">
        <v>63</v>
      </c>
      <c r="E194" s="59"/>
      <c r="F194" s="130">
        <f t="shared" si="1"/>
        <v>1.9865244269769322E-2</v>
      </c>
      <c r="G194" s="130">
        <f t="shared" si="2"/>
        <v>4.1401880828300486E-4</v>
      </c>
    </row>
    <row r="195" spans="1:7" x14ac:dyDescent="0.25">
      <c r="A195" s="45" t="s">
        <v>651</v>
      </c>
      <c r="B195" s="62" t="s">
        <v>2361</v>
      </c>
      <c r="C195" s="124">
        <v>4281.1000000000004</v>
      </c>
      <c r="D195" s="125">
        <v>29</v>
      </c>
      <c r="E195" s="59"/>
      <c r="F195" s="130">
        <f t="shared" si="1"/>
        <v>1.9033413285732388E-2</v>
      </c>
      <c r="G195" s="130">
        <f t="shared" si="2"/>
        <v>1.9058008635249431E-4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224925.5</v>
      </c>
      <c r="D214" s="69">
        <f>SUM(D190:D213)</f>
        <v>152167</v>
      </c>
      <c r="E214" s="115"/>
      <c r="F214" s="139">
        <f>SUM(F190:F213)</f>
        <v>1</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0.42</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193931.11318823177</v>
      </c>
      <c r="D241" s="125"/>
      <c r="F241" s="130">
        <f>IF($C$249=0,"",IF(C241="[Mark as ND1 if not relevant]","",C241/$C$249))</f>
        <v>0.86220085707881888</v>
      </c>
      <c r="G241" s="130" t="str">
        <f>IF($D$249=0,"",IF(D241="[Mark as ND1 if not relevant]","",D241/$D$249))</f>
        <v/>
      </c>
    </row>
    <row r="242" spans="1:7" x14ac:dyDescent="0.25">
      <c r="A242" s="45" t="s">
        <v>710</v>
      </c>
      <c r="B242" s="45" t="s">
        <v>678</v>
      </c>
      <c r="C242" s="124">
        <v>18099.623856093269</v>
      </c>
      <c r="D242" s="125"/>
      <c r="F242" s="130">
        <f t="shared" ref="F242:F248" si="5">IF($C$249=0,"",IF(C242="[Mark as ND1 if not relevant]","",C242/$C$249))</f>
        <v>8.0469352982989198E-2</v>
      </c>
      <c r="G242" s="130" t="str">
        <f t="shared" ref="G242:G248" si="6">IF($D$249=0,"",IF(D242="[Mark as ND1 if not relevant]","",D242/$D$249))</f>
        <v/>
      </c>
    </row>
    <row r="243" spans="1:7" x14ac:dyDescent="0.25">
      <c r="A243" s="45" t="s">
        <v>711</v>
      </c>
      <c r="B243" s="45" t="s">
        <v>680</v>
      </c>
      <c r="C243" s="124">
        <v>7869.0520877064819</v>
      </c>
      <c r="D243" s="125"/>
      <c r="F243" s="130">
        <f t="shared" si="5"/>
        <v>3.4985120968356875E-2</v>
      </c>
      <c r="G243" s="130" t="str">
        <f t="shared" si="6"/>
        <v/>
      </c>
    </row>
    <row r="244" spans="1:7" x14ac:dyDescent="0.25">
      <c r="A244" s="45" t="s">
        <v>712</v>
      </c>
      <c r="B244" s="45" t="s">
        <v>682</v>
      </c>
      <c r="C244" s="124">
        <v>2800.9493939349213</v>
      </c>
      <c r="D244" s="125"/>
      <c r="F244" s="130">
        <f t="shared" si="5"/>
        <v>1.2452777320682314E-2</v>
      </c>
      <c r="G244" s="130" t="str">
        <f t="shared" si="6"/>
        <v/>
      </c>
    </row>
    <row r="245" spans="1:7" x14ac:dyDescent="0.25">
      <c r="A245" s="45" t="s">
        <v>713</v>
      </c>
      <c r="B245" s="45" t="s">
        <v>684</v>
      </c>
      <c r="C245" s="124">
        <v>1092.1738503535923</v>
      </c>
      <c r="D245" s="125"/>
      <c r="F245" s="130">
        <f t="shared" si="5"/>
        <v>4.8557099187067632E-3</v>
      </c>
      <c r="G245" s="130" t="str">
        <f t="shared" si="6"/>
        <v/>
      </c>
    </row>
    <row r="246" spans="1:7" x14ac:dyDescent="0.25">
      <c r="A246" s="45" t="s">
        <v>714</v>
      </c>
      <c r="B246" s="45" t="s">
        <v>686</v>
      </c>
      <c r="C246" s="124">
        <v>365.98474707023223</v>
      </c>
      <c r="D246" s="125"/>
      <c r="F246" s="130">
        <f t="shared" si="5"/>
        <v>1.6271363445196658E-3</v>
      </c>
      <c r="G246" s="130" t="str">
        <f t="shared" si="6"/>
        <v/>
      </c>
    </row>
    <row r="247" spans="1:7" x14ac:dyDescent="0.25">
      <c r="A247" s="45" t="s">
        <v>715</v>
      </c>
      <c r="B247" s="45" t="s">
        <v>688</v>
      </c>
      <c r="C247" s="124">
        <v>146.32989450026338</v>
      </c>
      <c r="D247" s="125"/>
      <c r="F247" s="130">
        <f t="shared" si="5"/>
        <v>6.5056998013476202E-4</v>
      </c>
      <c r="G247" s="130" t="str">
        <f t="shared" si="6"/>
        <v/>
      </c>
    </row>
    <row r="248" spans="1:7" x14ac:dyDescent="0.25">
      <c r="A248" s="45" t="s">
        <v>716</v>
      </c>
      <c r="B248" s="45" t="s">
        <v>690</v>
      </c>
      <c r="C248" s="124">
        <v>620.45195357373154</v>
      </c>
      <c r="D248" s="125"/>
      <c r="F248" s="130">
        <f t="shared" si="5"/>
        <v>2.7584754057914688E-3</v>
      </c>
      <c r="G248" s="130" t="str">
        <f t="shared" si="6"/>
        <v/>
      </c>
    </row>
    <row r="249" spans="1:7" x14ac:dyDescent="0.25">
      <c r="A249" s="45" t="s">
        <v>717</v>
      </c>
      <c r="B249" s="71" t="s">
        <v>130</v>
      </c>
      <c r="C249" s="124">
        <f>SUM(C241:C248)</f>
        <v>224925.67897146428</v>
      </c>
      <c r="D249" s="125">
        <f>SUM(D241:D248)</f>
        <v>0</v>
      </c>
      <c r="F249" s="121">
        <f>SUM(F241:F248)</f>
        <v>1</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0.85959537010018483</v>
      </c>
      <c r="E260" s="115"/>
      <c r="F260" s="115"/>
      <c r="G260" s="115"/>
    </row>
    <row r="261" spans="1:14" x14ac:dyDescent="0.25">
      <c r="A261" s="45" t="s">
        <v>730</v>
      </c>
      <c r="B261" s="45" t="s">
        <v>731</v>
      </c>
      <c r="C261" s="121">
        <v>4.143565800992121E-2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9.8968971889893981E-2</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22184</v>
      </c>
      <c r="D287" s="45">
        <v>5038</v>
      </c>
      <c r="E287" s="51"/>
      <c r="F287" s="130">
        <f>IF($C$305=0,"",IF(C287="[For completion]","",C287/$C$305))</f>
        <v>9.8628870196155141E-2</v>
      </c>
      <c r="G287" s="130">
        <f>IF($D$305=0,"",IF(D287="[For completion]","",D287/$D$305))</f>
        <v>4.0150464623280577E-2</v>
      </c>
    </row>
    <row r="288" spans="1:7" customFormat="1" x14ac:dyDescent="0.25">
      <c r="A288" s="45" t="s">
        <v>1559</v>
      </c>
      <c r="B288" s="62" t="s">
        <v>2364</v>
      </c>
      <c r="C288" s="124">
        <v>9721</v>
      </c>
      <c r="D288" s="45">
        <v>3901</v>
      </c>
      <c r="E288" s="51"/>
      <c r="F288" s="130">
        <f t="shared" ref="F288:F304" si="9">IF($C$305=0,"",IF(C288="[For completion]","",C288/$C$305))</f>
        <v>4.321904287670502E-2</v>
      </c>
      <c r="G288" s="130">
        <f t="shared" ref="G288:G304" si="10">IF($D$305=0,"",IF(D288="[For completion]","",D288/$D$305))</f>
        <v>3.1089115223385772E-2</v>
      </c>
    </row>
    <row r="289" spans="1:7" customFormat="1" x14ac:dyDescent="0.25">
      <c r="A289" s="45" t="s">
        <v>1560</v>
      </c>
      <c r="B289" s="62" t="s">
        <v>2365</v>
      </c>
      <c r="C289" s="124">
        <v>37809</v>
      </c>
      <c r="D289" s="45">
        <v>15570</v>
      </c>
      <c r="E289" s="51"/>
      <c r="F289" s="130">
        <f t="shared" si="9"/>
        <v>0.16809677935658268</v>
      </c>
      <c r="G289" s="130">
        <f t="shared" si="10"/>
        <v>0.12408549705924544</v>
      </c>
    </row>
    <row r="290" spans="1:7" customFormat="1" x14ac:dyDescent="0.25">
      <c r="A290" s="45" t="s">
        <v>1561</v>
      </c>
      <c r="B290" s="62" t="s">
        <v>2366</v>
      </c>
      <c r="C290" s="124">
        <v>33136</v>
      </c>
      <c r="D290" s="45">
        <v>14028</v>
      </c>
      <c r="E290" s="51"/>
      <c r="F290" s="130">
        <f t="shared" si="9"/>
        <v>0.14732087282815529</v>
      </c>
      <c r="G290" s="130">
        <f t="shared" si="10"/>
        <v>0.11179649022139339</v>
      </c>
    </row>
    <row r="291" spans="1:7" customFormat="1" x14ac:dyDescent="0.25">
      <c r="A291" s="45" t="s">
        <v>1562</v>
      </c>
      <c r="B291" s="62" t="s">
        <v>2367</v>
      </c>
      <c r="C291" s="124">
        <v>12259</v>
      </c>
      <c r="D291" s="45">
        <v>5625</v>
      </c>
      <c r="E291" s="51"/>
      <c r="F291" s="130">
        <f t="shared" si="9"/>
        <v>5.4502854297451581E-2</v>
      </c>
      <c r="G291" s="130">
        <f t="shared" si="10"/>
        <v>4.4828575527184049E-2</v>
      </c>
    </row>
    <row r="292" spans="1:7" customFormat="1" x14ac:dyDescent="0.25">
      <c r="A292" s="45" t="s">
        <v>1563</v>
      </c>
      <c r="B292" s="62" t="s">
        <v>2368</v>
      </c>
      <c r="C292" s="124">
        <v>4445</v>
      </c>
      <c r="D292" s="45">
        <v>2263</v>
      </c>
      <c r="E292" s="51"/>
      <c r="F292" s="130">
        <f t="shared" si="9"/>
        <v>1.976223079795842E-2</v>
      </c>
      <c r="G292" s="130">
        <f t="shared" si="10"/>
        <v>1.8035034029869779E-2</v>
      </c>
    </row>
    <row r="293" spans="1:7" customFormat="1" x14ac:dyDescent="0.25">
      <c r="A293" s="45" t="s">
        <v>1564</v>
      </c>
      <c r="B293" s="62" t="s">
        <v>2369</v>
      </c>
      <c r="C293" s="124">
        <v>2310</v>
      </c>
      <c r="D293" s="45">
        <v>1208</v>
      </c>
      <c r="E293" s="51"/>
      <c r="F293" s="130">
        <f t="shared" si="9"/>
        <v>1.0270135690277606E-2</v>
      </c>
      <c r="G293" s="130">
        <f t="shared" si="10"/>
        <v>9.6271856421045916E-3</v>
      </c>
    </row>
    <row r="294" spans="1:7" customFormat="1" x14ac:dyDescent="0.25">
      <c r="A294" s="45" t="s">
        <v>1565</v>
      </c>
      <c r="B294" s="62" t="s">
        <v>2370</v>
      </c>
      <c r="C294" s="124"/>
      <c r="D294" s="45"/>
      <c r="E294" s="51"/>
      <c r="F294" s="130">
        <f t="shared" si="9"/>
        <v>0</v>
      </c>
      <c r="G294" s="130">
        <f t="shared" si="10"/>
        <v>0</v>
      </c>
    </row>
    <row r="295" spans="1:7" customFormat="1" x14ac:dyDescent="0.25">
      <c r="A295" s="45" t="s">
        <v>1566</v>
      </c>
      <c r="B295" s="62" t="s">
        <v>2371</v>
      </c>
      <c r="C295" s="124">
        <v>10586</v>
      </c>
      <c r="D295" s="45"/>
      <c r="E295" s="51"/>
      <c r="F295" s="130">
        <f t="shared" si="9"/>
        <v>4.7064786327826291E-2</v>
      </c>
      <c r="G295" s="130">
        <f t="shared" si="10"/>
        <v>0</v>
      </c>
    </row>
    <row r="296" spans="1:7" customFormat="1" x14ac:dyDescent="0.25">
      <c r="A296" s="45" t="s">
        <v>1567</v>
      </c>
      <c r="B296" s="62" t="s">
        <v>2372</v>
      </c>
      <c r="C296" s="124">
        <v>2887</v>
      </c>
      <c r="D296" s="45">
        <v>11367</v>
      </c>
      <c r="E296" s="51"/>
      <c r="F296" s="130">
        <f t="shared" si="9"/>
        <v>1.2835446639753872E-2</v>
      </c>
      <c r="G296" s="130">
        <f t="shared" si="10"/>
        <v>9.0589585425333519E-2</v>
      </c>
    </row>
    <row r="297" spans="1:7" customFormat="1" x14ac:dyDescent="0.25">
      <c r="A297" s="45" t="s">
        <v>1568</v>
      </c>
      <c r="B297" s="62" t="s">
        <v>2373</v>
      </c>
      <c r="C297" s="124">
        <v>17522</v>
      </c>
      <c r="D297" s="45">
        <v>1401</v>
      </c>
      <c r="E297" s="51"/>
      <c r="F297" s="130">
        <f t="shared" si="9"/>
        <v>7.7901869075776703E-2</v>
      </c>
      <c r="G297" s="130">
        <f t="shared" si="10"/>
        <v>1.116530387797064E-2</v>
      </c>
    </row>
    <row r="298" spans="1:7" customFormat="1" x14ac:dyDescent="0.25">
      <c r="A298" s="45" t="s">
        <v>1569</v>
      </c>
      <c r="B298" s="62" t="s">
        <v>2374</v>
      </c>
      <c r="C298" s="124">
        <v>48224</v>
      </c>
      <c r="D298" s="45">
        <v>11793</v>
      </c>
      <c r="E298" s="51"/>
      <c r="F298" s="130">
        <f t="shared" si="9"/>
        <v>0.21440130888655723</v>
      </c>
      <c r="G298" s="130">
        <f t="shared" si="10"/>
        <v>9.3984602878592269E-2</v>
      </c>
    </row>
    <row r="299" spans="1:7" customFormat="1" x14ac:dyDescent="0.25">
      <c r="A299" s="45" t="s">
        <v>1570</v>
      </c>
      <c r="B299" s="62" t="s">
        <v>2375</v>
      </c>
      <c r="C299" s="124">
        <v>16370</v>
      </c>
      <c r="D299" s="45">
        <v>32111</v>
      </c>
      <c r="E299" s="51"/>
      <c r="F299" s="130">
        <f t="shared" si="9"/>
        <v>7.2780139069196711E-2</v>
      </c>
      <c r="G299" s="130">
        <f t="shared" si="10"/>
        <v>0.25590940244505012</v>
      </c>
    </row>
    <row r="300" spans="1:7" customFormat="1" x14ac:dyDescent="0.25">
      <c r="A300" s="45" t="s">
        <v>1571</v>
      </c>
      <c r="B300" s="62" t="s">
        <v>2376</v>
      </c>
      <c r="C300" s="124">
        <v>2994</v>
      </c>
      <c r="D300" s="45">
        <v>15936</v>
      </c>
      <c r="E300" s="51"/>
      <c r="F300" s="130">
        <f t="shared" si="9"/>
        <v>1.331116288168448E-2</v>
      </c>
      <c r="G300" s="130">
        <f t="shared" si="10"/>
        <v>0.12700234304021421</v>
      </c>
    </row>
    <row r="301" spans="1:7" customFormat="1" x14ac:dyDescent="0.25">
      <c r="A301" s="45" t="s">
        <v>1572</v>
      </c>
      <c r="B301" s="62"/>
      <c r="C301" s="124">
        <v>2</v>
      </c>
      <c r="D301" s="45">
        <v>3380</v>
      </c>
      <c r="E301" s="51"/>
      <c r="F301" s="130">
        <f t="shared" si="9"/>
        <v>8.8918923725347228E-6</v>
      </c>
      <c r="G301" s="130">
        <f t="shared" si="10"/>
        <v>2.6936992939001259E-2</v>
      </c>
    </row>
    <row r="302" spans="1:7" customFormat="1" x14ac:dyDescent="0.25">
      <c r="A302" s="45" t="s">
        <v>1573</v>
      </c>
      <c r="B302" s="62"/>
      <c r="C302" s="124"/>
      <c r="D302" s="45">
        <v>63</v>
      </c>
      <c r="E302" s="51"/>
      <c r="F302" s="130">
        <f t="shared" si="9"/>
        <v>0</v>
      </c>
      <c r="G302" s="130">
        <f t="shared" si="10"/>
        <v>5.0208004590446135E-4</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4475</v>
      </c>
      <c r="D304" s="45">
        <v>1794</v>
      </c>
      <c r="E304" s="51"/>
      <c r="F304" s="130">
        <f t="shared" si="9"/>
        <v>1.9895609183546444E-2</v>
      </c>
      <c r="G304" s="130">
        <f t="shared" si="10"/>
        <v>1.4297327021469899E-2</v>
      </c>
    </row>
    <row r="305" spans="1:7" customFormat="1" x14ac:dyDescent="0.25">
      <c r="A305" s="45" t="s">
        <v>1576</v>
      </c>
      <c r="B305" s="62" t="s">
        <v>130</v>
      </c>
      <c r="C305" s="124">
        <f>SUM(C287:C304)</f>
        <v>224924</v>
      </c>
      <c r="D305" s="45">
        <f>SUM(D287:D304)</f>
        <v>125478</v>
      </c>
      <c r="E305" s="51"/>
      <c r="F305" s="138">
        <f>SUM(F287:F304)</f>
        <v>0.99999999999999989</v>
      </c>
      <c r="G305" s="138">
        <f>SUM(G287:G304)</f>
        <v>0.99999999999999989</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22184</v>
      </c>
      <c r="D310" s="45">
        <v>5038</v>
      </c>
      <c r="E310" s="51"/>
      <c r="F310" s="130">
        <f>IF($C$328=0,"",IF(C310="[For completion]","",C310/$C$328))</f>
        <v>9.8628870196155141E-2</v>
      </c>
      <c r="G310" s="130">
        <f>IF($D$328=0,"",IF(D310="[For completion]","",D310/$D$328))</f>
        <v>4.0150464623280577E-2</v>
      </c>
    </row>
    <row r="311" spans="1:7" customFormat="1" x14ac:dyDescent="0.25">
      <c r="A311" s="45" t="s">
        <v>1581</v>
      </c>
      <c r="B311" s="62" t="s">
        <v>2378</v>
      </c>
      <c r="C311" s="124">
        <v>9721</v>
      </c>
      <c r="D311" s="45">
        <v>3901</v>
      </c>
      <c r="E311" s="51"/>
      <c r="F311" s="130">
        <f t="shared" ref="F311:F327" si="11">IF($C$328=0,"",IF(C311="[For completion]","",C311/$C$328))</f>
        <v>4.321904287670502E-2</v>
      </c>
      <c r="G311" s="130">
        <f t="shared" ref="G311:G327" si="12">IF($D$328=0,"",IF(D311="[For completion]","",D311/$D$328))</f>
        <v>3.1089115223385772E-2</v>
      </c>
    </row>
    <row r="312" spans="1:7" customFormat="1" x14ac:dyDescent="0.25">
      <c r="A312" s="45" t="s">
        <v>1582</v>
      </c>
      <c r="B312" s="62" t="s">
        <v>2379</v>
      </c>
      <c r="C312" s="124">
        <v>37809</v>
      </c>
      <c r="D312" s="45">
        <v>15570</v>
      </c>
      <c r="E312" s="51"/>
      <c r="F312" s="130">
        <f t="shared" si="11"/>
        <v>0.16809677935658268</v>
      </c>
      <c r="G312" s="130">
        <f t="shared" si="12"/>
        <v>0.12408549705924544</v>
      </c>
    </row>
    <row r="313" spans="1:7" customFormat="1" x14ac:dyDescent="0.25">
      <c r="A313" s="45" t="s">
        <v>1583</v>
      </c>
      <c r="B313" s="62" t="s">
        <v>2380</v>
      </c>
      <c r="C313" s="124">
        <v>33136</v>
      </c>
      <c r="D313" s="45">
        <v>14028</v>
      </c>
      <c r="E313" s="51"/>
      <c r="F313" s="130">
        <f t="shared" si="11"/>
        <v>0.14732087282815529</v>
      </c>
      <c r="G313" s="130">
        <f t="shared" si="12"/>
        <v>0.11179649022139339</v>
      </c>
    </row>
    <row r="314" spans="1:7" customFormat="1" x14ac:dyDescent="0.25">
      <c r="A314" s="45" t="s">
        <v>1584</v>
      </c>
      <c r="B314" s="62" t="s">
        <v>2381</v>
      </c>
      <c r="C314" s="124">
        <v>12259</v>
      </c>
      <c r="D314" s="45">
        <v>5625</v>
      </c>
      <c r="E314" s="51"/>
      <c r="F314" s="130">
        <f t="shared" si="11"/>
        <v>5.4502854297451581E-2</v>
      </c>
      <c r="G314" s="130">
        <f t="shared" si="12"/>
        <v>4.4828575527184049E-2</v>
      </c>
    </row>
    <row r="315" spans="1:7" customFormat="1" x14ac:dyDescent="0.25">
      <c r="A315" s="45" t="s">
        <v>1585</v>
      </c>
      <c r="B315" s="62" t="s">
        <v>2382</v>
      </c>
      <c r="C315" s="124">
        <v>4445</v>
      </c>
      <c r="D315" s="45">
        <v>2263</v>
      </c>
      <c r="E315" s="51"/>
      <c r="F315" s="130">
        <f t="shared" si="11"/>
        <v>1.976223079795842E-2</v>
      </c>
      <c r="G315" s="130">
        <f t="shared" si="12"/>
        <v>1.8035034029869779E-2</v>
      </c>
    </row>
    <row r="316" spans="1:7" customFormat="1" x14ac:dyDescent="0.25">
      <c r="A316" s="45" t="s">
        <v>1586</v>
      </c>
      <c r="B316" s="62" t="s">
        <v>2383</v>
      </c>
      <c r="C316" s="124">
        <v>2310</v>
      </c>
      <c r="D316" s="45">
        <v>1208</v>
      </c>
      <c r="E316" s="51"/>
      <c r="F316" s="130">
        <f t="shared" si="11"/>
        <v>1.0270135690277606E-2</v>
      </c>
      <c r="G316" s="130">
        <f t="shared" si="12"/>
        <v>9.6271856421045916E-3</v>
      </c>
    </row>
    <row r="317" spans="1:7" customFormat="1" x14ac:dyDescent="0.25">
      <c r="A317" s="45" t="s">
        <v>1587</v>
      </c>
      <c r="B317" s="62" t="s">
        <v>2384</v>
      </c>
      <c r="C317" s="124"/>
      <c r="D317" s="45"/>
      <c r="E317" s="51"/>
      <c r="F317" s="130">
        <f t="shared" si="11"/>
        <v>0</v>
      </c>
      <c r="G317" s="130">
        <f t="shared" si="12"/>
        <v>0</v>
      </c>
    </row>
    <row r="318" spans="1:7" customFormat="1" x14ac:dyDescent="0.25">
      <c r="A318" s="45" t="s">
        <v>1588</v>
      </c>
      <c r="B318" s="62" t="s">
        <v>2385</v>
      </c>
      <c r="C318" s="124">
        <v>10586</v>
      </c>
      <c r="D318" s="45"/>
      <c r="E318" s="51"/>
      <c r="F318" s="130">
        <f t="shared" si="11"/>
        <v>4.7064786327826291E-2</v>
      </c>
      <c r="G318" s="130">
        <f t="shared" si="12"/>
        <v>0</v>
      </c>
    </row>
    <row r="319" spans="1:7" customFormat="1" x14ac:dyDescent="0.25">
      <c r="A319" s="45" t="s">
        <v>1589</v>
      </c>
      <c r="B319" s="62" t="s">
        <v>2386</v>
      </c>
      <c r="C319" s="124">
        <v>2887</v>
      </c>
      <c r="D319" s="45">
        <v>11367</v>
      </c>
      <c r="E319" s="51"/>
      <c r="F319" s="130">
        <f t="shared" si="11"/>
        <v>1.2835446639753872E-2</v>
      </c>
      <c r="G319" s="130">
        <f t="shared" si="12"/>
        <v>9.0589585425333519E-2</v>
      </c>
    </row>
    <row r="320" spans="1:7" customFormat="1" x14ac:dyDescent="0.25">
      <c r="A320" s="45" t="s">
        <v>1690</v>
      </c>
      <c r="B320" s="62" t="s">
        <v>2387</v>
      </c>
      <c r="C320" s="124">
        <v>17522</v>
      </c>
      <c r="D320" s="45">
        <v>1401</v>
      </c>
      <c r="E320" s="51"/>
      <c r="F320" s="130">
        <f t="shared" si="11"/>
        <v>7.7901869075776703E-2</v>
      </c>
      <c r="G320" s="130">
        <f t="shared" si="12"/>
        <v>1.116530387797064E-2</v>
      </c>
    </row>
    <row r="321" spans="1:7" customFormat="1" x14ac:dyDescent="0.25">
      <c r="A321" s="45" t="s">
        <v>1732</v>
      </c>
      <c r="B321" s="62" t="s">
        <v>2388</v>
      </c>
      <c r="C321" s="124">
        <v>48224</v>
      </c>
      <c r="D321" s="45">
        <v>11793</v>
      </c>
      <c r="E321" s="51"/>
      <c r="F321" s="130">
        <f>IF($C$328=0,"",IF(C321="[For completion]","",C321/$C$328))</f>
        <v>0.21440130888655723</v>
      </c>
      <c r="G321" s="130">
        <f t="shared" si="12"/>
        <v>9.3984602878592269E-2</v>
      </c>
    </row>
    <row r="322" spans="1:7" customFormat="1" x14ac:dyDescent="0.25">
      <c r="A322" s="45" t="s">
        <v>1733</v>
      </c>
      <c r="B322" s="62" t="s">
        <v>2389</v>
      </c>
      <c r="C322" s="124">
        <v>16370</v>
      </c>
      <c r="D322" s="45">
        <v>32111</v>
      </c>
      <c r="E322" s="51"/>
      <c r="F322" s="130">
        <f t="shared" si="11"/>
        <v>7.2780139069196711E-2</v>
      </c>
      <c r="G322" s="130">
        <f t="shared" si="12"/>
        <v>0.25590940244505012</v>
      </c>
    </row>
    <row r="323" spans="1:7" customFormat="1" x14ac:dyDescent="0.25">
      <c r="A323" s="45" t="s">
        <v>1734</v>
      </c>
      <c r="B323" s="62" t="s">
        <v>2390</v>
      </c>
      <c r="C323" s="124">
        <v>2994</v>
      </c>
      <c r="D323" s="45">
        <v>15936</v>
      </c>
      <c r="E323" s="51"/>
      <c r="F323" s="130">
        <f t="shared" si="11"/>
        <v>1.331116288168448E-2</v>
      </c>
      <c r="G323" s="130">
        <f t="shared" si="12"/>
        <v>0.12700234304021421</v>
      </c>
    </row>
    <row r="324" spans="1:7" customFormat="1" x14ac:dyDescent="0.25">
      <c r="A324" s="45" t="s">
        <v>1735</v>
      </c>
      <c r="B324" s="62"/>
      <c r="C324" s="124">
        <v>2</v>
      </c>
      <c r="D324" s="45">
        <v>3380</v>
      </c>
      <c r="E324" s="51"/>
      <c r="F324" s="130">
        <f t="shared" si="11"/>
        <v>8.8918923725347228E-6</v>
      </c>
      <c r="G324" s="130">
        <f t="shared" si="12"/>
        <v>2.6936992939001259E-2</v>
      </c>
    </row>
    <row r="325" spans="1:7" customFormat="1" x14ac:dyDescent="0.25">
      <c r="A325" s="45" t="s">
        <v>1736</v>
      </c>
      <c r="B325" s="62"/>
      <c r="C325" s="124"/>
      <c r="D325" s="45">
        <v>63</v>
      </c>
      <c r="E325" s="51"/>
      <c r="F325" s="130">
        <f t="shared" si="11"/>
        <v>0</v>
      </c>
      <c r="G325" s="130">
        <f t="shared" si="12"/>
        <v>5.0208004590446135E-4</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4475</v>
      </c>
      <c r="D327" s="45">
        <v>1794</v>
      </c>
      <c r="E327" s="51"/>
      <c r="F327" s="130">
        <f t="shared" si="11"/>
        <v>1.9895609183546444E-2</v>
      </c>
      <c r="G327" s="130">
        <f t="shared" si="12"/>
        <v>1.4297327021469899E-2</v>
      </c>
    </row>
    <row r="328" spans="1:7" customFormat="1" x14ac:dyDescent="0.25">
      <c r="A328" s="45" t="s">
        <v>1739</v>
      </c>
      <c r="B328" s="62" t="s">
        <v>130</v>
      </c>
      <c r="C328" s="124">
        <f>SUM(C310:C327)</f>
        <v>224924</v>
      </c>
      <c r="D328" s="45">
        <f>SUM(D310:D327)</f>
        <v>125478</v>
      </c>
      <c r="E328" s="51"/>
      <c r="F328" s="138">
        <f>SUM(F310:F327)</f>
        <v>0.99999999999999989</v>
      </c>
      <c r="G328" s="138">
        <f>SUM(G310:G327)</f>
        <v>0.99999999999999989</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40907</v>
      </c>
      <c r="D333" s="45">
        <v>20426</v>
      </c>
      <c r="E333" s="51"/>
      <c r="F333" s="130">
        <f>IF($C$346=0,"",IF(C333="[For completion]","",C333/$C$346))</f>
        <v>0.18187032064163897</v>
      </c>
      <c r="G333" s="130">
        <f>IF($D$346=0,"",IF(D333="[For completion]","",D333/$D$346))</f>
        <v>8.1515536080581694E-2</v>
      </c>
    </row>
    <row r="334" spans="1:7" customFormat="1" x14ac:dyDescent="0.25">
      <c r="A334" s="45" t="s">
        <v>1743</v>
      </c>
      <c r="B334" s="62" t="s">
        <v>1213</v>
      </c>
      <c r="C334" s="124">
        <v>33523</v>
      </c>
      <c r="D334" s="45">
        <v>16375</v>
      </c>
      <c r="E334" s="51"/>
      <c r="F334" s="130">
        <f t="shared" ref="F334:F345" si="13">IF($C$346=0,"",IF(C334="[For completion]","",C334/$C$346))</f>
        <v>0.14904145400224075</v>
      </c>
      <c r="G334" s="130">
        <f t="shared" ref="G334:G345" si="14">IF($D$346=0,"",IF(D334="[For completion]","",D334/$D$346))</f>
        <v>6.534891331242168E-2</v>
      </c>
    </row>
    <row r="335" spans="1:7" customFormat="1" x14ac:dyDescent="0.25">
      <c r="A335" s="45" t="s">
        <v>1744</v>
      </c>
      <c r="B335" s="62" t="s">
        <v>1894</v>
      </c>
      <c r="C335" s="124">
        <v>26352</v>
      </c>
      <c r="D335" s="45">
        <v>15427</v>
      </c>
      <c r="E335" s="51"/>
      <c r="F335" s="130">
        <f t="shared" si="13"/>
        <v>0.11715957390051751</v>
      </c>
      <c r="G335" s="130">
        <f t="shared" si="14"/>
        <v>6.156566019363232E-2</v>
      </c>
    </row>
    <row r="336" spans="1:7" customFormat="1" x14ac:dyDescent="0.25">
      <c r="A336" s="45" t="s">
        <v>1745</v>
      </c>
      <c r="B336" s="62" t="s">
        <v>1214</v>
      </c>
      <c r="C336" s="124">
        <v>33944</v>
      </c>
      <c r="D336" s="45">
        <v>21366</v>
      </c>
      <c r="E336" s="51"/>
      <c r="F336" s="130">
        <f t="shared" si="13"/>
        <v>0.15091319734665931</v>
      </c>
      <c r="G336" s="130">
        <f t="shared" si="14"/>
        <v>8.5266863012714605E-2</v>
      </c>
    </row>
    <row r="337" spans="1:7" customFormat="1" x14ac:dyDescent="0.25">
      <c r="A337" s="45" t="s">
        <v>1746</v>
      </c>
      <c r="B337" s="62" t="s">
        <v>1215</v>
      </c>
      <c r="C337" s="124">
        <v>32798</v>
      </c>
      <c r="D337" s="45">
        <v>23326</v>
      </c>
      <c r="E337" s="51"/>
      <c r="F337" s="130">
        <f t="shared" si="13"/>
        <v>0.14581814301719692</v>
      </c>
      <c r="G337" s="130">
        <f t="shared" si="14"/>
        <v>9.3088778743544931E-2</v>
      </c>
    </row>
    <row r="338" spans="1:7" customFormat="1" x14ac:dyDescent="0.25">
      <c r="A338" s="45" t="s">
        <v>1747</v>
      </c>
      <c r="B338" s="62" t="s">
        <v>1216</v>
      </c>
      <c r="C338" s="124">
        <v>12161</v>
      </c>
      <c r="D338" s="45">
        <v>11019</v>
      </c>
      <c r="E338" s="51"/>
      <c r="F338" s="130">
        <f t="shared" si="13"/>
        <v>5.4067151571197382E-2</v>
      </c>
      <c r="G338" s="130">
        <f t="shared" si="14"/>
        <v>4.3974331345928215E-2</v>
      </c>
    </row>
    <row r="339" spans="1:7" customFormat="1" x14ac:dyDescent="0.25">
      <c r="A339" s="45" t="s">
        <v>1748</v>
      </c>
      <c r="B339" s="62" t="s">
        <v>1217</v>
      </c>
      <c r="C339" s="124">
        <v>6648</v>
      </c>
      <c r="D339" s="45">
        <v>3963</v>
      </c>
      <c r="E339" s="51"/>
      <c r="F339" s="130">
        <f t="shared" si="13"/>
        <v>2.9556650246305417E-2</v>
      </c>
      <c r="G339" s="130">
        <f t="shared" si="14"/>
        <v>1.5815434714939063E-2</v>
      </c>
    </row>
    <row r="340" spans="1:7" customFormat="1" x14ac:dyDescent="0.25">
      <c r="A340" s="45" t="s">
        <v>1749</v>
      </c>
      <c r="B340" s="62" t="s">
        <v>1218</v>
      </c>
      <c r="C340" s="124">
        <v>6058</v>
      </c>
      <c r="D340" s="45">
        <v>3235</v>
      </c>
      <c r="E340" s="51"/>
      <c r="F340" s="130">
        <f t="shared" si="13"/>
        <v>2.6933541996407677E-2</v>
      </c>
      <c r="G340" s="130">
        <f t="shared" si="14"/>
        <v>1.2910151729202084E-2</v>
      </c>
    </row>
    <row r="341" spans="1:7" customFormat="1" x14ac:dyDescent="0.25">
      <c r="A341" s="45" t="s">
        <v>1750</v>
      </c>
      <c r="B341" s="62" t="s">
        <v>2269</v>
      </c>
      <c r="C341" s="124">
        <v>9307</v>
      </c>
      <c r="D341" s="45">
        <v>4230</v>
      </c>
      <c r="E341" s="51"/>
      <c r="F341" s="130">
        <f t="shared" si="13"/>
        <v>4.1378421155590331E-2</v>
      </c>
      <c r="G341" s="130">
        <f t="shared" si="14"/>
        <v>1.6880971194598089E-2</v>
      </c>
    </row>
    <row r="342" spans="1:7" customFormat="1" x14ac:dyDescent="0.25">
      <c r="A342" s="45" t="s">
        <v>1751</v>
      </c>
      <c r="B342" s="45" t="s">
        <v>2272</v>
      </c>
      <c r="C342" s="124">
        <v>5489</v>
      </c>
      <c r="D342" s="45">
        <v>2020</v>
      </c>
      <c r="F342" s="130">
        <f t="shared" si="13"/>
        <v>2.4403798616421547E-2</v>
      </c>
      <c r="G342" s="130">
        <f t="shared" si="14"/>
        <v>8.0613621307536968E-3</v>
      </c>
    </row>
    <row r="343" spans="1:7" customFormat="1" x14ac:dyDescent="0.25">
      <c r="A343" s="45" t="s">
        <v>1752</v>
      </c>
      <c r="B343" s="45" t="s">
        <v>2270</v>
      </c>
      <c r="C343" s="124">
        <v>13063</v>
      </c>
      <c r="D343" s="45">
        <v>2921</v>
      </c>
      <c r="F343" s="130">
        <f t="shared" si="13"/>
        <v>5.8077395031210545E-2</v>
      </c>
      <c r="G343" s="130">
        <f t="shared" si="14"/>
        <v>1.1657048902936411E-2</v>
      </c>
    </row>
    <row r="344" spans="1:7" customFormat="1" x14ac:dyDescent="0.25">
      <c r="A344" s="45" t="s">
        <v>2266</v>
      </c>
      <c r="B344" s="62" t="s">
        <v>2271</v>
      </c>
      <c r="C344" s="124">
        <v>4674</v>
      </c>
      <c r="D344" s="45">
        <v>981</v>
      </c>
      <c r="E344" s="51"/>
      <c r="F344" s="130">
        <f t="shared" si="13"/>
        <v>2.0780352474613649E-2</v>
      </c>
      <c r="G344" s="130">
        <f t="shared" si="14"/>
        <v>3.9149486387472163E-3</v>
      </c>
    </row>
    <row r="345" spans="1:7" customFormat="1" x14ac:dyDescent="0.25">
      <c r="A345" s="45" t="s">
        <v>2267</v>
      </c>
      <c r="B345" s="45" t="s">
        <v>1613</v>
      </c>
      <c r="C345" s="124">
        <v>0</v>
      </c>
      <c r="D345" s="45">
        <v>125289</v>
      </c>
      <c r="F345" s="130">
        <f t="shared" si="13"/>
        <v>0</v>
      </c>
      <c r="G345" s="130">
        <f t="shared" si="14"/>
        <v>0.5</v>
      </c>
    </row>
    <row r="346" spans="1:7" customFormat="1" x14ac:dyDescent="0.25">
      <c r="A346" s="45" t="s">
        <v>2268</v>
      </c>
      <c r="B346" s="62" t="s">
        <v>130</v>
      </c>
      <c r="C346" s="124">
        <f>SUM(C333:C345)</f>
        <v>224924</v>
      </c>
      <c r="D346" s="45">
        <f>SUM(D333:D345)</f>
        <v>250578</v>
      </c>
      <c r="E346" s="51"/>
      <c r="F346" s="138">
        <f>SUM(F333:F345)</f>
        <v>0.99999999999999989</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124280</v>
      </c>
      <c r="D358" s="45">
        <v>73927</v>
      </c>
      <c r="E358" s="51"/>
      <c r="F358" s="130">
        <f>IF($C$365=0,"",IF(C358="[For completion]","",C358/$C$365))</f>
        <v>0.55253727892729165</v>
      </c>
      <c r="G358" s="130">
        <f>IF($D$365=0,"",IF(D358="[For completion]","",D358/$D$365))</f>
        <v>0.59005180023785009</v>
      </c>
    </row>
    <row r="359" spans="1:7" customFormat="1" x14ac:dyDescent="0.25">
      <c r="A359" s="45" t="s">
        <v>2071</v>
      </c>
      <c r="B359" s="144" t="s">
        <v>1602</v>
      </c>
      <c r="C359" s="124">
        <v>30490</v>
      </c>
      <c r="D359" s="45">
        <v>15305</v>
      </c>
      <c r="E359" s="51"/>
      <c r="F359" s="130">
        <f t="shared" ref="F359:F364" si="15">IF($C$365=0,"",IF(C359="[For completion]","",C359/$C$365))</f>
        <v>0.13555569387265146</v>
      </c>
      <c r="G359" s="130">
        <f t="shared" ref="G359:G364" si="16">IF($D$365=0,"",IF(D359="[For completion]","",D359/$D$365))</f>
        <v>0.12215757169424291</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16250</v>
      </c>
      <c r="D361" s="45">
        <v>8715</v>
      </c>
      <c r="E361" s="51"/>
      <c r="F361" s="130">
        <f t="shared" si="15"/>
        <v>7.2245983123338339E-2</v>
      </c>
      <c r="G361" s="130">
        <f t="shared" si="16"/>
        <v>6.9559179177741057E-2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53906</v>
      </c>
      <c r="D364" s="45">
        <v>27342</v>
      </c>
      <c r="E364" s="51"/>
      <c r="F364" s="130">
        <f t="shared" si="15"/>
        <v>0.23966104407671857</v>
      </c>
      <c r="G364" s="130">
        <f t="shared" si="16"/>
        <v>0.21823144889016594</v>
      </c>
    </row>
    <row r="365" spans="1:7" customFormat="1" x14ac:dyDescent="0.25">
      <c r="A365" s="45" t="s">
        <v>2077</v>
      </c>
      <c r="B365" s="62" t="s">
        <v>130</v>
      </c>
      <c r="C365" s="124">
        <f>SUM(C358:C364)</f>
        <v>224926</v>
      </c>
      <c r="D365" s="45">
        <f>SUM(D358:D364)</f>
        <v>125289</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16113</v>
      </c>
      <c r="D368" s="45">
        <v>3351</v>
      </c>
      <c r="E368" s="51"/>
      <c r="F368" s="130">
        <f>IF($C$372=0,"",IF(C368="[For completion]","",C368/$C$372))</f>
        <v>7.1637212404134717E-2</v>
      </c>
      <c r="G368" s="130">
        <f>IF($D$372=0,"",IF(D368="[For completion]","",D368/$D$372))</f>
        <v>2.6746162871441229E-2</v>
      </c>
    </row>
    <row r="369" spans="1:7" customFormat="1" x14ac:dyDescent="0.25">
      <c r="A369" s="45" t="s">
        <v>2079</v>
      </c>
      <c r="B369" s="144" t="s">
        <v>1842</v>
      </c>
      <c r="C369" s="124">
        <v>204047</v>
      </c>
      <c r="D369" s="45">
        <v>120489</v>
      </c>
      <c r="E369" s="51"/>
      <c r="F369" s="130">
        <f>IF($C$372=0,"",IF(C369="[For completion]","",C369/$C$372))</f>
        <v>0.90717794820495723</v>
      </c>
      <c r="G369" s="130">
        <f>IF($D$372=0,"",IF(D369="[For completion]","",D369/$D$372))</f>
        <v>0.96168857601225965</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4765</v>
      </c>
      <c r="D371" s="45">
        <v>1449</v>
      </c>
      <c r="E371" s="51"/>
      <c r="F371" s="130">
        <f>IF($C$372=0,"",IF(C371="[For completion]","",C371/$C$372))</f>
        <v>2.1184839390908081E-2</v>
      </c>
      <c r="G371" s="130">
        <f>IF($D$372=0,"",IF(D371="[For completion]","",D371/$D$372))</f>
        <v>1.1565261116299116E-2</v>
      </c>
    </row>
    <row r="372" spans="1:7" customFormat="1" x14ac:dyDescent="0.25">
      <c r="A372" s="45" t="s">
        <v>2082</v>
      </c>
      <c r="B372" s="62" t="s">
        <v>130</v>
      </c>
      <c r="C372" s="124">
        <f>SUM(C368:C371)</f>
        <v>224925</v>
      </c>
      <c r="D372" s="45">
        <f>SUM(D368:D371)</f>
        <v>125289</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96944</v>
      </c>
      <c r="E375" s="43"/>
      <c r="F375" s="155">
        <v>18.2</v>
      </c>
      <c r="G375" s="130" t="str">
        <f>IF($D$393=0,"",IF(D375="[For completion]","",D375/$D$393))</f>
        <v/>
      </c>
    </row>
    <row r="376" spans="1:7" customFormat="1" x14ac:dyDescent="0.25">
      <c r="A376" s="45" t="s">
        <v>2085</v>
      </c>
      <c r="B376" s="62" t="s">
        <v>1602</v>
      </c>
      <c r="C376" s="189"/>
      <c r="D376" s="45">
        <v>5890</v>
      </c>
      <c r="E376" s="43"/>
      <c r="F376" s="155">
        <v>9.15</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6204</v>
      </c>
      <c r="E378" s="43"/>
      <c r="F378" s="155">
        <v>13.7</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18975</v>
      </c>
      <c r="E381" s="43"/>
      <c r="F381" s="155">
        <v>4.3099999999999996</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128013</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7048.0839999999998</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3119</v>
      </c>
      <c r="D428" s="125">
        <v>3080</v>
      </c>
      <c r="E428" s="59"/>
      <c r="F428" s="130">
        <f t="shared" ref="F428:F451" si="18">IF($C$452=0,"",IF(C428="[for completion]","",C428/$C$452))</f>
        <v>5.5924520723809254E-2</v>
      </c>
      <c r="G428" s="130">
        <f t="shared" ref="G428:G451" si="19">IF($D$452=0,"",IF(D428="[for completion]","",D428/$D$452))</f>
        <v>0.3892329078731202</v>
      </c>
    </row>
    <row r="429" spans="1:7" x14ac:dyDescent="0.25">
      <c r="A429" s="45" t="s">
        <v>1637</v>
      </c>
      <c r="B429" s="62" t="s">
        <v>2357</v>
      </c>
      <c r="C429" s="124">
        <v>6955.6</v>
      </c>
      <c r="D429" s="125">
        <v>2140</v>
      </c>
      <c r="E429" s="59"/>
      <c r="F429" s="130">
        <f t="shared" si="18"/>
        <v>0.12471580517682836</v>
      </c>
      <c r="G429" s="130">
        <f t="shared" si="19"/>
        <v>0.27044104637937572</v>
      </c>
    </row>
    <row r="430" spans="1:7" x14ac:dyDescent="0.25">
      <c r="A430" s="45" t="s">
        <v>1638</v>
      </c>
      <c r="B430" s="62" t="s">
        <v>2358</v>
      </c>
      <c r="C430" s="124">
        <v>20750.099999999999</v>
      </c>
      <c r="D430" s="125">
        <v>2160</v>
      </c>
      <c r="E430" s="59"/>
      <c r="F430" s="130">
        <f t="shared" si="18"/>
        <v>0.37205495269994043</v>
      </c>
      <c r="G430" s="130">
        <f t="shared" si="19"/>
        <v>0.27296853279413624</v>
      </c>
    </row>
    <row r="431" spans="1:7" x14ac:dyDescent="0.25">
      <c r="A431" s="45" t="s">
        <v>1639</v>
      </c>
      <c r="B431" s="62" t="s">
        <v>2359</v>
      </c>
      <c r="C431" s="124">
        <v>11931.8</v>
      </c>
      <c r="D431" s="125">
        <v>404</v>
      </c>
      <c r="E431" s="59"/>
      <c r="F431" s="130">
        <f t="shared" si="18"/>
        <v>0.21394042846179775</v>
      </c>
      <c r="G431" s="130">
        <f t="shared" si="19"/>
        <v>5.1055225578162521E-2</v>
      </c>
    </row>
    <row r="432" spans="1:7" x14ac:dyDescent="0.25">
      <c r="A432" s="45" t="s">
        <v>1640</v>
      </c>
      <c r="B432" s="62" t="s">
        <v>2360</v>
      </c>
      <c r="C432" s="124">
        <v>5977.2</v>
      </c>
      <c r="D432" s="125">
        <v>87</v>
      </c>
      <c r="E432" s="59"/>
      <c r="F432" s="130">
        <f t="shared" si="18"/>
        <v>0.10717282631303388</v>
      </c>
      <c r="G432" s="130">
        <f t="shared" si="19"/>
        <v>1.0994565904208265E-2</v>
      </c>
    </row>
    <row r="433" spans="1:7" x14ac:dyDescent="0.25">
      <c r="A433" s="45" t="s">
        <v>1641</v>
      </c>
      <c r="B433" s="62" t="s">
        <v>2361</v>
      </c>
      <c r="C433" s="124">
        <v>7037.9</v>
      </c>
      <c r="D433" s="125">
        <v>42</v>
      </c>
      <c r="E433" s="59"/>
      <c r="F433" s="130">
        <f t="shared" si="18"/>
        <v>0.1261914666245903</v>
      </c>
      <c r="G433" s="130">
        <f t="shared" si="19"/>
        <v>5.3077214709970934E-3</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55771.6</v>
      </c>
      <c r="D452" s="69">
        <f>SUM(D428:D451)</f>
        <v>7913</v>
      </c>
      <c r="E452" s="115"/>
      <c r="F452" s="139">
        <f>SUM(F428:F451)</f>
        <v>1</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0.32</v>
      </c>
      <c r="G476" s="45"/>
    </row>
    <row r="477" spans="1:7" x14ac:dyDescent="0.25">
      <c r="G477" s="45"/>
    </row>
    <row r="478" spans="1:7" x14ac:dyDescent="0.25">
      <c r="B478" s="62" t="s">
        <v>674</v>
      </c>
      <c r="G478" s="45"/>
    </row>
    <row r="479" spans="1:7" x14ac:dyDescent="0.25">
      <c r="A479" s="45" t="s">
        <v>1756</v>
      </c>
      <c r="B479" s="45" t="s">
        <v>676</v>
      </c>
      <c r="C479" s="124">
        <v>51523.4</v>
      </c>
      <c r="D479" s="125"/>
      <c r="F479" s="130">
        <f>IF($C$487=0,"",IF(C479="[Mark as ND1 if not relevant]","",C479/$C$487))</f>
        <v>0.92383043737938519</v>
      </c>
      <c r="G479" s="130" t="str">
        <f>IF($D$487=0,"",IF(D479="[Mark as ND1 if not relevant]","",D479/$D$487))</f>
        <v/>
      </c>
    </row>
    <row r="480" spans="1:7" x14ac:dyDescent="0.25">
      <c r="A480" s="45" t="s">
        <v>1757</v>
      </c>
      <c r="B480" s="45" t="s">
        <v>678</v>
      </c>
      <c r="C480" s="124">
        <v>2676.2</v>
      </c>
      <c r="D480" s="125"/>
      <c r="F480" s="130">
        <f t="shared" ref="F480:F486" si="22">IF($C$487=0,"",IF(C480="[Mark as ND1 if not relevant]","",C480/$C$487))</f>
        <v>4.7985090590192236E-2</v>
      </c>
      <c r="G480" s="130" t="str">
        <f t="shared" ref="G480:G486" si="23">IF($D$487=0,"",IF(D480="[Mark as ND1 if not relevant]","",D480/$D$487))</f>
        <v/>
      </c>
    </row>
    <row r="481" spans="1:7" x14ac:dyDescent="0.25">
      <c r="A481" s="45" t="s">
        <v>1758</v>
      </c>
      <c r="B481" s="45" t="s">
        <v>680</v>
      </c>
      <c r="C481" s="124">
        <v>957.43</v>
      </c>
      <c r="D481" s="125"/>
      <c r="F481" s="130">
        <f t="shared" si="22"/>
        <v>1.7167014903134201E-2</v>
      </c>
      <c r="G481" s="130" t="str">
        <f t="shared" si="23"/>
        <v/>
      </c>
    </row>
    <row r="482" spans="1:7" x14ac:dyDescent="0.25">
      <c r="A482" s="45" t="s">
        <v>1759</v>
      </c>
      <c r="B482" s="45" t="s">
        <v>682</v>
      </c>
      <c r="C482" s="124">
        <v>289.88</v>
      </c>
      <c r="D482" s="125"/>
      <c r="F482" s="130">
        <f t="shared" si="22"/>
        <v>5.1976377177658344E-3</v>
      </c>
      <c r="G482" s="130" t="str">
        <f t="shared" si="23"/>
        <v/>
      </c>
    </row>
    <row r="483" spans="1:7" x14ac:dyDescent="0.25">
      <c r="A483" s="45" t="s">
        <v>1760</v>
      </c>
      <c r="B483" s="45" t="s">
        <v>684</v>
      </c>
      <c r="C483" s="124">
        <v>101.02</v>
      </c>
      <c r="D483" s="125"/>
      <c r="F483" s="130">
        <f t="shared" si="22"/>
        <v>1.8113197262615722E-3</v>
      </c>
      <c r="G483" s="130" t="str">
        <f t="shared" si="23"/>
        <v/>
      </c>
    </row>
    <row r="484" spans="1:7" x14ac:dyDescent="0.25">
      <c r="A484" s="45" t="s">
        <v>1761</v>
      </c>
      <c r="B484" s="45" t="s">
        <v>686</v>
      </c>
      <c r="C484" s="124">
        <v>57.38</v>
      </c>
      <c r="D484" s="125"/>
      <c r="F484" s="130">
        <f t="shared" si="22"/>
        <v>1.0288410799137698E-3</v>
      </c>
      <c r="G484" s="130" t="str">
        <f t="shared" si="23"/>
        <v/>
      </c>
    </row>
    <row r="485" spans="1:7" x14ac:dyDescent="0.25">
      <c r="A485" s="45" t="s">
        <v>1762</v>
      </c>
      <c r="B485" s="45" t="s">
        <v>688</v>
      </c>
      <c r="C485" s="124">
        <v>24.73</v>
      </c>
      <c r="D485" s="125"/>
      <c r="F485" s="130">
        <f t="shared" si="22"/>
        <v>4.4341651980250131E-4</v>
      </c>
      <c r="G485" s="130" t="str">
        <f t="shared" si="23"/>
        <v/>
      </c>
    </row>
    <row r="486" spans="1:7" x14ac:dyDescent="0.25">
      <c r="A486" s="45" t="s">
        <v>1763</v>
      </c>
      <c r="B486" s="45" t="s">
        <v>690</v>
      </c>
      <c r="C486" s="124">
        <v>141.44999999999999</v>
      </c>
      <c r="D486" s="125"/>
      <c r="F486" s="130">
        <f t="shared" si="22"/>
        <v>2.5362420835448366E-3</v>
      </c>
      <c r="G486" s="130" t="str">
        <f t="shared" si="23"/>
        <v/>
      </c>
    </row>
    <row r="487" spans="1:7" x14ac:dyDescent="0.25">
      <c r="A487" s="45" t="s">
        <v>1764</v>
      </c>
      <c r="B487" s="71" t="s">
        <v>130</v>
      </c>
      <c r="C487" s="124">
        <f>SUM(C479:C486)</f>
        <v>55771.489999999991</v>
      </c>
      <c r="D487" s="125">
        <f>SUM(D479:D486)</f>
        <v>0</v>
      </c>
      <c r="F487" s="121">
        <f>SUM(F479:F486)</f>
        <v>1.0000000000000002</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0.25698695767899921</v>
      </c>
      <c r="G498" s="45"/>
    </row>
    <row r="499" spans="1:7" x14ac:dyDescent="0.25">
      <c r="A499" s="45" t="s">
        <v>2040</v>
      </c>
      <c r="B499" s="62" t="s">
        <v>762</v>
      </c>
      <c r="C499" s="121">
        <v>0.20761245674740483</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3.5799840298110196E-2</v>
      </c>
      <c r="G502" s="45"/>
    </row>
    <row r="503" spans="1:7" x14ac:dyDescent="0.25">
      <c r="A503" s="45" t="s">
        <v>2044</v>
      </c>
      <c r="B503" s="62" t="s">
        <v>766</v>
      </c>
      <c r="C503" s="121">
        <v>9.715198296513175E-2</v>
      </c>
      <c r="G503" s="45"/>
    </row>
    <row r="504" spans="1:7" x14ac:dyDescent="0.25">
      <c r="A504" s="45" t="s">
        <v>2045</v>
      </c>
      <c r="B504" s="62" t="s">
        <v>767</v>
      </c>
      <c r="C504" s="121">
        <v>0.31181793984562151</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9.0630822464732488E-2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7.9850944902848018E-4</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3241</v>
      </c>
      <c r="D526" s="125">
        <v>167</v>
      </c>
      <c r="E526" s="51"/>
      <c r="F526" s="130">
        <f>IF($C$544=0,"",IF(C526="[for completion]","",IF(C526="","",C526/$C$544)))</f>
        <v>5.8111597217241628E-2</v>
      </c>
      <c r="G526" s="130">
        <f>IF($D$544=0,"",IF(D526="[for completion]","",IF(D526="","",D526/$D$544)))</f>
        <v>1.6419231147379806E-2</v>
      </c>
    </row>
    <row r="527" spans="1:7" customFormat="1" x14ac:dyDescent="0.25">
      <c r="A527" s="45" t="s">
        <v>2133</v>
      </c>
      <c r="B527" s="62" t="s">
        <v>2364</v>
      </c>
      <c r="C527" s="124">
        <v>3517</v>
      </c>
      <c r="D527" s="125">
        <v>406</v>
      </c>
      <c r="E527" s="51"/>
      <c r="F527" s="130">
        <f t="shared" ref="F527:F543" si="26">IF($C$544=0,"",IF(C527="[for completion]","",IF(C527="","",C527/$C$544)))</f>
        <v>6.3060317004948727E-2</v>
      </c>
      <c r="G527" s="130">
        <f t="shared" ref="G527:G543" si="27">IF($D$544=0,"",IF(D527="[for completion]","",IF(D527="","",D527/$D$544)))</f>
        <v>3.9917412250516177E-2</v>
      </c>
    </row>
    <row r="528" spans="1:7" customFormat="1" x14ac:dyDescent="0.25">
      <c r="A528" s="45" t="s">
        <v>2134</v>
      </c>
      <c r="B528" s="62" t="s">
        <v>2365</v>
      </c>
      <c r="C528" s="124">
        <v>16453</v>
      </c>
      <c r="D528" s="125">
        <v>1494</v>
      </c>
      <c r="E528" s="51"/>
      <c r="F528" s="130">
        <f t="shared" si="26"/>
        <v>0.2950046618374812</v>
      </c>
      <c r="G528" s="130">
        <f t="shared" si="27"/>
        <v>0.14688821158194867</v>
      </c>
    </row>
    <row r="529" spans="1:7" customFormat="1" x14ac:dyDescent="0.25">
      <c r="A529" s="45" t="s">
        <v>2135</v>
      </c>
      <c r="B529" s="62" t="s">
        <v>2366</v>
      </c>
      <c r="C529" s="124">
        <v>7754</v>
      </c>
      <c r="D529" s="125">
        <v>812</v>
      </c>
      <c r="E529" s="51"/>
      <c r="F529" s="130">
        <f t="shared" si="26"/>
        <v>0.13903033780391594</v>
      </c>
      <c r="G529" s="130">
        <f t="shared" si="27"/>
        <v>7.9834824501032353E-2</v>
      </c>
    </row>
    <row r="530" spans="1:7" customFormat="1" x14ac:dyDescent="0.25">
      <c r="A530" s="45" t="s">
        <v>2136</v>
      </c>
      <c r="B530" s="62" t="s">
        <v>2367</v>
      </c>
      <c r="C530" s="124">
        <v>1579</v>
      </c>
      <c r="D530" s="125">
        <v>144</v>
      </c>
      <c r="E530" s="51"/>
      <c r="F530" s="130">
        <f t="shared" si="26"/>
        <v>2.8311697626048914E-2</v>
      </c>
      <c r="G530" s="130">
        <f t="shared" si="27"/>
        <v>1.4157899911513125E-2</v>
      </c>
    </row>
    <row r="531" spans="1:7" customFormat="1" x14ac:dyDescent="0.25">
      <c r="A531" s="45" t="s">
        <v>2137</v>
      </c>
      <c r="B531" s="62" t="s">
        <v>2368</v>
      </c>
      <c r="C531" s="124">
        <v>474</v>
      </c>
      <c r="D531" s="125">
        <v>48</v>
      </c>
      <c r="E531" s="51"/>
      <c r="F531" s="130">
        <f t="shared" si="26"/>
        <v>8.4988883310621825E-3</v>
      </c>
      <c r="G531" s="130">
        <f t="shared" si="27"/>
        <v>4.7192999705043754E-3</v>
      </c>
    </row>
    <row r="532" spans="1:7" customFormat="1" x14ac:dyDescent="0.25">
      <c r="A532" s="45" t="s">
        <v>2138</v>
      </c>
      <c r="B532" s="62" t="s">
        <v>2369</v>
      </c>
      <c r="C532" s="124">
        <v>366</v>
      </c>
      <c r="D532" s="125">
        <v>36</v>
      </c>
      <c r="E532" s="51"/>
      <c r="F532" s="130">
        <f t="shared" si="26"/>
        <v>6.5624327619594061E-3</v>
      </c>
      <c r="G532" s="130">
        <f t="shared" si="27"/>
        <v>3.5394749778782813E-3</v>
      </c>
    </row>
    <row r="533" spans="1:7" customFormat="1" x14ac:dyDescent="0.25">
      <c r="A533" s="45" t="s">
        <v>2139</v>
      </c>
      <c r="B533" s="45" t="s">
        <v>2370</v>
      </c>
      <c r="C533" s="124"/>
      <c r="D533" s="125"/>
      <c r="E533" s="51"/>
      <c r="F533" s="130" t="str">
        <f t="shared" si="26"/>
        <v/>
      </c>
      <c r="G533" s="130" t="str">
        <f t="shared" si="27"/>
        <v/>
      </c>
    </row>
    <row r="534" spans="1:7" customFormat="1" x14ac:dyDescent="0.25">
      <c r="A534" s="45" t="s">
        <v>2140</v>
      </c>
      <c r="B534" s="62" t="s">
        <v>2371</v>
      </c>
      <c r="C534" s="124">
        <v>941</v>
      </c>
      <c r="D534" s="125"/>
      <c r="E534" s="51"/>
      <c r="F534" s="130">
        <f t="shared" si="26"/>
        <v>1.6872265653015851E-2</v>
      </c>
      <c r="G534" s="130" t="str">
        <f t="shared" si="27"/>
        <v/>
      </c>
    </row>
    <row r="535" spans="1:7" customFormat="1" x14ac:dyDescent="0.25">
      <c r="A535" s="45" t="s">
        <v>2141</v>
      </c>
      <c r="B535" s="62" t="s">
        <v>2372</v>
      </c>
      <c r="C535" s="124">
        <v>343</v>
      </c>
      <c r="D535" s="125">
        <v>568</v>
      </c>
      <c r="E535" s="51"/>
      <c r="F535" s="130">
        <f t="shared" si="26"/>
        <v>6.1500394463171485E-3</v>
      </c>
      <c r="G535" s="130">
        <f t="shared" si="27"/>
        <v>5.584504965096844E-2</v>
      </c>
    </row>
    <row r="536" spans="1:7" customFormat="1" x14ac:dyDescent="0.25">
      <c r="A536" s="45" t="s">
        <v>2142</v>
      </c>
      <c r="B536" s="62" t="s">
        <v>2373</v>
      </c>
      <c r="C536" s="124">
        <v>4114</v>
      </c>
      <c r="D536" s="125">
        <v>129</v>
      </c>
      <c r="E536" s="51"/>
      <c r="F536" s="130">
        <f t="shared" si="26"/>
        <v>7.3764613067489063E-2</v>
      </c>
      <c r="G536" s="130">
        <f t="shared" si="27"/>
        <v>1.2683118670730508E-2</v>
      </c>
    </row>
    <row r="537" spans="1:7" customFormat="1" x14ac:dyDescent="0.25">
      <c r="A537" s="45" t="s">
        <v>2143</v>
      </c>
      <c r="B537" s="62" t="s">
        <v>2374</v>
      </c>
      <c r="C537" s="124">
        <v>7334</v>
      </c>
      <c r="D537" s="125">
        <v>2336</v>
      </c>
      <c r="E537" s="51"/>
      <c r="F537" s="130">
        <f t="shared" si="26"/>
        <v>0.13149967725740516</v>
      </c>
      <c r="G537" s="130">
        <f t="shared" si="27"/>
        <v>0.22967259856454625</v>
      </c>
    </row>
    <row r="538" spans="1:7" customFormat="1" x14ac:dyDescent="0.25">
      <c r="A538" s="45" t="s">
        <v>2144</v>
      </c>
      <c r="B538" s="62" t="s">
        <v>2375</v>
      </c>
      <c r="C538" s="124">
        <v>4768</v>
      </c>
      <c r="D538" s="125">
        <v>1539</v>
      </c>
      <c r="E538" s="51"/>
      <c r="F538" s="130">
        <f t="shared" si="26"/>
        <v>8.5490927347055864E-2</v>
      </c>
      <c r="G538" s="130">
        <f t="shared" si="27"/>
        <v>0.15131255530429652</v>
      </c>
    </row>
    <row r="539" spans="1:7" customFormat="1" x14ac:dyDescent="0.25">
      <c r="A539" s="45" t="s">
        <v>2145</v>
      </c>
      <c r="B539" s="62" t="s">
        <v>2376</v>
      </c>
      <c r="C539" s="124">
        <v>2631</v>
      </c>
      <c r="D539" s="125">
        <v>1670</v>
      </c>
      <c r="E539" s="51"/>
      <c r="F539" s="130">
        <f t="shared" si="26"/>
        <v>4.7174209280642615E-2</v>
      </c>
      <c r="G539" s="130">
        <f t="shared" si="27"/>
        <v>0.16419231147379806</v>
      </c>
    </row>
    <row r="540" spans="1:7" customFormat="1" x14ac:dyDescent="0.25">
      <c r="A540" s="45" t="s">
        <v>2146</v>
      </c>
      <c r="B540" s="62"/>
      <c r="C540" s="124">
        <v>9</v>
      </c>
      <c r="D540" s="125">
        <v>424</v>
      </c>
      <c r="E540" s="51"/>
      <c r="F540" s="130">
        <f t="shared" si="26"/>
        <v>1.613712974252313E-4</v>
      </c>
      <c r="G540" s="130">
        <f t="shared" si="27"/>
        <v>4.1687149739455316E-2</v>
      </c>
    </row>
    <row r="541" spans="1:7" customFormat="1" x14ac:dyDescent="0.25">
      <c r="A541" s="45" t="s">
        <v>2147</v>
      </c>
      <c r="B541" s="62"/>
      <c r="C541" s="124"/>
      <c r="D541" s="125">
        <v>30</v>
      </c>
      <c r="E541" s="51"/>
      <c r="F541" s="130" t="str">
        <f t="shared" si="26"/>
        <v/>
      </c>
      <c r="G541" s="130">
        <f t="shared" si="27"/>
        <v>2.9495624815652345E-3</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2248</v>
      </c>
      <c r="D543" s="125">
        <v>368</v>
      </c>
      <c r="E543" s="51"/>
      <c r="F543" s="130">
        <f t="shared" si="26"/>
        <v>4.0306964067991106E-2</v>
      </c>
      <c r="G543" s="130">
        <f t="shared" si="27"/>
        <v>3.6181299773866873E-2</v>
      </c>
    </row>
    <row r="544" spans="1:7" customFormat="1" x14ac:dyDescent="0.25">
      <c r="A544" s="45" t="s">
        <v>2150</v>
      </c>
      <c r="B544" s="62" t="s">
        <v>130</v>
      </c>
      <c r="C544" s="124">
        <f>SUM(C526:C543)</f>
        <v>55772</v>
      </c>
      <c r="D544" s="125">
        <f>SUM(D526:D543)</f>
        <v>10171</v>
      </c>
      <c r="E544" s="51"/>
      <c r="F544" s="121">
        <f>SUM(F526:F543)</f>
        <v>1.0000000000000002</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3241</v>
      </c>
      <c r="D549" s="125">
        <v>167</v>
      </c>
      <c r="E549" s="51"/>
      <c r="F549" s="130">
        <f>IF($C$567=0,"",IF(C549="[for completion]","",IF(C549="","",C549/$C$567)))</f>
        <v>5.8111597217241628E-2</v>
      </c>
      <c r="G549" s="130">
        <f>IF($D$567=0,"",IF(D549="[for completion]","",IF(D549="","",D549/$D$567)))</f>
        <v>1.6419231147379806E-2</v>
      </c>
    </row>
    <row r="550" spans="1:7" customFormat="1" x14ac:dyDescent="0.25">
      <c r="A550" s="45" t="s">
        <v>2155</v>
      </c>
      <c r="B550" s="62" t="s">
        <v>2364</v>
      </c>
      <c r="C550" s="124">
        <v>3517</v>
      </c>
      <c r="D550" s="125">
        <v>406</v>
      </c>
      <c r="E550" s="51"/>
      <c r="F550" s="130">
        <f t="shared" ref="F550:F566" si="28">IF($C$567=0,"",IF(C550="[for completion]","",IF(C550="","",C550/$C$567)))</f>
        <v>6.3060317004948727E-2</v>
      </c>
      <c r="G550" s="130">
        <f t="shared" ref="G550:G566" si="29">IF($D$567=0,"",IF(D550="[for completion]","",IF(D550="","",D550/$D$567)))</f>
        <v>3.9917412250516177E-2</v>
      </c>
    </row>
    <row r="551" spans="1:7" customFormat="1" x14ac:dyDescent="0.25">
      <c r="A551" s="45" t="s">
        <v>2156</v>
      </c>
      <c r="B551" s="62" t="s">
        <v>2365</v>
      </c>
      <c r="C551" s="124">
        <v>16453</v>
      </c>
      <c r="D551" s="125">
        <v>1494</v>
      </c>
      <c r="E551" s="51"/>
      <c r="F551" s="130">
        <f t="shared" si="28"/>
        <v>0.2950046618374812</v>
      </c>
      <c r="G551" s="130">
        <f t="shared" si="29"/>
        <v>0.14688821158194867</v>
      </c>
    </row>
    <row r="552" spans="1:7" customFormat="1" x14ac:dyDescent="0.25">
      <c r="A552" s="45" t="s">
        <v>2157</v>
      </c>
      <c r="B552" s="62" t="s">
        <v>2366</v>
      </c>
      <c r="C552" s="124">
        <v>7754</v>
      </c>
      <c r="D552" s="125">
        <v>812</v>
      </c>
      <c r="E552" s="51"/>
      <c r="F552" s="130">
        <f t="shared" si="28"/>
        <v>0.13903033780391594</v>
      </c>
      <c r="G552" s="130">
        <f t="shared" si="29"/>
        <v>7.9834824501032353E-2</v>
      </c>
    </row>
    <row r="553" spans="1:7" customFormat="1" x14ac:dyDescent="0.25">
      <c r="A553" s="45" t="s">
        <v>2158</v>
      </c>
      <c r="B553" s="62" t="s">
        <v>2367</v>
      </c>
      <c r="C553" s="124">
        <v>1579</v>
      </c>
      <c r="D553" s="125">
        <v>144</v>
      </c>
      <c r="E553" s="51"/>
      <c r="F553" s="130">
        <f t="shared" si="28"/>
        <v>2.8311697626048914E-2</v>
      </c>
      <c r="G553" s="130">
        <f t="shared" si="29"/>
        <v>1.4157899911513125E-2</v>
      </c>
    </row>
    <row r="554" spans="1:7" customFormat="1" x14ac:dyDescent="0.25">
      <c r="A554" s="45" t="s">
        <v>2159</v>
      </c>
      <c r="B554" s="62" t="s">
        <v>2368</v>
      </c>
      <c r="C554" s="124">
        <v>474</v>
      </c>
      <c r="D554" s="125">
        <v>48</v>
      </c>
      <c r="E554" s="51"/>
      <c r="F554" s="130">
        <f t="shared" si="28"/>
        <v>8.4988883310621825E-3</v>
      </c>
      <c r="G554" s="130">
        <f t="shared" si="29"/>
        <v>4.7192999705043754E-3</v>
      </c>
    </row>
    <row r="555" spans="1:7" customFormat="1" x14ac:dyDescent="0.25">
      <c r="A555" s="45" t="s">
        <v>2160</v>
      </c>
      <c r="B555" s="62" t="s">
        <v>2369</v>
      </c>
      <c r="C555" s="124">
        <v>366</v>
      </c>
      <c r="D555" s="125">
        <v>36</v>
      </c>
      <c r="E555" s="51"/>
      <c r="F555" s="130">
        <f t="shared" si="28"/>
        <v>6.5624327619594061E-3</v>
      </c>
      <c r="G555" s="130">
        <f t="shared" si="29"/>
        <v>3.5394749778782813E-3</v>
      </c>
    </row>
    <row r="556" spans="1:7" customFormat="1" x14ac:dyDescent="0.25">
      <c r="A556" s="45" t="s">
        <v>2161</v>
      </c>
      <c r="B556" s="45" t="s">
        <v>2370</v>
      </c>
      <c r="C556" s="124"/>
      <c r="D556" s="125"/>
      <c r="E556" s="51"/>
      <c r="F556" s="130" t="str">
        <f t="shared" si="28"/>
        <v/>
      </c>
      <c r="G556" s="130" t="str">
        <f t="shared" si="29"/>
        <v/>
      </c>
    </row>
    <row r="557" spans="1:7" customFormat="1" x14ac:dyDescent="0.25">
      <c r="A557" s="45" t="s">
        <v>2162</v>
      </c>
      <c r="B557" s="62" t="s">
        <v>2371</v>
      </c>
      <c r="C557" s="124">
        <v>941</v>
      </c>
      <c r="D557" s="125"/>
      <c r="E557" s="51"/>
      <c r="F557" s="130">
        <f t="shared" si="28"/>
        <v>1.6872265653015851E-2</v>
      </c>
      <c r="G557" s="130" t="str">
        <f t="shared" si="29"/>
        <v/>
      </c>
    </row>
    <row r="558" spans="1:7" customFormat="1" x14ac:dyDescent="0.25">
      <c r="A558" s="45" t="s">
        <v>2163</v>
      </c>
      <c r="B558" s="62" t="s">
        <v>2372</v>
      </c>
      <c r="C558" s="124">
        <v>343</v>
      </c>
      <c r="D558" s="125">
        <v>568</v>
      </c>
      <c r="E558" s="51"/>
      <c r="F558" s="130">
        <f t="shared" si="28"/>
        <v>6.1500394463171485E-3</v>
      </c>
      <c r="G558" s="130">
        <f t="shared" si="29"/>
        <v>5.584504965096844E-2</v>
      </c>
    </row>
    <row r="559" spans="1:7" customFormat="1" x14ac:dyDescent="0.25">
      <c r="A559" s="45" t="s">
        <v>2164</v>
      </c>
      <c r="B559" s="62" t="s">
        <v>2373</v>
      </c>
      <c r="C559" s="124">
        <v>4114</v>
      </c>
      <c r="D559" s="125">
        <v>129</v>
      </c>
      <c r="E559" s="51"/>
      <c r="F559" s="130">
        <f t="shared" si="28"/>
        <v>7.3764613067489063E-2</v>
      </c>
      <c r="G559" s="130">
        <f t="shared" si="29"/>
        <v>1.2683118670730508E-2</v>
      </c>
    </row>
    <row r="560" spans="1:7" customFormat="1" x14ac:dyDescent="0.25">
      <c r="A560" s="45" t="s">
        <v>2165</v>
      </c>
      <c r="B560" s="62" t="s">
        <v>2374</v>
      </c>
      <c r="C560" s="124">
        <v>7334</v>
      </c>
      <c r="D560" s="125">
        <v>2336</v>
      </c>
      <c r="E560" s="51"/>
      <c r="F560" s="130">
        <f t="shared" si="28"/>
        <v>0.13149967725740516</v>
      </c>
      <c r="G560" s="130">
        <f t="shared" si="29"/>
        <v>0.22967259856454625</v>
      </c>
    </row>
    <row r="561" spans="1:7" customFormat="1" x14ac:dyDescent="0.25">
      <c r="A561" s="45" t="s">
        <v>2166</v>
      </c>
      <c r="B561" s="62" t="s">
        <v>2375</v>
      </c>
      <c r="C561" s="124">
        <v>4768</v>
      </c>
      <c r="D561" s="125">
        <v>1539</v>
      </c>
      <c r="E561" s="51"/>
      <c r="F561" s="130">
        <f t="shared" si="28"/>
        <v>8.5490927347055864E-2</v>
      </c>
      <c r="G561" s="130">
        <f t="shared" si="29"/>
        <v>0.15131255530429652</v>
      </c>
    </row>
    <row r="562" spans="1:7" customFormat="1" x14ac:dyDescent="0.25">
      <c r="A562" s="45" t="s">
        <v>2167</v>
      </c>
      <c r="B562" s="62" t="s">
        <v>2376</v>
      </c>
      <c r="C562" s="124">
        <v>2631</v>
      </c>
      <c r="D562" s="125">
        <v>1670</v>
      </c>
      <c r="E562" s="51"/>
      <c r="F562" s="130">
        <f t="shared" si="28"/>
        <v>4.7174209280642615E-2</v>
      </c>
      <c r="G562" s="130">
        <f t="shared" si="29"/>
        <v>0.16419231147379806</v>
      </c>
    </row>
    <row r="563" spans="1:7" customFormat="1" x14ac:dyDescent="0.25">
      <c r="A563" s="45" t="s">
        <v>2168</v>
      </c>
      <c r="B563" s="62"/>
      <c r="C563" s="124">
        <v>9</v>
      </c>
      <c r="D563" s="125">
        <v>424</v>
      </c>
      <c r="E563" s="51"/>
      <c r="F563" s="130">
        <f t="shared" si="28"/>
        <v>1.613712974252313E-4</v>
      </c>
      <c r="G563" s="130">
        <f t="shared" si="29"/>
        <v>4.1687149739455316E-2</v>
      </c>
    </row>
    <row r="564" spans="1:7" customFormat="1" x14ac:dyDescent="0.25">
      <c r="A564" s="45" t="s">
        <v>2169</v>
      </c>
      <c r="B564" s="62"/>
      <c r="C564" s="124"/>
      <c r="D564" s="125">
        <v>30</v>
      </c>
      <c r="E564" s="51"/>
      <c r="F564" s="130" t="str">
        <f t="shared" si="28"/>
        <v/>
      </c>
      <c r="G564" s="130">
        <f t="shared" si="29"/>
        <v>2.9495624815652345E-3</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2248</v>
      </c>
      <c r="D566" s="125">
        <v>368</v>
      </c>
      <c r="E566" s="51"/>
      <c r="F566" s="130">
        <f t="shared" si="28"/>
        <v>4.0306964067991106E-2</v>
      </c>
      <c r="G566" s="130">
        <f t="shared" si="29"/>
        <v>3.6181299773866873E-2</v>
      </c>
    </row>
    <row r="567" spans="1:7" customFormat="1" x14ac:dyDescent="0.25">
      <c r="A567" s="45" t="s">
        <v>2172</v>
      </c>
      <c r="B567" s="62" t="s">
        <v>130</v>
      </c>
      <c r="C567" s="124">
        <f>SUM(C549:C566)</f>
        <v>55772</v>
      </c>
      <c r="D567" s="125">
        <f>SUM(D549:D566)</f>
        <v>10171</v>
      </c>
      <c r="E567" s="51"/>
      <c r="F567" s="121">
        <f>SUM(F549:F566)</f>
        <v>1.0000000000000002</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19591</v>
      </c>
      <c r="D572" s="125">
        <v>2499</v>
      </c>
      <c r="E572" s="51"/>
      <c r="F572" s="130">
        <f>IF($C$585=0,"",IF(C572="[for completion]","",IF(C572="","",C572/$C$585)))</f>
        <v>0.35127575263129585</v>
      </c>
      <c r="G572" s="130">
        <f>IF($D$585=0,"",IF(D572="[for completion]","",IF(D572="","",D572/$D$585)))</f>
        <v>0.24504804863698765</v>
      </c>
    </row>
    <row r="573" spans="1:7" customFormat="1" x14ac:dyDescent="0.25">
      <c r="A573" s="45" t="s">
        <v>2177</v>
      </c>
      <c r="B573" s="62" t="s">
        <v>1213</v>
      </c>
      <c r="C573" s="124">
        <v>9811</v>
      </c>
      <c r="D573" s="125">
        <v>1025</v>
      </c>
      <c r="E573" s="51"/>
      <c r="F573" s="130">
        <f>IF($C$585=0,"",IF(C573="[for completion]","",IF(C573="","",C573/$C$585)))</f>
        <v>0.1759157985332879</v>
      </c>
      <c r="G573" s="130">
        <f>IF($D$585=0,"",IF(D573="[for completion]","",IF(D573="","",D573/$D$585)))</f>
        <v>0.10050990390272603</v>
      </c>
    </row>
    <row r="574" spans="1:7" customFormat="1" x14ac:dyDescent="0.25">
      <c r="A574" s="45" t="s">
        <v>2178</v>
      </c>
      <c r="B574" s="62" t="s">
        <v>1894</v>
      </c>
      <c r="C574" s="124">
        <v>2982</v>
      </c>
      <c r="D574" s="125">
        <v>430</v>
      </c>
      <c r="E574" s="51"/>
      <c r="F574" s="130">
        <f>IF($C$585=0,"",IF(C574="[for completion]","",IF(C574="","",C574/$C$585)))</f>
        <v>5.3468648580803642E-2</v>
      </c>
      <c r="G574" s="130">
        <f>IF($D$585=0,"",IF(D574="[for completion]","",IF(D574="","",D574/$D$585)))</f>
        <v>4.2165130417728965E-2</v>
      </c>
    </row>
    <row r="575" spans="1:7" customFormat="1" x14ac:dyDescent="0.25">
      <c r="A575" s="45" t="s">
        <v>2179</v>
      </c>
      <c r="B575" s="62" t="s">
        <v>1214</v>
      </c>
      <c r="C575" s="124">
        <v>4126</v>
      </c>
      <c r="D575" s="125">
        <v>426</v>
      </c>
      <c r="E575" s="51"/>
      <c r="F575" s="130">
        <f>IF($C$585=0,"",IF(C575="[for completion]","",IF(C575="","",C575/$C$585)))</f>
        <v>7.3981101289200477E-2</v>
      </c>
      <c r="G575" s="130">
        <f>IF($D$585=0,"",IF(D575="[for completion]","",IF(D575="","",D575/$D$585)))</f>
        <v>4.1772896646401256E-2</v>
      </c>
    </row>
    <row r="576" spans="1:7" customFormat="1" x14ac:dyDescent="0.25">
      <c r="A576" s="45" t="s">
        <v>2180</v>
      </c>
      <c r="B576" s="62" t="s">
        <v>1215</v>
      </c>
      <c r="C576" s="124">
        <v>2285</v>
      </c>
      <c r="D576" s="125">
        <v>547</v>
      </c>
      <c r="E576" s="51"/>
      <c r="F576" s="130">
        <f>IF($C$585=0,"",IF(C576="[for completion]","",IF(C576="","",C576/$C$585)))</f>
        <v>4.0971114019831098E-2</v>
      </c>
      <c r="G576" s="130">
        <f>IF($D$585=0,"",IF(D576="[for completion]","",IF(D576="","",D576/$D$585)))</f>
        <v>5.3637968229064525E-2</v>
      </c>
    </row>
    <row r="577" spans="1:7" customFormat="1" x14ac:dyDescent="0.25">
      <c r="A577" s="45" t="s">
        <v>2181</v>
      </c>
      <c r="B577" s="62" t="s">
        <v>1216</v>
      </c>
      <c r="C577" s="124">
        <v>3766</v>
      </c>
      <c r="D577" s="125">
        <v>2573</v>
      </c>
      <c r="E577" s="51"/>
      <c r="F577" s="130">
        <f t="shared" ref="F577:F584" si="30">IF($C$585=0,"",IF(C577="[for completion]","",IF(C577="","",C577/$C$585)))</f>
        <v>6.7526133653690992E-2</v>
      </c>
      <c r="G577" s="130">
        <f t="shared" ref="G577:G584" si="31">IF($D$585=0,"",IF(D577="[for completion]","",IF(D577="","",D577/$D$585)))</f>
        <v>0.25230437340655032</v>
      </c>
    </row>
    <row r="578" spans="1:7" customFormat="1" x14ac:dyDescent="0.25">
      <c r="A578" s="45" t="s">
        <v>2182</v>
      </c>
      <c r="B578" s="62" t="s">
        <v>1217</v>
      </c>
      <c r="C578" s="124">
        <v>3627</v>
      </c>
      <c r="D578" s="125">
        <v>986</v>
      </c>
      <c r="E578" s="51"/>
      <c r="F578" s="130">
        <f t="shared" si="30"/>
        <v>6.5033798927758152E-2</v>
      </c>
      <c r="G578" s="130">
        <f t="shared" si="31"/>
        <v>9.6685624632280837E-2</v>
      </c>
    </row>
    <row r="579" spans="1:7" customFormat="1" x14ac:dyDescent="0.25">
      <c r="A579" s="45" t="s">
        <v>2183</v>
      </c>
      <c r="B579" s="62" t="s">
        <v>1218</v>
      </c>
      <c r="C579" s="124">
        <v>3758</v>
      </c>
      <c r="D579" s="125">
        <v>841</v>
      </c>
      <c r="E579" s="51"/>
      <c r="F579" s="130">
        <f t="shared" si="30"/>
        <v>6.7382689928457445E-2</v>
      </c>
      <c r="G579" s="130">
        <f t="shared" si="31"/>
        <v>8.24671504216513E-2</v>
      </c>
    </row>
    <row r="580" spans="1:7" customFormat="1" x14ac:dyDescent="0.25">
      <c r="A580" s="45" t="s">
        <v>2184</v>
      </c>
      <c r="B580" s="62" t="s">
        <v>2269</v>
      </c>
      <c r="C580" s="124">
        <v>2902</v>
      </c>
      <c r="D580" s="45">
        <v>467</v>
      </c>
      <c r="E580" s="51"/>
      <c r="F580" s="130">
        <f t="shared" si="30"/>
        <v>5.2034211328468201E-2</v>
      </c>
      <c r="G580" s="130">
        <f t="shared" si="31"/>
        <v>4.5793292802510294E-2</v>
      </c>
    </row>
    <row r="581" spans="1:7" customFormat="1" x14ac:dyDescent="0.25">
      <c r="A581" s="45" t="s">
        <v>2185</v>
      </c>
      <c r="B581" s="45" t="s">
        <v>2272</v>
      </c>
      <c r="C581" s="124">
        <v>1079</v>
      </c>
      <c r="D581" s="45">
        <v>237</v>
      </c>
      <c r="F581" s="130">
        <f t="shared" si="30"/>
        <v>1.9346972440874289E-2</v>
      </c>
      <c r="G581" s="130">
        <f t="shared" si="31"/>
        <v>2.3239850951166895E-2</v>
      </c>
    </row>
    <row r="582" spans="1:7" customFormat="1" x14ac:dyDescent="0.25">
      <c r="A582" s="45" t="s">
        <v>2186</v>
      </c>
      <c r="B582" s="45" t="s">
        <v>2270</v>
      </c>
      <c r="C582" s="124">
        <v>1276</v>
      </c>
      <c r="D582" s="45">
        <v>111</v>
      </c>
      <c r="F582" s="130">
        <f t="shared" si="30"/>
        <v>2.287927417475032E-2</v>
      </c>
      <c r="G582" s="130">
        <f t="shared" si="31"/>
        <v>1.0884487154343989E-2</v>
      </c>
    </row>
    <row r="583" spans="1:7" customFormat="1" x14ac:dyDescent="0.25">
      <c r="A583" s="45" t="s">
        <v>2281</v>
      </c>
      <c r="B583" s="62" t="s">
        <v>2271</v>
      </c>
      <c r="C583" s="124">
        <v>568</v>
      </c>
      <c r="D583" s="45">
        <v>56</v>
      </c>
      <c r="E583" s="51"/>
      <c r="F583" s="130">
        <f t="shared" si="30"/>
        <v>1.0184504491581646E-2</v>
      </c>
      <c r="G583" s="130">
        <f t="shared" si="31"/>
        <v>5.4912727985879581E-3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55771</v>
      </c>
      <c r="D585" s="125">
        <f>SUM(D572:D584)</f>
        <v>10198</v>
      </c>
      <c r="E585" s="51"/>
      <c r="F585" s="121">
        <f>SUM(F572:F584)</f>
        <v>0.99999999999999989</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1684</v>
      </c>
      <c r="D597" s="125">
        <v>136</v>
      </c>
      <c r="E597" s="51"/>
      <c r="F597" s="130">
        <f>IF($C$601=0,"",IF(C597="[for completion]","",IF(C597="","",C597/$C$601)))</f>
        <v>3.0194362762676612E-2</v>
      </c>
      <c r="G597" s="130">
        <f>IF($D$601=0,"",IF(D597="[for completion]","",IF(D597="","",D597/$D$601)))</f>
        <v>1.3335948225142185E-2</v>
      </c>
    </row>
    <row r="598" spans="1:7" x14ac:dyDescent="0.25">
      <c r="A598" s="45" t="s">
        <v>2189</v>
      </c>
      <c r="B598" s="144" t="s">
        <v>1796</v>
      </c>
      <c r="C598" s="124">
        <v>51879</v>
      </c>
      <c r="D598" s="125">
        <v>9718</v>
      </c>
      <c r="E598" s="51"/>
      <c r="F598" s="130">
        <f>IF($C$601=0,"",IF(C598="[for completion]","",IF(C598="","",C598/$C$601)))</f>
        <v>0.9301979487915083</v>
      </c>
      <c r="G598" s="130">
        <f>IF($D$601=0,"",IF(D598="[for completion]","",IF(D598="","",D598/$D$601)))</f>
        <v>0.95293194744067466</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2209</v>
      </c>
      <c r="D600" s="125">
        <v>344</v>
      </c>
      <c r="E600" s="51"/>
      <c r="F600" s="130">
        <f>IF($C$601=0,"",IF(C600="[for completion]","",IF(C600="","",C600/$C$601)))</f>
        <v>3.9607688445815102E-2</v>
      </c>
      <c r="G600" s="130">
        <f>IF($D$601=0,"",IF(D600="[for completion]","",IF(D600="","",D600/$D$601)))</f>
        <v>3.3732104334183173E-2</v>
      </c>
    </row>
    <row r="601" spans="1:7" x14ac:dyDescent="0.25">
      <c r="A601" s="45" t="s">
        <v>2192</v>
      </c>
      <c r="B601" s="62" t="s">
        <v>130</v>
      </c>
      <c r="C601" s="124">
        <f>SUM(C597:C600)</f>
        <v>55772</v>
      </c>
      <c r="D601" s="125">
        <f>SUM(D597:D600)</f>
        <v>10198</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c r="D605" s="155">
        <v>13958</v>
      </c>
      <c r="E605" s="190"/>
      <c r="F605" s="155">
        <v>9.4499999999999993</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c r="D609" s="155">
        <v>104735</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c r="D613" s="155">
        <v>587</v>
      </c>
      <c r="E613" s="190"/>
      <c r="F613" s="155">
        <v>8.76</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c r="D616" s="155">
        <v>9248</v>
      </c>
      <c r="E616" s="190"/>
      <c r="F616" s="155">
        <v>8.61</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0</v>
      </c>
      <c r="D618" s="45">
        <f>SUM(D604:D617)</f>
        <v>128528</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2693</v>
      </c>
      <c r="D15" s="45" t="s">
        <v>2694</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2413</v>
      </c>
      <c r="D18" s="45" t="s">
        <v>2695</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2696</v>
      </c>
      <c r="D20" s="45" t="s">
        <v>2697</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2413</v>
      </c>
      <c r="D24" s="45" t="s">
        <v>2695</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158</v>
      </c>
      <c r="H75" s="43"/>
    </row>
    <row r="76" spans="1:14" x14ac:dyDescent="0.25">
      <c r="A76" s="45" t="s">
        <v>1068</v>
      </c>
      <c r="B76" s="45" t="s">
        <v>1100</v>
      </c>
      <c r="C76" s="45">
        <v>263</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0.16</v>
      </c>
      <c r="D82" s="45">
        <v>0</v>
      </c>
      <c r="G82" s="45">
        <v>0.15</v>
      </c>
      <c r="H82" s="43"/>
    </row>
    <row r="83" spans="1:8" x14ac:dyDescent="0.25">
      <c r="A83" s="45" t="s">
        <v>1075</v>
      </c>
      <c r="B83" s="45" t="s">
        <v>1090</v>
      </c>
      <c r="C83" s="45">
        <v>0.12</v>
      </c>
      <c r="D83" s="45">
        <v>0</v>
      </c>
      <c r="G83" s="45">
        <v>0.11</v>
      </c>
      <c r="H83" s="43"/>
    </row>
    <row r="84" spans="1:8" x14ac:dyDescent="0.25">
      <c r="A84" s="45" t="s">
        <v>1076</v>
      </c>
      <c r="B84" s="45" t="s">
        <v>1088</v>
      </c>
      <c r="C84" s="45">
        <v>0.06</v>
      </c>
      <c r="D84" s="45">
        <v>0.02</v>
      </c>
      <c r="G84" s="45">
        <v>0.05</v>
      </c>
      <c r="H84" s="43"/>
    </row>
    <row r="85" spans="1:8" x14ac:dyDescent="0.25">
      <c r="A85" s="45" t="s">
        <v>1077</v>
      </c>
      <c r="B85" s="45" t="s">
        <v>1089</v>
      </c>
      <c r="C85" s="45">
        <v>0.04</v>
      </c>
      <c r="D85" s="45">
        <v>0.02</v>
      </c>
      <c r="G85" s="45">
        <v>0.04</v>
      </c>
      <c r="H85" s="43"/>
    </row>
    <row r="86" spans="1:8" x14ac:dyDescent="0.25">
      <c r="A86" s="45" t="s">
        <v>1092</v>
      </c>
      <c r="B86" s="45" t="s">
        <v>1091</v>
      </c>
      <c r="C86" s="45">
        <v>0.01</v>
      </c>
      <c r="D86" s="45">
        <v>0</v>
      </c>
      <c r="G86" s="45">
        <v>0.01</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34785</v>
      </c>
      <c r="D16" s="169">
        <v>11047</v>
      </c>
      <c r="F16" s="130">
        <f>IF(OR('B1. HTT Mortgage Assets'!$C$15=0,C16="[For completion]"),"",C16/'B1. HTT Mortgage Assets'!$C$15)</f>
        <v>0.12389567759555833</v>
      </c>
      <c r="G16" s="130">
        <f>IF(OR('B1. HTT Mortgage Assets'!$F$28=0,D16="[For completion]"),"",D16/'B1. HTT Mortgage Assets'!$F$28)</f>
        <v>6.9009245377311346E-2</v>
      </c>
    </row>
    <row r="17" spans="1:7" x14ac:dyDescent="0.25">
      <c r="A17" s="45" t="s">
        <v>1233</v>
      </c>
      <c r="B17" s="62" t="s">
        <v>1774</v>
      </c>
      <c r="C17" s="168">
        <v>16931</v>
      </c>
      <c r="D17" s="169">
        <v>4251</v>
      </c>
      <c r="F17" s="130">
        <f>IF(OR('B1. HTT Mortgage Assets'!$C$15=0,C17="[For completion]"),"",C17/'B1. HTT Mortgage Assets'!$C$15)</f>
        <v>6.0304088468316752E-2</v>
      </c>
      <c r="G17" s="130">
        <f>IF(OR('B1. HTT Mortgage Assets'!$F$28=0,D17="[For completion]"),"",D17/'B1. HTT Mortgage Assets'!$F$28)</f>
        <v>2.6555472263868066E-2</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51716</v>
      </c>
      <c r="D19" s="69">
        <f>SUM(D16:D18)</f>
        <v>15298</v>
      </c>
      <c r="F19" s="130">
        <f>SUM(F16:F18)</f>
        <v>0.18419976606387509</v>
      </c>
      <c r="G19" s="130">
        <f>SUM(G16:G18)</f>
        <v>9.5564717641179409E-2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45389</v>
      </c>
      <c r="D27" s="124"/>
      <c r="E27" s="45"/>
      <c r="F27" s="130">
        <f>IF($C$30=0,"",IF(C27="[For completion]","",C27/$C$30))</f>
        <v>0.87765875164359197</v>
      </c>
    </row>
    <row r="28" spans="1:7" x14ac:dyDescent="0.25">
      <c r="A28" s="45" t="s">
        <v>1240</v>
      </c>
      <c r="B28" s="45" t="s">
        <v>443</v>
      </c>
      <c r="C28" s="158">
        <v>6323</v>
      </c>
      <c r="D28" s="124"/>
      <c r="E28" s="45"/>
      <c r="F28" s="130">
        <f>IF($C$30=0,"",IF(C28="[For completion]","",C28/$C$30))</f>
        <v>0.12226390285404903</v>
      </c>
    </row>
    <row r="29" spans="1:7" x14ac:dyDescent="0.25">
      <c r="A29" s="45" t="s">
        <v>1241</v>
      </c>
      <c r="B29" s="45" t="s">
        <v>128</v>
      </c>
      <c r="C29" s="158">
        <v>4</v>
      </c>
      <c r="D29" s="124"/>
      <c r="E29" s="45"/>
      <c r="F29" s="130">
        <f>IF($C$30=0,"",IF(C29="[For completion]","",C29/$C$30))</f>
        <v>7.7345502359037817E-5</v>
      </c>
    </row>
    <row r="30" spans="1:7" x14ac:dyDescent="0.25">
      <c r="A30" s="45" t="s">
        <v>1242</v>
      </c>
      <c r="B30" s="114" t="s">
        <v>130</v>
      </c>
      <c r="C30" s="124">
        <f>SUM(C27:C29)</f>
        <v>51716</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14633</v>
      </c>
      <c r="D50" s="174">
        <v>662</v>
      </c>
      <c r="E50" s="45"/>
      <c r="F50" s="176">
        <v>15295</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0.06</v>
      </c>
      <c r="D58" s="175">
        <v>0.25</v>
      </c>
      <c r="E58" s="138"/>
      <c r="F58" s="175">
        <v>0.06</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0.20764208533712633</v>
      </c>
      <c r="D121" s="175">
        <v>0.26171625794571191</v>
      </c>
      <c r="E121" s="121"/>
      <c r="F121" s="175"/>
      <c r="G121" s="62"/>
    </row>
    <row r="122" spans="1:7" x14ac:dyDescent="0.25">
      <c r="A122" s="45" t="s">
        <v>1320</v>
      </c>
      <c r="B122" s="170" t="s">
        <v>2352</v>
      </c>
      <c r="C122" s="175">
        <v>0.43755832921338511</v>
      </c>
      <c r="D122" s="175">
        <v>0.33318298803995811</v>
      </c>
      <c r="E122" s="121"/>
      <c r="F122" s="175"/>
      <c r="G122" s="62"/>
    </row>
    <row r="123" spans="1:7" x14ac:dyDescent="0.25">
      <c r="A123" s="45" t="s">
        <v>1321</v>
      </c>
      <c r="B123" s="170" t="s">
        <v>2353</v>
      </c>
      <c r="C123" s="175">
        <v>5.7963485361625704E-2</v>
      </c>
      <c r="D123" s="175">
        <v>0.12830310243733337</v>
      </c>
      <c r="E123" s="121"/>
      <c r="F123" s="175"/>
      <c r="G123" s="62"/>
    </row>
    <row r="124" spans="1:7" x14ac:dyDescent="0.25">
      <c r="A124" s="45" t="s">
        <v>1322</v>
      </c>
      <c r="B124" s="170" t="s">
        <v>2354</v>
      </c>
      <c r="C124" s="175">
        <v>0.11836809512101193</v>
      </c>
      <c r="D124" s="175">
        <v>7.1032299672540364E-2</v>
      </c>
      <c r="E124" s="121"/>
      <c r="F124" s="175"/>
      <c r="G124" s="62"/>
    </row>
    <row r="125" spans="1:7" x14ac:dyDescent="0.25">
      <c r="A125" s="45" t="s">
        <v>1323</v>
      </c>
      <c r="B125" s="170" t="s">
        <v>2355</v>
      </c>
      <c r="C125" s="175">
        <v>0.17846800496685095</v>
      </c>
      <c r="D125" s="175">
        <v>0.2057653519044563</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0.99980567987588187</v>
      </c>
      <c r="D172" s="175">
        <v>0.99957774678091227</v>
      </c>
      <c r="E172" s="122"/>
      <c r="F172" s="175">
        <v>0.99977763125073715</v>
      </c>
      <c r="G172" s="62"/>
    </row>
    <row r="173" spans="1:7" x14ac:dyDescent="0.25">
      <c r="A173" s="45" t="s">
        <v>1370</v>
      </c>
      <c r="B173" s="45" t="s">
        <v>598</v>
      </c>
      <c r="C173" s="175">
        <v>1.9432012411812373E-4</v>
      </c>
      <c r="D173" s="175">
        <v>4.2225321908774327E-4</v>
      </c>
      <c r="E173" s="122"/>
      <c r="F173" s="175">
        <v>0</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0.22520704401296351</v>
      </c>
      <c r="D182" s="175">
        <v>0.19636483253021006</v>
      </c>
      <c r="E182" s="122"/>
      <c r="F182" s="175">
        <v>0.22168029048503707</v>
      </c>
      <c r="G182" s="62"/>
    </row>
    <row r="183" spans="1:7" x14ac:dyDescent="0.25">
      <c r="A183" s="45" t="s">
        <v>1379</v>
      </c>
      <c r="B183" s="45" t="s">
        <v>610</v>
      </c>
      <c r="C183" s="175">
        <v>0.77479295598703646</v>
      </c>
      <c r="D183" s="175">
        <v>0.80363516746979002</v>
      </c>
      <c r="E183" s="122"/>
      <c r="F183" s="175">
        <v>0.77831970951496299</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0.14125593536401801</v>
      </c>
      <c r="D192" s="175">
        <v>0.14674304113562214</v>
      </c>
      <c r="E192" s="122"/>
      <c r="F192" s="175">
        <v>0.14196990638866608</v>
      </c>
      <c r="G192" s="62"/>
    </row>
    <row r="193" spans="1:7" x14ac:dyDescent="0.25">
      <c r="A193" s="45" t="s">
        <v>1388</v>
      </c>
      <c r="B193" s="41" t="s">
        <v>622</v>
      </c>
      <c r="C193" s="175">
        <v>7.3179909828293033E-2</v>
      </c>
      <c r="D193" s="175">
        <v>4.3618530402974434E-2</v>
      </c>
      <c r="E193" s="122"/>
      <c r="F193" s="175">
        <v>6.9560151256981409E-2</v>
      </c>
      <c r="G193" s="62"/>
    </row>
    <row r="194" spans="1:7" x14ac:dyDescent="0.25">
      <c r="A194" s="45" t="s">
        <v>1389</v>
      </c>
      <c r="B194" s="41" t="s">
        <v>624</v>
      </c>
      <c r="C194" s="175">
        <v>6.4596985698724962E-2</v>
      </c>
      <c r="D194" s="175">
        <v>2.9632007692271201E-2</v>
      </c>
      <c r="E194" s="121"/>
      <c r="F194" s="175">
        <v>6.0316969848379497E-2</v>
      </c>
      <c r="G194" s="62"/>
    </row>
    <row r="195" spans="1:7" x14ac:dyDescent="0.25">
      <c r="A195" s="45" t="s">
        <v>1390</v>
      </c>
      <c r="B195" s="41" t="s">
        <v>626</v>
      </c>
      <c r="C195" s="175">
        <v>8.0725577321004924E-2</v>
      </c>
      <c r="D195" s="175">
        <v>7.1588412883921676E-2</v>
      </c>
      <c r="E195" s="121"/>
      <c r="F195" s="175">
        <v>7.9602699050737913E-2</v>
      </c>
      <c r="G195" s="62"/>
    </row>
    <row r="196" spans="1:7" x14ac:dyDescent="0.25">
      <c r="A196" s="45" t="s">
        <v>1391</v>
      </c>
      <c r="B196" s="41" t="s">
        <v>628</v>
      </c>
      <c r="C196" s="175">
        <v>0.64024159178795892</v>
      </c>
      <c r="D196" s="175">
        <v>0.70841800788521059</v>
      </c>
      <c r="E196" s="121"/>
      <c r="F196" s="175">
        <v>0.64855027345523508</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3101.8209999999999</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8638.1</v>
      </c>
      <c r="D215" s="176">
        <v>8380</v>
      </c>
      <c r="E215" s="59"/>
      <c r="F215" s="130">
        <f>IF($C$239=0,"",IF(C215="[for completion]","",IF(C215="","",C215/$C$239)))</f>
        <v>0.19031305010696448</v>
      </c>
      <c r="G215" s="130">
        <f>IF($D$239=0,"",IF(D215="[for completion]","",IF(D215="","",D215/$D$239)))</f>
        <v>0.57267819312512813</v>
      </c>
    </row>
    <row r="216" spans="1:7" x14ac:dyDescent="0.25">
      <c r="A216" s="45" t="s">
        <v>1395</v>
      </c>
      <c r="B216" s="170" t="s">
        <v>2356</v>
      </c>
      <c r="C216" s="158">
        <v>14307.1</v>
      </c>
      <c r="D216" s="176">
        <v>4936</v>
      </c>
      <c r="E216" s="59"/>
      <c r="F216" s="130">
        <f t="shared" ref="F216:F238" si="1">IF($C$239=0,"",IF(C216="[for completion]","",IF(C216="","",C216/$C$239)))</f>
        <v>0.31521142834481558</v>
      </c>
      <c r="G216" s="130">
        <f t="shared" ref="G216:G238" si="2">IF($D$239=0,"",IF(D216="[for completion]","",IF(D216="","",D216/$D$239)))</f>
        <v>0.33731975671427594</v>
      </c>
    </row>
    <row r="217" spans="1:7" x14ac:dyDescent="0.25">
      <c r="A217" s="45" t="s">
        <v>1396</v>
      </c>
      <c r="B217" s="170" t="s">
        <v>2357</v>
      </c>
      <c r="C217" s="158">
        <v>8711.5</v>
      </c>
      <c r="D217" s="176">
        <v>1004</v>
      </c>
      <c r="E217" s="59"/>
      <c r="F217" s="130">
        <f t="shared" si="1"/>
        <v>0.19193018557400598</v>
      </c>
      <c r="G217" s="130">
        <f t="shared" si="2"/>
        <v>6.8612041276566671E-2</v>
      </c>
    </row>
    <row r="218" spans="1:7" x14ac:dyDescent="0.25">
      <c r="A218" s="45" t="s">
        <v>1397</v>
      </c>
      <c r="B218" s="170" t="s">
        <v>2358</v>
      </c>
      <c r="C218" s="158">
        <v>6739.4</v>
      </c>
      <c r="D218" s="176">
        <v>235</v>
      </c>
      <c r="E218" s="59"/>
      <c r="F218" s="130">
        <f t="shared" si="1"/>
        <v>0.14848123660190046</v>
      </c>
      <c r="G218" s="130">
        <f t="shared" si="2"/>
        <v>1.6059591334654549E-2</v>
      </c>
    </row>
    <row r="219" spans="1:7" x14ac:dyDescent="0.25">
      <c r="A219" s="45" t="s">
        <v>1398</v>
      </c>
      <c r="B219" s="170" t="s">
        <v>2359</v>
      </c>
      <c r="C219" s="158">
        <v>3502.9</v>
      </c>
      <c r="D219" s="176">
        <v>52</v>
      </c>
      <c r="E219" s="59"/>
      <c r="F219" s="130">
        <f t="shared" si="1"/>
        <v>7.7175256505445169E-2</v>
      </c>
      <c r="G219" s="130">
        <f t="shared" si="2"/>
        <v>3.553611699583134E-3</v>
      </c>
    </row>
    <row r="220" spans="1:7" x14ac:dyDescent="0.25">
      <c r="A220" s="45" t="s">
        <v>1399</v>
      </c>
      <c r="B220" s="170" t="s">
        <v>2360</v>
      </c>
      <c r="C220" s="158">
        <v>3489.9</v>
      </c>
      <c r="D220" s="176">
        <v>26</v>
      </c>
      <c r="E220" s="59"/>
      <c r="F220" s="130">
        <f t="shared" si="1"/>
        <v>7.6888842866868326E-2</v>
      </c>
      <c r="G220" s="130">
        <f t="shared" si="2"/>
        <v>1.776805849791567E-3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45388.9</v>
      </c>
      <c r="D239" s="69">
        <f>SUM(D215:D238)</f>
        <v>14633</v>
      </c>
      <c r="E239" s="115"/>
      <c r="F239" s="139">
        <f>SUM(F215:F238)</f>
        <v>1</v>
      </c>
      <c r="G239" s="139">
        <f>SUM(G215:G238)</f>
        <v>0.99999999999999989</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0.4</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38007.538795635592</v>
      </c>
      <c r="D266" s="176"/>
      <c r="E266" s="45"/>
      <c r="F266" s="130">
        <f>IF($C$274=0,"",IF(C266="[for completion]","",IF(C266="","",C266/$C$274)))</f>
        <v>0.83737482252846385</v>
      </c>
      <c r="G266" s="130" t="str">
        <f>IF($D$274=0,"",IF(D266="[for completion]","",IF(D266="","",D266/$D$274)))</f>
        <v/>
      </c>
    </row>
    <row r="267" spans="1:7" x14ac:dyDescent="0.25">
      <c r="A267" s="45" t="s">
        <v>1440</v>
      </c>
      <c r="B267" s="45" t="s">
        <v>678</v>
      </c>
      <c r="C267" s="158">
        <v>3766.2828467299951</v>
      </c>
      <c r="D267" s="176"/>
      <c r="E267" s="45"/>
      <c r="F267" s="130">
        <f t="shared" ref="F267:F273" si="5">IF($C$274=0,"",IF(C267="[for completion]","",IF(C267="","",C267/$C$274)))</f>
        <v>8.2978023053012773E-2</v>
      </c>
      <c r="G267" s="130" t="str">
        <f t="shared" ref="G267:G273" si="6">IF($D$274=0,"",IF(D267="[for completion]","",IF(D267="","",D267/$D$274)))</f>
        <v/>
      </c>
    </row>
    <row r="268" spans="1:7" x14ac:dyDescent="0.25">
      <c r="A268" s="45" t="s">
        <v>1441</v>
      </c>
      <c r="B268" s="45" t="s">
        <v>680</v>
      </c>
      <c r="C268" s="158">
        <v>1805.1840875790833</v>
      </c>
      <c r="D268" s="176"/>
      <c r="E268" s="45"/>
      <c r="F268" s="130">
        <f t="shared" si="5"/>
        <v>3.977147042052933E-2</v>
      </c>
      <c r="G268" s="130" t="str">
        <f t="shared" si="6"/>
        <v/>
      </c>
    </row>
    <row r="269" spans="1:7" x14ac:dyDescent="0.25">
      <c r="A269" s="45" t="s">
        <v>1442</v>
      </c>
      <c r="B269" s="45" t="s">
        <v>682</v>
      </c>
      <c r="C269" s="158">
        <v>729.70186359137858</v>
      </c>
      <c r="D269" s="176"/>
      <c r="E269" s="45"/>
      <c r="F269" s="130">
        <f t="shared" si="5"/>
        <v>1.6076651840283989E-2</v>
      </c>
      <c r="G269" s="130" t="str">
        <f t="shared" si="6"/>
        <v/>
      </c>
    </row>
    <row r="270" spans="1:7" x14ac:dyDescent="0.25">
      <c r="A270" s="45" t="s">
        <v>1443</v>
      </c>
      <c r="B270" s="45" t="s">
        <v>684</v>
      </c>
      <c r="C270" s="158">
        <v>435.88306008602979</v>
      </c>
      <c r="D270" s="176"/>
      <c r="E270" s="45"/>
      <c r="F270" s="130">
        <f t="shared" si="5"/>
        <v>9.6032921796192616E-3</v>
      </c>
      <c r="G270" s="130" t="str">
        <f t="shared" si="6"/>
        <v/>
      </c>
    </row>
    <row r="271" spans="1:7" x14ac:dyDescent="0.25">
      <c r="A271" s="45" t="s">
        <v>1444</v>
      </c>
      <c r="B271" s="45" t="s">
        <v>686</v>
      </c>
      <c r="C271" s="158">
        <v>225.32675132168819</v>
      </c>
      <c r="D271" s="176"/>
      <c r="E271" s="45"/>
      <c r="F271" s="130">
        <f t="shared" si="5"/>
        <v>4.9643558719613921E-3</v>
      </c>
      <c r="G271" s="130" t="str">
        <f t="shared" si="6"/>
        <v/>
      </c>
    </row>
    <row r="272" spans="1:7" x14ac:dyDescent="0.25">
      <c r="A272" s="45" t="s">
        <v>1445</v>
      </c>
      <c r="B272" s="45" t="s">
        <v>688</v>
      </c>
      <c r="C272" s="158">
        <v>72.502172336332308</v>
      </c>
      <c r="D272" s="176"/>
      <c r="E272" s="45"/>
      <c r="F272" s="130">
        <f t="shared" si="5"/>
        <v>1.5973539886259586E-3</v>
      </c>
      <c r="G272" s="130" t="str">
        <f t="shared" si="6"/>
        <v/>
      </c>
    </row>
    <row r="273" spans="1:7" x14ac:dyDescent="0.25">
      <c r="A273" s="45" t="s">
        <v>1446</v>
      </c>
      <c r="B273" s="45" t="s">
        <v>690</v>
      </c>
      <c r="C273" s="158">
        <v>346.50038196987282</v>
      </c>
      <c r="D273" s="176"/>
      <c r="E273" s="45"/>
      <c r="F273" s="130">
        <f t="shared" si="5"/>
        <v>7.6340301175035633E-3</v>
      </c>
      <c r="G273" s="130" t="str">
        <f t="shared" si="6"/>
        <v/>
      </c>
    </row>
    <row r="274" spans="1:7" x14ac:dyDescent="0.25">
      <c r="A274" s="45" t="s">
        <v>1447</v>
      </c>
      <c r="B274" s="71" t="s">
        <v>130</v>
      </c>
      <c r="C274" s="124">
        <f>SUM(C266:C273)</f>
        <v>45388.919959249964</v>
      </c>
      <c r="D274" s="125">
        <f>SUM(D266:D273)</f>
        <v>0</v>
      </c>
      <c r="E274" s="45"/>
      <c r="F274" s="139">
        <f>SUM(F266:F273)</f>
        <v>1.0000000000000002</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0.48437792881511321</v>
      </c>
      <c r="D285" s="45"/>
      <c r="E285" s="115"/>
      <c r="F285" s="115"/>
      <c r="G285" s="115"/>
    </row>
    <row r="286" spans="1:7" x14ac:dyDescent="0.25">
      <c r="A286" s="45" t="s">
        <v>1458</v>
      </c>
      <c r="B286" s="45" t="s">
        <v>731</v>
      </c>
      <c r="C286" s="175">
        <v>9.705218188290315E-4</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0.51465154936605773</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18936</v>
      </c>
      <c r="D309" s="176">
        <v>6406</v>
      </c>
      <c r="E309" s="51"/>
      <c r="F309" s="130">
        <f>IF($C$327=0,"",IF(C309="[for completion]","",IF(C309="","",C309/$C$327)))</f>
        <v>0.41721197699781876</v>
      </c>
      <c r="G309" s="130">
        <f>IF($D$327=0,"",IF(D309="[for completion]","",IF(D309="","",D309/$D$327)))</f>
        <v>0.22299578793469557</v>
      </c>
    </row>
    <row r="310" spans="1:7" x14ac:dyDescent="0.25">
      <c r="A310" s="45" t="s">
        <v>1480</v>
      </c>
      <c r="B310" s="170" t="s">
        <v>2364</v>
      </c>
      <c r="C310" s="158">
        <v>9687</v>
      </c>
      <c r="D310" s="176">
        <v>4116</v>
      </c>
      <c r="E310" s="51"/>
      <c r="F310" s="130">
        <f t="shared" ref="F310:F326" si="7">IF($C$327=0,"",IF(C310="[for completion]","",IF(C310="","",C310/$C$327)))</f>
        <v>0.21343115870183091</v>
      </c>
      <c r="G310" s="130">
        <f t="shared" ref="G310:G326" si="8">IF($D$327=0,"",IF(D310="[for completion]","",IF(D310="","",D310/$D$327)))</f>
        <v>0.14327984126431581</v>
      </c>
    </row>
    <row r="311" spans="1:7" x14ac:dyDescent="0.25">
      <c r="A311" s="45" t="s">
        <v>1481</v>
      </c>
      <c r="B311" s="170" t="s">
        <v>2365</v>
      </c>
      <c r="C311" s="158">
        <v>5738</v>
      </c>
      <c r="D311" s="176">
        <v>5723</v>
      </c>
      <c r="E311" s="51"/>
      <c r="F311" s="130">
        <f t="shared" si="7"/>
        <v>0.12642386586467491</v>
      </c>
      <c r="G311" s="130">
        <f t="shared" si="8"/>
        <v>0.19922024576182684</v>
      </c>
    </row>
    <row r="312" spans="1:7" x14ac:dyDescent="0.25">
      <c r="A312" s="45" t="s">
        <v>1482</v>
      </c>
      <c r="B312" s="170" t="s">
        <v>2366</v>
      </c>
      <c r="C312" s="158">
        <v>3760</v>
      </c>
      <c r="D312" s="176">
        <v>3199</v>
      </c>
      <c r="E312" s="51"/>
      <c r="F312" s="130">
        <f t="shared" si="7"/>
        <v>8.2843104853812771E-2</v>
      </c>
      <c r="G312" s="130">
        <f t="shared" si="8"/>
        <v>0.11135865213910259</v>
      </c>
    </row>
    <row r="313" spans="1:7" x14ac:dyDescent="0.25">
      <c r="A313" s="45" t="s">
        <v>1483</v>
      </c>
      <c r="B313" s="170" t="s">
        <v>2367</v>
      </c>
      <c r="C313" s="158">
        <v>1233</v>
      </c>
      <c r="D313" s="176">
        <v>1136</v>
      </c>
      <c r="E313" s="51"/>
      <c r="F313" s="130">
        <f t="shared" si="7"/>
        <v>2.7166369224667856E-2</v>
      </c>
      <c r="G313" s="130">
        <f t="shared" si="8"/>
        <v>3.9544679221638179E-2</v>
      </c>
    </row>
    <row r="314" spans="1:7" x14ac:dyDescent="0.25">
      <c r="A314" s="45" t="s">
        <v>1484</v>
      </c>
      <c r="B314" s="170" t="s">
        <v>2368</v>
      </c>
      <c r="C314" s="158">
        <v>152</v>
      </c>
      <c r="D314" s="176">
        <v>250</v>
      </c>
      <c r="E314" s="51"/>
      <c r="F314" s="130">
        <f t="shared" si="7"/>
        <v>3.3489765791966863E-3</v>
      </c>
      <c r="G314" s="130">
        <f t="shared" si="8"/>
        <v>8.7026142653253043E-3</v>
      </c>
    </row>
    <row r="315" spans="1:7" x14ac:dyDescent="0.25">
      <c r="A315" s="45" t="s">
        <v>1485</v>
      </c>
      <c r="B315" s="170" t="s">
        <v>2369</v>
      </c>
      <c r="C315" s="158">
        <v>61</v>
      </c>
      <c r="D315" s="176">
        <v>40</v>
      </c>
      <c r="E315" s="51"/>
      <c r="F315" s="130">
        <f>IF($C$327=0,"",IF(C315="[for completion]","",IF(C315="","",C315/$C$327)))</f>
        <v>1.3439971798091964E-3</v>
      </c>
      <c r="G315" s="130">
        <f t="shared" si="8"/>
        <v>1.3924182824520486E-3</v>
      </c>
    </row>
    <row r="316" spans="1:7" x14ac:dyDescent="0.25">
      <c r="A316" s="45" t="s">
        <v>1486</v>
      </c>
      <c r="B316" s="170" t="s">
        <v>2370</v>
      </c>
      <c r="C316" s="158"/>
      <c r="D316" s="176"/>
      <c r="E316" s="51"/>
      <c r="F316" s="130" t="str">
        <f t="shared" si="7"/>
        <v/>
      </c>
      <c r="G316" s="130" t="str">
        <f t="shared" si="8"/>
        <v/>
      </c>
    </row>
    <row r="317" spans="1:7" x14ac:dyDescent="0.25">
      <c r="A317" s="45" t="s">
        <v>1487</v>
      </c>
      <c r="B317" s="170" t="s">
        <v>2371</v>
      </c>
      <c r="C317" s="158">
        <v>106</v>
      </c>
      <c r="D317" s="176">
        <v>1435</v>
      </c>
      <c r="E317" s="51"/>
      <c r="F317" s="130">
        <f t="shared" si="7"/>
        <v>2.3354705091766367E-3</v>
      </c>
      <c r="G317" s="130">
        <f t="shared" si="8"/>
        <v>4.9953005882967243E-2</v>
      </c>
    </row>
    <row r="318" spans="1:7" x14ac:dyDescent="0.25">
      <c r="A318" s="45" t="s">
        <v>1488</v>
      </c>
      <c r="B318" s="170" t="s">
        <v>2372</v>
      </c>
      <c r="C318" s="158">
        <v>43</v>
      </c>
      <c r="D318" s="176">
        <v>29</v>
      </c>
      <c r="E318" s="51"/>
      <c r="F318" s="130">
        <f t="shared" si="7"/>
        <v>9.4740784806222043E-4</v>
      </c>
      <c r="G318" s="130">
        <f>IF($D$327=0,"",IF(D318="[for completion]","",IF(D318="","",D318/$D$327)))</f>
        <v>1.0095032547777353E-3</v>
      </c>
    </row>
    <row r="319" spans="1:7" x14ac:dyDescent="0.25">
      <c r="A319" s="45" t="s">
        <v>1489</v>
      </c>
      <c r="B319" s="170" t="s">
        <v>2373</v>
      </c>
      <c r="C319" s="158">
        <v>2693</v>
      </c>
      <c r="D319" s="176">
        <v>2941</v>
      </c>
      <c r="E319" s="51"/>
      <c r="F319" s="130">
        <f t="shared" si="7"/>
        <v>5.9334170577478133E-2</v>
      </c>
      <c r="G319" s="130">
        <f t="shared" si="8"/>
        <v>0.10237755421728688</v>
      </c>
    </row>
    <row r="320" spans="1:7" x14ac:dyDescent="0.25">
      <c r="A320" s="45" t="s">
        <v>1490</v>
      </c>
      <c r="B320" s="170" t="s">
        <v>2374</v>
      </c>
      <c r="C320" s="158">
        <v>2553</v>
      </c>
      <c r="D320" s="176">
        <v>2869</v>
      </c>
      <c r="E320" s="51"/>
      <c r="F320" s="130">
        <f t="shared" si="7"/>
        <v>5.6249586886112764E-2</v>
      </c>
      <c r="G320" s="130">
        <f t="shared" si="8"/>
        <v>9.9871201308873184E-2</v>
      </c>
    </row>
    <row r="321" spans="1:7" x14ac:dyDescent="0.25">
      <c r="A321" s="45" t="s">
        <v>1491</v>
      </c>
      <c r="B321" s="170" t="s">
        <v>2375</v>
      </c>
      <c r="C321" s="158">
        <v>171</v>
      </c>
      <c r="D321" s="176">
        <v>515</v>
      </c>
      <c r="E321" s="51"/>
      <c r="F321" s="130">
        <f t="shared" si="7"/>
        <v>3.7675986515962722E-3</v>
      </c>
      <c r="G321" s="130">
        <f t="shared" si="8"/>
        <v>1.7927385386570127E-2</v>
      </c>
    </row>
    <row r="322" spans="1:7" x14ac:dyDescent="0.25">
      <c r="A322" s="45" t="s">
        <v>1492</v>
      </c>
      <c r="B322" s="170" t="s">
        <v>2376</v>
      </c>
      <c r="C322" s="158">
        <v>6</v>
      </c>
      <c r="D322" s="176">
        <v>0</v>
      </c>
      <c r="E322" s="51"/>
      <c r="F322" s="130">
        <f t="shared" si="7"/>
        <v>1.3219644391565866E-4</v>
      </c>
      <c r="G322" s="130">
        <f t="shared" si="8"/>
        <v>0</v>
      </c>
    </row>
    <row r="323" spans="1:7" x14ac:dyDescent="0.25">
      <c r="A323" s="45" t="s">
        <v>1493</v>
      </c>
      <c r="B323" s="170"/>
      <c r="C323" s="158">
        <v>0</v>
      </c>
      <c r="D323" s="176">
        <v>0</v>
      </c>
      <c r="E323" s="51"/>
      <c r="F323" s="130">
        <f t="shared" si="7"/>
        <v>0</v>
      </c>
      <c r="G323" s="130">
        <f t="shared" si="8"/>
        <v>0</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248</v>
      </c>
      <c r="D326" s="176">
        <v>68</v>
      </c>
      <c r="E326" s="51"/>
      <c r="F326" s="130">
        <f t="shared" si="7"/>
        <v>5.4641196818472253E-3</v>
      </c>
      <c r="G326" s="130">
        <f t="shared" si="8"/>
        <v>2.3671110801684824E-3</v>
      </c>
    </row>
    <row r="327" spans="1:7" x14ac:dyDescent="0.25">
      <c r="A327" s="45" t="s">
        <v>1497</v>
      </c>
      <c r="B327" s="62" t="s">
        <v>130</v>
      </c>
      <c r="C327" s="124">
        <f>SUM(C309:C326)</f>
        <v>45387</v>
      </c>
      <c r="D327" s="125">
        <f>SUM(D309:D326)</f>
        <v>28727</v>
      </c>
      <c r="E327" s="51"/>
      <c r="F327" s="139">
        <f>SUM(F319:F326)</f>
        <v>0.12494767224095005</v>
      </c>
      <c r="G327" s="139">
        <f>SUM(G319:G326)</f>
        <v>0.22254325199289868</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18936</v>
      </c>
      <c r="D332" s="176">
        <v>6406</v>
      </c>
      <c r="E332" s="51"/>
      <c r="F332" s="130">
        <f>IF($C$350=0,"",IF(C332="[for completion]","",IF(C332="","",C332/$C$350)))</f>
        <v>0.41721197699781876</v>
      </c>
      <c r="G332" s="130">
        <f>IF($D$350=0,"",IF(D332="[for completion]","",IF(D332="","",D332/$D$350)))</f>
        <v>0.22299578793469557</v>
      </c>
    </row>
    <row r="333" spans="1:7" x14ac:dyDescent="0.25">
      <c r="A333" s="45" t="s">
        <v>1502</v>
      </c>
      <c r="B333" s="170" t="s">
        <v>2378</v>
      </c>
      <c r="C333" s="158">
        <v>9687</v>
      </c>
      <c r="D333" s="176">
        <v>4116</v>
      </c>
      <c r="E333" s="51"/>
      <c r="F333" s="130">
        <f t="shared" ref="F333:F349" si="9">IF($C$350=0,"",IF(C333="[for completion]","",IF(C333="","",C333/$C$350)))</f>
        <v>0.21343115870183091</v>
      </c>
      <c r="G333" s="130">
        <f t="shared" ref="G333:G349" si="10">IF($D$350=0,"",IF(D333="[for completion]","",IF(D333="","",D333/$D$350)))</f>
        <v>0.14327984126431581</v>
      </c>
    </row>
    <row r="334" spans="1:7" x14ac:dyDescent="0.25">
      <c r="A334" s="45" t="s">
        <v>1503</v>
      </c>
      <c r="B334" s="170" t="s">
        <v>2379</v>
      </c>
      <c r="C334" s="158">
        <v>5738</v>
      </c>
      <c r="D334" s="176">
        <v>5723</v>
      </c>
      <c r="E334" s="51"/>
      <c r="F334" s="130">
        <f t="shared" si="9"/>
        <v>0.12642386586467491</v>
      </c>
      <c r="G334" s="130">
        <f t="shared" si="10"/>
        <v>0.19922024576182684</v>
      </c>
    </row>
    <row r="335" spans="1:7" x14ac:dyDescent="0.25">
      <c r="A335" s="45" t="s">
        <v>1504</v>
      </c>
      <c r="B335" s="170" t="s">
        <v>2380</v>
      </c>
      <c r="C335" s="158">
        <v>3760</v>
      </c>
      <c r="D335" s="176">
        <v>3199</v>
      </c>
      <c r="E335" s="51"/>
      <c r="F335" s="130">
        <f t="shared" si="9"/>
        <v>8.2843104853812771E-2</v>
      </c>
      <c r="G335" s="130">
        <f t="shared" si="10"/>
        <v>0.11135865213910259</v>
      </c>
    </row>
    <row r="336" spans="1:7" x14ac:dyDescent="0.25">
      <c r="A336" s="45" t="s">
        <v>1505</v>
      </c>
      <c r="B336" s="170" t="s">
        <v>2381</v>
      </c>
      <c r="C336" s="158">
        <v>1233</v>
      </c>
      <c r="D336" s="176">
        <v>1136</v>
      </c>
      <c r="E336" s="51"/>
      <c r="F336" s="130">
        <f t="shared" si="9"/>
        <v>2.7166369224667856E-2</v>
      </c>
      <c r="G336" s="130">
        <f t="shared" si="10"/>
        <v>3.9544679221638179E-2</v>
      </c>
    </row>
    <row r="337" spans="1:7" x14ac:dyDescent="0.25">
      <c r="A337" s="45" t="s">
        <v>1506</v>
      </c>
      <c r="B337" s="170" t="s">
        <v>2382</v>
      </c>
      <c r="C337" s="158">
        <v>152</v>
      </c>
      <c r="D337" s="176">
        <v>250</v>
      </c>
      <c r="E337" s="51"/>
      <c r="F337" s="130">
        <f t="shared" si="9"/>
        <v>3.3489765791966863E-3</v>
      </c>
      <c r="G337" s="130">
        <f t="shared" si="10"/>
        <v>8.7026142653253043E-3</v>
      </c>
    </row>
    <row r="338" spans="1:7" x14ac:dyDescent="0.25">
      <c r="A338" s="45" t="s">
        <v>1507</v>
      </c>
      <c r="B338" s="170" t="s">
        <v>2383</v>
      </c>
      <c r="C338" s="158">
        <v>61</v>
      </c>
      <c r="D338" s="176">
        <v>40</v>
      </c>
      <c r="E338" s="51"/>
      <c r="F338" s="130">
        <f t="shared" si="9"/>
        <v>1.3439971798091964E-3</v>
      </c>
      <c r="G338" s="130">
        <f t="shared" si="10"/>
        <v>1.3924182824520486E-3</v>
      </c>
    </row>
    <row r="339" spans="1:7" x14ac:dyDescent="0.25">
      <c r="A339" s="45" t="s">
        <v>1508</v>
      </c>
      <c r="B339" s="170" t="s">
        <v>2384</v>
      </c>
      <c r="C339" s="158"/>
      <c r="D339" s="176"/>
      <c r="E339" s="51"/>
      <c r="F339" s="130" t="str">
        <f t="shared" si="9"/>
        <v/>
      </c>
      <c r="G339" s="130" t="str">
        <f t="shared" si="10"/>
        <v/>
      </c>
    </row>
    <row r="340" spans="1:7" x14ac:dyDescent="0.25">
      <c r="A340" s="45" t="s">
        <v>1509</v>
      </c>
      <c r="B340" s="170" t="s">
        <v>2385</v>
      </c>
      <c r="C340" s="158">
        <v>106</v>
      </c>
      <c r="D340" s="176">
        <v>1435</v>
      </c>
      <c r="E340" s="51"/>
      <c r="F340" s="130">
        <f t="shared" si="9"/>
        <v>2.3354705091766367E-3</v>
      </c>
      <c r="G340" s="130">
        <f t="shared" si="10"/>
        <v>4.9953005882967243E-2</v>
      </c>
    </row>
    <row r="341" spans="1:7" x14ac:dyDescent="0.25">
      <c r="A341" s="45" t="s">
        <v>1510</v>
      </c>
      <c r="B341" s="170" t="s">
        <v>2386</v>
      </c>
      <c r="C341" s="158">
        <v>43</v>
      </c>
      <c r="D341" s="176">
        <v>29</v>
      </c>
      <c r="E341" s="51"/>
      <c r="F341" s="130">
        <f t="shared" si="9"/>
        <v>9.4740784806222043E-4</v>
      </c>
      <c r="G341" s="130">
        <f t="shared" si="10"/>
        <v>1.0095032547777353E-3</v>
      </c>
    </row>
    <row r="342" spans="1:7" x14ac:dyDescent="0.25">
      <c r="A342" s="45" t="s">
        <v>1691</v>
      </c>
      <c r="B342" s="170" t="s">
        <v>2387</v>
      </c>
      <c r="C342" s="158">
        <v>2693</v>
      </c>
      <c r="D342" s="176">
        <v>2941</v>
      </c>
      <c r="E342" s="51"/>
      <c r="F342" s="130">
        <f t="shared" si="9"/>
        <v>5.9334170577478133E-2</v>
      </c>
      <c r="G342" s="130">
        <f t="shared" si="10"/>
        <v>0.10237755421728688</v>
      </c>
    </row>
    <row r="343" spans="1:7" x14ac:dyDescent="0.25">
      <c r="A343" s="45" t="s">
        <v>1716</v>
      </c>
      <c r="B343" s="170" t="s">
        <v>2388</v>
      </c>
      <c r="C343" s="158">
        <v>2553</v>
      </c>
      <c r="D343" s="176">
        <v>2869</v>
      </c>
      <c r="E343" s="51"/>
      <c r="F343" s="130">
        <f t="shared" si="9"/>
        <v>5.6249586886112764E-2</v>
      </c>
      <c r="G343" s="130">
        <f>IF($D$350=0,"",IF(D343="[for completion]","",IF(D343="","",D343/$D$350)))</f>
        <v>9.9871201308873184E-2</v>
      </c>
    </row>
    <row r="344" spans="1:7" x14ac:dyDescent="0.25">
      <c r="A344" s="45" t="s">
        <v>1717</v>
      </c>
      <c r="B344" s="170" t="s">
        <v>2389</v>
      </c>
      <c r="C344" s="158">
        <v>171</v>
      </c>
      <c r="D344" s="176">
        <v>515</v>
      </c>
      <c r="E344" s="51"/>
      <c r="F344" s="130">
        <f t="shared" si="9"/>
        <v>3.7675986515962722E-3</v>
      </c>
      <c r="G344" s="130">
        <f t="shared" si="10"/>
        <v>1.7927385386570127E-2</v>
      </c>
    </row>
    <row r="345" spans="1:7" x14ac:dyDescent="0.25">
      <c r="A345" s="45" t="s">
        <v>1718</v>
      </c>
      <c r="B345" s="170" t="s">
        <v>2390</v>
      </c>
      <c r="C345" s="158">
        <v>6</v>
      </c>
      <c r="D345" s="176">
        <v>0</v>
      </c>
      <c r="E345" s="51"/>
      <c r="F345" s="130">
        <f t="shared" si="9"/>
        <v>1.3219644391565866E-4</v>
      </c>
      <c r="G345" s="130">
        <f t="shared" si="10"/>
        <v>0</v>
      </c>
    </row>
    <row r="346" spans="1:7" x14ac:dyDescent="0.25">
      <c r="A346" s="45" t="s">
        <v>1719</v>
      </c>
      <c r="B346" s="170" t="s">
        <v>563</v>
      </c>
      <c r="C346" s="158">
        <v>0</v>
      </c>
      <c r="D346" s="176">
        <v>0</v>
      </c>
      <c r="E346" s="51"/>
      <c r="F346" s="130">
        <f t="shared" si="9"/>
        <v>0</v>
      </c>
      <c r="G346" s="130">
        <f t="shared" si="10"/>
        <v>0</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248</v>
      </c>
      <c r="D349" s="176">
        <v>68</v>
      </c>
      <c r="E349" s="51"/>
      <c r="F349" s="130">
        <f t="shared" si="9"/>
        <v>5.4641196818472253E-3</v>
      </c>
      <c r="G349" s="130">
        <f t="shared" si="10"/>
        <v>2.3671110801684824E-3</v>
      </c>
    </row>
    <row r="350" spans="1:7" x14ac:dyDescent="0.25">
      <c r="A350" s="45" t="s">
        <v>1723</v>
      </c>
      <c r="B350" s="62" t="s">
        <v>130</v>
      </c>
      <c r="C350" s="124">
        <f>SUM(C332:C349)</f>
        <v>45387</v>
      </c>
      <c r="D350" s="125">
        <f>SUM(D332:D349)</f>
        <v>28727</v>
      </c>
      <c r="E350" s="51"/>
      <c r="F350" s="139">
        <f>SUM(F332:F349)</f>
        <v>1</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1522</v>
      </c>
      <c r="D354" s="176">
        <v>650</v>
      </c>
      <c r="E354" s="51"/>
      <c r="F354" s="130">
        <f>IF($C$367=0,"",IF(C354="[for completion]","",IF(C354="","",C354/$C$367)))</f>
        <v>3.3531614893148272E-2</v>
      </c>
      <c r="G354" s="130">
        <f>IF($D$367=0,"",IF(D354="[for completion]","",IF(D354="","",D354/$D$367)))</f>
        <v>2.259769155889306E-2</v>
      </c>
    </row>
    <row r="355" spans="1:7" x14ac:dyDescent="0.25">
      <c r="A355" s="45" t="s">
        <v>1513</v>
      </c>
      <c r="B355" s="62" t="s">
        <v>1213</v>
      </c>
      <c r="C355" s="158">
        <v>2159</v>
      </c>
      <c r="D355" s="176">
        <v>933</v>
      </c>
      <c r="E355" s="51"/>
      <c r="F355" s="130">
        <f t="shared" ref="F355:F366" si="11">IF($C$367=0,"",IF(C355="[for completion]","",IF(C355="","",C355/$C$367)))</f>
        <v>4.7565543071161051E-2</v>
      </c>
      <c r="G355" s="130">
        <f t="shared" ref="G355:G366" si="12">IF($D$367=0,"",IF(D355="[for completion]","",IF(D355="","",D355/$D$367)))</f>
        <v>3.2436378806841887E-2</v>
      </c>
    </row>
    <row r="356" spans="1:7" x14ac:dyDescent="0.25">
      <c r="A356" s="45" t="s">
        <v>1514</v>
      </c>
      <c r="B356" s="62" t="s">
        <v>1894</v>
      </c>
      <c r="C356" s="158">
        <v>6163</v>
      </c>
      <c r="D356" s="176">
        <v>5849</v>
      </c>
      <c r="E356" s="51"/>
      <c r="F356" s="130">
        <f t="shared" si="11"/>
        <v>0.13577880590438424</v>
      </c>
      <c r="G356" s="130">
        <f t="shared" si="12"/>
        <v>0.20334445835071618</v>
      </c>
    </row>
    <row r="357" spans="1:7" x14ac:dyDescent="0.25">
      <c r="A357" s="45" t="s">
        <v>1515</v>
      </c>
      <c r="B357" s="62" t="s">
        <v>1214</v>
      </c>
      <c r="C357" s="158">
        <v>6211</v>
      </c>
      <c r="D357" s="176">
        <v>3176</v>
      </c>
      <c r="E357" s="51"/>
      <c r="F357" s="130">
        <f t="shared" si="11"/>
        <v>0.13683630755673057</v>
      </c>
      <c r="G357" s="130">
        <f t="shared" si="12"/>
        <v>0.11041579752468363</v>
      </c>
    </row>
    <row r="358" spans="1:7" x14ac:dyDescent="0.25">
      <c r="A358" s="45" t="s">
        <v>1516</v>
      </c>
      <c r="B358" s="62" t="s">
        <v>1215</v>
      </c>
      <c r="C358" s="158">
        <v>4759</v>
      </c>
      <c r="D358" s="176">
        <v>2864</v>
      </c>
      <c r="E358" s="51"/>
      <c r="F358" s="130">
        <f t="shared" si="11"/>
        <v>0.10484688257325402</v>
      </c>
      <c r="G358" s="130">
        <f t="shared" si="12"/>
        <v>9.9568905576414957E-2</v>
      </c>
    </row>
    <row r="359" spans="1:7" x14ac:dyDescent="0.25">
      <c r="A359" s="45" t="s">
        <v>1517</v>
      </c>
      <c r="B359" s="62" t="s">
        <v>1216</v>
      </c>
      <c r="C359" s="158">
        <v>2807</v>
      </c>
      <c r="D359" s="176">
        <v>5872</v>
      </c>
      <c r="E359" s="51"/>
      <c r="F359" s="130">
        <f t="shared" si="11"/>
        <v>6.1841815377836527E-2</v>
      </c>
      <c r="G359" s="130">
        <f t="shared" si="12"/>
        <v>0.20414406897510778</v>
      </c>
    </row>
    <row r="360" spans="1:7" x14ac:dyDescent="0.25">
      <c r="A360" s="45" t="s">
        <v>1607</v>
      </c>
      <c r="B360" s="62" t="s">
        <v>1217</v>
      </c>
      <c r="C360" s="158">
        <v>1096</v>
      </c>
      <c r="D360" s="176">
        <v>1525</v>
      </c>
      <c r="E360" s="51"/>
      <c r="F360" s="130">
        <f t="shared" si="11"/>
        <v>2.4146287728574575E-2</v>
      </c>
      <c r="G360" s="130">
        <f t="shared" si="12"/>
        <v>5.3017660965095255E-2</v>
      </c>
    </row>
    <row r="361" spans="1:7" x14ac:dyDescent="0.25">
      <c r="A361" s="45" t="s">
        <v>1608</v>
      </c>
      <c r="B361" s="62" t="s">
        <v>1218</v>
      </c>
      <c r="C361" s="158">
        <v>1133</v>
      </c>
      <c r="D361" s="176">
        <v>736</v>
      </c>
      <c r="E361" s="51"/>
      <c r="F361" s="130">
        <f t="shared" si="11"/>
        <v>2.4961445252258206E-2</v>
      </c>
      <c r="G361" s="130">
        <f t="shared" si="12"/>
        <v>2.5587539980531218E-2</v>
      </c>
    </row>
    <row r="362" spans="1:7" x14ac:dyDescent="0.25">
      <c r="A362" s="45" t="s">
        <v>1729</v>
      </c>
      <c r="B362" s="62" t="s">
        <v>2269</v>
      </c>
      <c r="C362" s="124">
        <v>3368</v>
      </c>
      <c r="D362" s="45">
        <v>1604</v>
      </c>
      <c r="E362" s="51"/>
      <c r="F362" s="130">
        <f t="shared" si="11"/>
        <v>7.4201365939634278E-2</v>
      </c>
      <c r="G362" s="130">
        <f t="shared" si="12"/>
        <v>5.5764149631483802E-2</v>
      </c>
    </row>
    <row r="363" spans="1:7" x14ac:dyDescent="0.25">
      <c r="A363" s="45" t="s">
        <v>1730</v>
      </c>
      <c r="B363" s="45" t="s">
        <v>2272</v>
      </c>
      <c r="C363" s="124">
        <v>3334</v>
      </c>
      <c r="D363" s="45">
        <v>1499</v>
      </c>
      <c r="F363" s="130">
        <f t="shared" si="11"/>
        <v>7.3452302269222294E-2</v>
      </c>
      <c r="G363" s="130">
        <f t="shared" si="12"/>
        <v>5.2113753302739534E-2</v>
      </c>
    </row>
    <row r="364" spans="1:7" x14ac:dyDescent="0.25">
      <c r="A364" s="45" t="s">
        <v>1731</v>
      </c>
      <c r="B364" s="45" t="s">
        <v>2270</v>
      </c>
      <c r="C364" s="124">
        <v>11759</v>
      </c>
      <c r="D364" s="45">
        <v>3747</v>
      </c>
      <c r="F364" s="130">
        <f t="shared" si="11"/>
        <v>0.25906587354042743</v>
      </c>
      <c r="G364" s="130">
        <f t="shared" si="12"/>
        <v>0.13026700041718814</v>
      </c>
    </row>
    <row r="365" spans="1:7" x14ac:dyDescent="0.25">
      <c r="A365" s="45" t="s">
        <v>2293</v>
      </c>
      <c r="B365" s="62" t="s">
        <v>2271</v>
      </c>
      <c r="C365" s="124">
        <v>1079</v>
      </c>
      <c r="D365" s="45">
        <v>309</v>
      </c>
      <c r="E365" s="51"/>
      <c r="F365" s="130">
        <f t="shared" si="11"/>
        <v>2.3771755893368583E-2</v>
      </c>
      <c r="G365" s="130">
        <f t="shared" si="12"/>
        <v>1.0742594910304548E-2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45390</v>
      </c>
      <c r="D367" s="125">
        <f>SUM(D354:D366)</f>
        <v>28764</v>
      </c>
      <c r="E367" s="51"/>
      <c r="F367" s="121">
        <f>SUM(F354:F366)</f>
        <v>0.99999999999999989</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10433</v>
      </c>
      <c r="D379" s="176">
        <v>4739</v>
      </c>
      <c r="E379" s="51"/>
      <c r="F379" s="130">
        <f>IF($C$386=0,"",IF(C379="[for completion]","",IF(C379="","",C379/$C$386)))</f>
        <v>0.22985239039435998</v>
      </c>
      <c r="G379" s="130">
        <f>IF($D$386=0,"",IF(D379="[for completion]","",IF(D379="","",D379/$D$386)))</f>
        <v>0.16475455430399111</v>
      </c>
    </row>
    <row r="380" spans="1:7" x14ac:dyDescent="0.25">
      <c r="A380" s="45" t="s">
        <v>1610</v>
      </c>
      <c r="B380" s="144" t="s">
        <v>1602</v>
      </c>
      <c r="C380" s="158">
        <v>5570</v>
      </c>
      <c r="D380" s="176">
        <v>2654</v>
      </c>
      <c r="E380" s="51"/>
      <c r="F380" s="130">
        <f>IF($C$386=0,"",IF(C380="[for completion]","",IF(C380="","",C380/$C$386)))</f>
        <v>0.12271425424102225</v>
      </c>
      <c r="G380" s="130">
        <f t="shared" ref="G380:G385" si="15">IF($D$386=0,"",IF(D380="[for completion]","",IF(D380="","",D380/$D$386)))</f>
        <v>9.2268112918926434E-2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2934</v>
      </c>
      <c r="D382" s="176">
        <v>1563</v>
      </c>
      <c r="E382" s="51"/>
      <c r="F382" s="130">
        <f t="shared" si="16"/>
        <v>6.4639788499669532E-2</v>
      </c>
      <c r="G382" s="130">
        <f t="shared" si="15"/>
        <v>5.4338756779307468E-2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26453</v>
      </c>
      <c r="D385" s="176">
        <v>19808</v>
      </c>
      <c r="E385" s="51"/>
      <c r="F385" s="130">
        <f t="shared" si="16"/>
        <v>0.58279356686494821</v>
      </c>
      <c r="G385" s="130">
        <f t="shared" si="15"/>
        <v>0.688638575997775</v>
      </c>
    </row>
    <row r="386" spans="1:7" x14ac:dyDescent="0.25">
      <c r="A386" s="45" t="s">
        <v>1728</v>
      </c>
      <c r="B386" s="62" t="s">
        <v>130</v>
      </c>
      <c r="C386" s="124">
        <f>SUM(C379:C385)</f>
        <v>45390</v>
      </c>
      <c r="D386" s="125">
        <f>SUM(D379:D385)</f>
        <v>28764</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11600</v>
      </c>
      <c r="D389" s="176">
        <v>3506</v>
      </c>
      <c r="E389" s="51"/>
      <c r="F389" s="130">
        <f>IF($C$393=0,"",IF(C389="[for completion]","",IF(C389="","",C389/$C$393)))</f>
        <v>0.25556289931703019</v>
      </c>
      <c r="G389" s="130">
        <f>IF($D$393=0,"",IF(D389="[for completion]","",IF(D389="","",D389/$D$393)))</f>
        <v>0.12188847170073704</v>
      </c>
    </row>
    <row r="390" spans="1:7" x14ac:dyDescent="0.25">
      <c r="A390" s="45" t="s">
        <v>1710</v>
      </c>
      <c r="B390" s="144" t="s">
        <v>1796</v>
      </c>
      <c r="C390" s="158">
        <v>33247</v>
      </c>
      <c r="D390" s="176">
        <v>25135</v>
      </c>
      <c r="E390" s="51"/>
      <c r="F390" s="130">
        <f>IF($C$393=0,"",IF(C390="[for completion]","",IF(C390="","",C390/$C$393)))</f>
        <v>0.73247411324080192</v>
      </c>
      <c r="G390" s="130">
        <f>IF($D$393=0,"",IF(D390="[for completion]","",IF(D390="","",D390/$D$393)))</f>
        <v>0.87383534974273402</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543</v>
      </c>
      <c r="D392" s="176">
        <v>123</v>
      </c>
      <c r="E392" s="51"/>
      <c r="F392" s="130">
        <f>IF($C$393=0,"",IF(C392="[for completion]","",IF(C392="","",C392/$C$393)))</f>
        <v>1.1962987442167878E-2</v>
      </c>
      <c r="G392" s="130">
        <f>IF($D$393=0,"",IF(D392="[for completion]","",IF(D392="","",D392/$D$393)))</f>
        <v>4.2761785565289942E-3</v>
      </c>
    </row>
    <row r="393" spans="1:7" x14ac:dyDescent="0.25">
      <c r="A393" s="45" t="s">
        <v>1713</v>
      </c>
      <c r="B393" s="62" t="s">
        <v>130</v>
      </c>
      <c r="C393" s="124">
        <f>SUM(C389:C392)</f>
        <v>45390</v>
      </c>
      <c r="D393" s="125">
        <f>SUM(D389:D392)</f>
        <v>28764</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9551.6949999999997</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91.3</v>
      </c>
      <c r="D449" s="158">
        <v>125</v>
      </c>
      <c r="E449" s="59"/>
      <c r="F449" s="130">
        <f>IF($C$473=0,"",IF(C449="[for completion]","",IF(C449="","",C449/$C$473)))</f>
        <v>1.4438663356158964E-2</v>
      </c>
      <c r="G449" s="130">
        <f>IF($D$473=0,"",IF(D449="[for completion]","",IF(D449="","",D449/$D$473)))</f>
        <v>0.18882175226586104</v>
      </c>
    </row>
    <row r="450" spans="1:7" x14ac:dyDescent="0.25">
      <c r="A450" s="45" t="s">
        <v>1522</v>
      </c>
      <c r="B450" s="170" t="s">
        <v>2357</v>
      </c>
      <c r="C450" s="158">
        <v>344.5</v>
      </c>
      <c r="D450" s="158">
        <v>167</v>
      </c>
      <c r="E450" s="59"/>
      <c r="F450" s="130">
        <f t="shared" ref="F450:F472" si="18">IF($C$473=0,"",IF(C450="[for completion]","",IF(C450="","",C450/$C$473)))</f>
        <v>5.4481046289121177E-2</v>
      </c>
      <c r="G450" s="130">
        <f t="shared" ref="G450:G472" si="19">IF($D$473=0,"",IF(D450="[for completion]","",IF(D450="","",D450/$D$473)))</f>
        <v>0.25226586102719034</v>
      </c>
    </row>
    <row r="451" spans="1:7" x14ac:dyDescent="0.25">
      <c r="A451" s="45" t="s">
        <v>1523</v>
      </c>
      <c r="B451" s="170" t="s">
        <v>2358</v>
      </c>
      <c r="C451" s="158">
        <v>1753.6</v>
      </c>
      <c r="D451" s="158">
        <v>255</v>
      </c>
      <c r="E451" s="59"/>
      <c r="F451" s="130">
        <f t="shared" si="18"/>
        <v>0.27732354941249027</v>
      </c>
      <c r="G451" s="130">
        <f t="shared" si="19"/>
        <v>0.38519637462235651</v>
      </c>
    </row>
    <row r="452" spans="1:7" x14ac:dyDescent="0.25">
      <c r="A452" s="45" t="s">
        <v>1524</v>
      </c>
      <c r="B452" s="170" t="s">
        <v>2359</v>
      </c>
      <c r="C452" s="158">
        <v>1409.7</v>
      </c>
      <c r="D452" s="158">
        <v>75</v>
      </c>
      <c r="E452" s="59"/>
      <c r="F452" s="130">
        <f t="shared" si="18"/>
        <v>0.22293739028671736</v>
      </c>
      <c r="G452" s="130">
        <f t="shared" si="19"/>
        <v>0.11329305135951662</v>
      </c>
    </row>
    <row r="453" spans="1:7" x14ac:dyDescent="0.25">
      <c r="A453" s="45" t="s">
        <v>1525</v>
      </c>
      <c r="B453" s="170" t="s">
        <v>2360</v>
      </c>
      <c r="C453" s="158">
        <v>1309.3</v>
      </c>
      <c r="D453" s="158">
        <v>27</v>
      </c>
      <c r="E453" s="59"/>
      <c r="F453" s="130">
        <f t="shared" si="18"/>
        <v>0.20705960495310988</v>
      </c>
      <c r="G453" s="130">
        <f t="shared" si="19"/>
        <v>4.0785498489425982E-2</v>
      </c>
    </row>
    <row r="454" spans="1:7" x14ac:dyDescent="0.25">
      <c r="A454" s="45" t="s">
        <v>1526</v>
      </c>
      <c r="B454" s="170" t="s">
        <v>2361</v>
      </c>
      <c r="C454" s="158">
        <v>1414.9</v>
      </c>
      <c r="D454" s="158">
        <v>13</v>
      </c>
      <c r="E454" s="59"/>
      <c r="F454" s="130">
        <f t="shared" si="18"/>
        <v>0.2237597457024022</v>
      </c>
      <c r="G454" s="130">
        <f t="shared" si="19"/>
        <v>1.9637462235649546E-2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6323.3000000000011</v>
      </c>
      <c r="D473" s="45">
        <f>SUM(D449:D472)</f>
        <v>662</v>
      </c>
      <c r="E473" s="115"/>
      <c r="F473" s="139">
        <f>SUM(F449:F472)</f>
        <v>0.99999999999999989</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0.36</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5739</v>
      </c>
      <c r="D500" s="176"/>
      <c r="E500" s="45"/>
      <c r="F500" s="130">
        <f>IF($C$508=0,"",IF(C500="[for completion]","",IF(C500="","",C500/$C$508)))</f>
        <v>0.90760720012904816</v>
      </c>
      <c r="G500" s="130" t="str">
        <f>IF($D$508=0,"",IF(D500="[for completion]","",IF(D500="","",D500/$D$508)))</f>
        <v/>
      </c>
    </row>
    <row r="501" spans="1:7" x14ac:dyDescent="0.25">
      <c r="A501" s="45" t="s">
        <v>1546</v>
      </c>
      <c r="B501" s="45" t="s">
        <v>678</v>
      </c>
      <c r="C501" s="158">
        <v>387.82</v>
      </c>
      <c r="D501" s="176"/>
      <c r="E501" s="45"/>
      <c r="F501" s="130">
        <f t="shared" ref="F501:F507" si="22">IF($C$508=0,"",IF(C501="[for completion]","",IF(C501="","",C501/$C$508)))</f>
        <v>6.1332675440677373E-2</v>
      </c>
      <c r="G501" s="130" t="str">
        <f t="shared" ref="G501:G507" si="23">IF($D$508=0,"",IF(D501="[for completion]","",IF(D501="","",D501/$D$508)))</f>
        <v/>
      </c>
    </row>
    <row r="502" spans="1:7" x14ac:dyDescent="0.25">
      <c r="A502" s="45" t="s">
        <v>1547</v>
      </c>
      <c r="B502" s="45" t="s">
        <v>680</v>
      </c>
      <c r="C502" s="158">
        <v>102.31</v>
      </c>
      <c r="D502" s="176"/>
      <c r="E502" s="45"/>
      <c r="F502" s="130">
        <f t="shared" si="22"/>
        <v>1.6180047507440828E-2</v>
      </c>
      <c r="G502" s="130" t="str">
        <f t="shared" si="23"/>
        <v/>
      </c>
    </row>
    <row r="503" spans="1:7" x14ac:dyDescent="0.25">
      <c r="A503" s="45" t="s">
        <v>1548</v>
      </c>
      <c r="B503" s="45" t="s">
        <v>682</v>
      </c>
      <c r="C503" s="158">
        <v>32.19</v>
      </c>
      <c r="D503" s="176"/>
      <c r="E503" s="45"/>
      <c r="F503" s="130">
        <f t="shared" si="22"/>
        <v>5.0907607200129041E-3</v>
      </c>
      <c r="G503" s="130" t="str">
        <f t="shared" si="23"/>
        <v/>
      </c>
    </row>
    <row r="504" spans="1:7" x14ac:dyDescent="0.25">
      <c r="A504" s="45" t="s">
        <v>1549</v>
      </c>
      <c r="B504" s="45" t="s">
        <v>684</v>
      </c>
      <c r="C504" s="158">
        <v>13.17</v>
      </c>
      <c r="D504" s="176"/>
      <c r="E504" s="45"/>
      <c r="F504" s="130">
        <f t="shared" si="22"/>
        <v>2.0827995862867338E-3</v>
      </c>
      <c r="G504" s="130" t="str">
        <f t="shared" si="23"/>
        <v/>
      </c>
    </row>
    <row r="505" spans="1:7" x14ac:dyDescent="0.25">
      <c r="A505" s="45" t="s">
        <v>1550</v>
      </c>
      <c r="B505" s="45" t="s">
        <v>686</v>
      </c>
      <c r="C505" s="158">
        <v>7.06</v>
      </c>
      <c r="D505" s="176"/>
      <c r="E505" s="45"/>
      <c r="F505" s="130">
        <f t="shared" si="22"/>
        <v>1.1165197478499877E-3</v>
      </c>
      <c r="G505" s="130" t="str">
        <f t="shared" si="23"/>
        <v/>
      </c>
    </row>
    <row r="506" spans="1:7" x14ac:dyDescent="0.25">
      <c r="A506" s="45" t="s">
        <v>1551</v>
      </c>
      <c r="B506" s="45" t="s">
        <v>688</v>
      </c>
      <c r="C506" s="158">
        <v>7.39</v>
      </c>
      <c r="D506" s="176"/>
      <c r="E506" s="45"/>
      <c r="F506" s="130">
        <f t="shared" si="22"/>
        <v>1.168708347961956E-3</v>
      </c>
      <c r="G506" s="130" t="str">
        <f t="shared" si="23"/>
        <v/>
      </c>
    </row>
    <row r="507" spans="1:7" x14ac:dyDescent="0.25">
      <c r="A507" s="45" t="s">
        <v>1552</v>
      </c>
      <c r="B507" s="45" t="s">
        <v>690</v>
      </c>
      <c r="C507" s="158">
        <v>34.28</v>
      </c>
      <c r="D507" s="169"/>
      <c r="E507" s="45"/>
      <c r="F507" s="130">
        <f t="shared" si="22"/>
        <v>5.4212885207220373E-3</v>
      </c>
      <c r="G507" s="130" t="str">
        <f t="shared" si="23"/>
        <v/>
      </c>
    </row>
    <row r="508" spans="1:7" x14ac:dyDescent="0.25">
      <c r="A508" s="45" t="s">
        <v>1553</v>
      </c>
      <c r="B508" s="71" t="s">
        <v>130</v>
      </c>
      <c r="C508" s="124">
        <f>SUM(C500:C507)</f>
        <v>6323.22</v>
      </c>
      <c r="D508" s="69">
        <f>SUM(D500:D507)</f>
        <v>0</v>
      </c>
      <c r="E508" s="45"/>
      <c r="F508" s="121">
        <f>SUM(F500:F507)</f>
        <v>1</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0.4834922836898834</v>
      </c>
      <c r="D519" s="175"/>
      <c r="E519" s="45"/>
      <c r="F519" s="45"/>
      <c r="G519" s="45"/>
    </row>
    <row r="520" spans="1:7" x14ac:dyDescent="0.25">
      <c r="A520" s="45" t="s">
        <v>1626</v>
      </c>
      <c r="B520" s="62" t="s">
        <v>762</v>
      </c>
      <c r="C520" s="175">
        <v>0.185199293441073</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4.009305390528739E-3</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0.16821850908310651</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0.15876615128778526</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3.1445710762309796E-4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2807</v>
      </c>
      <c r="D547" s="155">
        <v>500</v>
      </c>
      <c r="E547" s="51"/>
      <c r="F547" s="130">
        <f>IF($C$565=0,"",IF(C547="[for completion]","",IF(C547="","",C547/$C$565)))</f>
        <v>0.23596166778749159</v>
      </c>
      <c r="G547" s="130">
        <f>IF($D$565=0,"",IF(D547="[for completion]","",IF(D547="","",D547/$D$565)))</f>
        <v>5.4336013910019562E-2</v>
      </c>
    </row>
    <row r="548" spans="1:7" x14ac:dyDescent="0.25">
      <c r="A548" s="45" t="s">
        <v>1694</v>
      </c>
      <c r="B548" s="170" t="s">
        <v>2364</v>
      </c>
      <c r="C548" s="155">
        <v>3517</v>
      </c>
      <c r="D548" s="155">
        <v>913</v>
      </c>
      <c r="E548" s="51"/>
      <c r="F548" s="130">
        <f t="shared" ref="F548:F564" si="24">IF($C$565=0,"",IF(C548="[for completion]","",IF(C548="","",C548/$C$565)))</f>
        <v>0.29564559515803629</v>
      </c>
      <c r="G548" s="130">
        <f t="shared" ref="G548:G564" si="25">IF($D$565=0,"",IF(D548="[for completion]","",IF(D548="","",D548/$D$565)))</f>
        <v>9.9217561399695717E-2</v>
      </c>
    </row>
    <row r="549" spans="1:7" x14ac:dyDescent="0.25">
      <c r="A549" s="45" t="s">
        <v>1695</v>
      </c>
      <c r="B549" s="170" t="s">
        <v>2365</v>
      </c>
      <c r="C549" s="155">
        <v>0</v>
      </c>
      <c r="D549" s="155">
        <v>0</v>
      </c>
      <c r="E549" s="51"/>
      <c r="F549" s="130">
        <f t="shared" si="24"/>
        <v>0</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c r="D554" s="155"/>
      <c r="E554" s="51"/>
      <c r="F554" s="130" t="str">
        <f t="shared" si="24"/>
        <v/>
      </c>
      <c r="G554" s="130" t="str">
        <f t="shared" si="25"/>
        <v/>
      </c>
    </row>
    <row r="555" spans="1:7" x14ac:dyDescent="0.25">
      <c r="A555" s="45" t="s">
        <v>1814</v>
      </c>
      <c r="B555" s="378" t="s">
        <v>2371</v>
      </c>
      <c r="C555" s="155">
        <v>106</v>
      </c>
      <c r="D555" s="155">
        <v>1435</v>
      </c>
      <c r="E555" s="51"/>
      <c r="F555" s="130">
        <f t="shared" si="24"/>
        <v>8.9105581708137181E-3</v>
      </c>
      <c r="G555" s="130">
        <f t="shared" si="25"/>
        <v>0.15594435992175615</v>
      </c>
    </row>
    <row r="556" spans="1:7" x14ac:dyDescent="0.25">
      <c r="A556" s="45" t="s">
        <v>1815</v>
      </c>
      <c r="B556" s="378" t="s">
        <v>2372</v>
      </c>
      <c r="C556" s="155">
        <v>43</v>
      </c>
      <c r="D556" s="155">
        <v>29</v>
      </c>
      <c r="E556" s="51"/>
      <c r="F556" s="130">
        <f t="shared" si="24"/>
        <v>3.6146603900470745E-3</v>
      </c>
      <c r="G556" s="130">
        <f t="shared" si="25"/>
        <v>3.1514888067811346E-3</v>
      </c>
    </row>
    <row r="557" spans="1:7" x14ac:dyDescent="0.25">
      <c r="A557" s="45" t="s">
        <v>1816</v>
      </c>
      <c r="B557" s="378" t="s">
        <v>2373</v>
      </c>
      <c r="C557" s="155">
        <v>2693</v>
      </c>
      <c r="D557" s="155">
        <v>2941</v>
      </c>
      <c r="E557" s="51"/>
      <c r="F557" s="130">
        <f t="shared" si="24"/>
        <v>0.22637861466039005</v>
      </c>
      <c r="G557" s="130">
        <f t="shared" si="25"/>
        <v>0.31960443381873505</v>
      </c>
    </row>
    <row r="558" spans="1:7" x14ac:dyDescent="0.25">
      <c r="A558" s="45" t="s">
        <v>1817</v>
      </c>
      <c r="B558" s="378" t="s">
        <v>2374</v>
      </c>
      <c r="C558" s="155">
        <v>2553</v>
      </c>
      <c r="D558" s="155">
        <v>2869</v>
      </c>
      <c r="E558" s="51"/>
      <c r="F558" s="130">
        <f t="shared" si="24"/>
        <v>0.21460995292535306</v>
      </c>
      <c r="G558" s="130">
        <f t="shared" si="25"/>
        <v>0.31178004781569224</v>
      </c>
    </row>
    <row r="559" spans="1:7" x14ac:dyDescent="0.25">
      <c r="A559" s="45" t="s">
        <v>1818</v>
      </c>
      <c r="B559" s="378" t="s">
        <v>2375</v>
      </c>
      <c r="C559" s="155">
        <v>171</v>
      </c>
      <c r="D559" s="155">
        <v>515</v>
      </c>
      <c r="E559" s="51"/>
      <c r="F559" s="130">
        <f t="shared" si="24"/>
        <v>1.437457969065232E-2</v>
      </c>
      <c r="G559" s="130">
        <f t="shared" si="25"/>
        <v>5.5966094327320151E-2</v>
      </c>
    </row>
    <row r="560" spans="1:7" x14ac:dyDescent="0.25">
      <c r="A560" s="45" t="s">
        <v>1819</v>
      </c>
      <c r="B560" s="378" t="s">
        <v>2376</v>
      </c>
      <c r="C560" s="155">
        <v>6</v>
      </c>
      <c r="D560" s="155">
        <v>0</v>
      </c>
      <c r="E560" s="51"/>
      <c r="F560" s="130">
        <f t="shared" si="24"/>
        <v>5.0437121721587093E-4</v>
      </c>
      <c r="G560" s="130">
        <f t="shared" si="25"/>
        <v>0</v>
      </c>
    </row>
    <row r="561" spans="1:7" x14ac:dyDescent="0.25">
      <c r="A561" s="45" t="s">
        <v>1820</v>
      </c>
      <c r="B561" s="170"/>
      <c r="C561" s="155">
        <v>0</v>
      </c>
      <c r="D561" s="155">
        <v>0</v>
      </c>
      <c r="E561" s="51"/>
      <c r="F561" s="130">
        <f t="shared" si="24"/>
        <v>0</v>
      </c>
      <c r="G561" s="130">
        <f t="shared" si="25"/>
        <v>0</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0</v>
      </c>
      <c r="D564" s="155">
        <v>0</v>
      </c>
      <c r="E564" s="51"/>
      <c r="F564" s="130">
        <f t="shared" si="24"/>
        <v>0</v>
      </c>
      <c r="G564" s="130">
        <f t="shared" si="25"/>
        <v>0</v>
      </c>
    </row>
    <row r="565" spans="1:7" x14ac:dyDescent="0.25">
      <c r="A565" s="45" t="s">
        <v>1824</v>
      </c>
      <c r="B565" s="62" t="s">
        <v>130</v>
      </c>
      <c r="C565" s="124">
        <f>SUM(C547:C564)</f>
        <v>11896</v>
      </c>
      <c r="D565" s="125">
        <f>SUM(D547:D564)</f>
        <v>9202</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2807</v>
      </c>
      <c r="D570" s="176">
        <v>500</v>
      </c>
      <c r="E570" s="51"/>
      <c r="F570" s="130">
        <f>IF($C$588=0,"",IF(C570="[for completion]","",IF(C570="","",C570/$C$588)))</f>
        <v>0.23596166778749159</v>
      </c>
      <c r="G570" s="130">
        <f>IF($D$588=0,"",IF(D570="[for completion]","",IF(D570="","",D570/$D$588)))</f>
        <v>5.4336013910019562E-2</v>
      </c>
    </row>
    <row r="571" spans="1:7" x14ac:dyDescent="0.25">
      <c r="A571" s="45" t="s">
        <v>1826</v>
      </c>
      <c r="B571" s="170" t="s">
        <v>2378</v>
      </c>
      <c r="C571" s="158">
        <v>3517</v>
      </c>
      <c r="D571" s="176">
        <v>913</v>
      </c>
      <c r="E571" s="51"/>
      <c r="F571" s="130">
        <f t="shared" ref="F571:F587" si="26">IF($C$588=0,"",IF(C571="[for completion]","",IF(C571="","",C571/$C$588)))</f>
        <v>0.29564559515803629</v>
      </c>
      <c r="G571" s="130">
        <f t="shared" ref="G571:G587" si="27">IF($D$588=0,"",IF(D571="[for completion]","",IF(D571="","",D571/$D$588)))</f>
        <v>9.9217561399695717E-2</v>
      </c>
    </row>
    <row r="572" spans="1:7" x14ac:dyDescent="0.25">
      <c r="A572" s="45" t="s">
        <v>1827</v>
      </c>
      <c r="B572" s="170" t="s">
        <v>2379</v>
      </c>
      <c r="C572" s="158">
        <v>0</v>
      </c>
      <c r="D572" s="176">
        <v>0</v>
      </c>
      <c r="E572" s="51"/>
      <c r="F572" s="130">
        <f t="shared" si="26"/>
        <v>0</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c r="D577" s="176"/>
      <c r="E577" s="51"/>
      <c r="F577" s="130" t="str">
        <f t="shared" si="26"/>
        <v/>
      </c>
      <c r="G577" s="130" t="str">
        <f t="shared" si="27"/>
        <v/>
      </c>
    </row>
    <row r="578" spans="1:7" x14ac:dyDescent="0.25">
      <c r="A578" s="45" t="s">
        <v>1833</v>
      </c>
      <c r="B578" s="170" t="s">
        <v>2385</v>
      </c>
      <c r="C578" s="158">
        <v>106</v>
      </c>
      <c r="D578" s="176">
        <v>1435</v>
      </c>
      <c r="E578" s="51"/>
      <c r="F578" s="130">
        <f t="shared" si="26"/>
        <v>8.9105581708137181E-3</v>
      </c>
      <c r="G578" s="130">
        <f t="shared" si="27"/>
        <v>0.15594435992175615</v>
      </c>
    </row>
    <row r="579" spans="1:7" x14ac:dyDescent="0.25">
      <c r="A579" s="45" t="s">
        <v>1834</v>
      </c>
      <c r="B579" s="170" t="s">
        <v>2386</v>
      </c>
      <c r="C579" s="158">
        <v>43</v>
      </c>
      <c r="D579" s="176">
        <v>29</v>
      </c>
      <c r="E579" s="51"/>
      <c r="F579" s="130">
        <f t="shared" si="26"/>
        <v>3.6146603900470745E-3</v>
      </c>
      <c r="G579" s="130">
        <f t="shared" si="27"/>
        <v>3.1514888067811346E-3</v>
      </c>
    </row>
    <row r="580" spans="1:7" x14ac:dyDescent="0.25">
      <c r="A580" s="45" t="s">
        <v>1835</v>
      </c>
      <c r="B580" s="170" t="s">
        <v>2387</v>
      </c>
      <c r="C580" s="158">
        <v>2693</v>
      </c>
      <c r="D580" s="176">
        <v>2941</v>
      </c>
      <c r="E580" s="51"/>
      <c r="F580" s="130">
        <f t="shared" si="26"/>
        <v>0.22637861466039005</v>
      </c>
      <c r="G580" s="130">
        <f t="shared" si="27"/>
        <v>0.31960443381873505</v>
      </c>
    </row>
    <row r="581" spans="1:7" x14ac:dyDescent="0.25">
      <c r="A581" s="45" t="s">
        <v>1998</v>
      </c>
      <c r="B581" s="170" t="s">
        <v>2388</v>
      </c>
      <c r="C581" s="158">
        <v>2553</v>
      </c>
      <c r="D581" s="176">
        <v>2869</v>
      </c>
      <c r="E581" s="51"/>
      <c r="F581" s="130">
        <f t="shared" si="26"/>
        <v>0.21460995292535306</v>
      </c>
      <c r="G581" s="130">
        <f t="shared" si="27"/>
        <v>0.31178004781569224</v>
      </c>
    </row>
    <row r="582" spans="1:7" x14ac:dyDescent="0.25">
      <c r="A582" s="45" t="s">
        <v>1999</v>
      </c>
      <c r="B582" s="170" t="s">
        <v>2389</v>
      </c>
      <c r="C582" s="158">
        <v>171</v>
      </c>
      <c r="D582" s="176">
        <v>515</v>
      </c>
      <c r="E582" s="51"/>
      <c r="F582" s="130">
        <f t="shared" si="26"/>
        <v>1.437457969065232E-2</v>
      </c>
      <c r="G582" s="130">
        <f t="shared" si="27"/>
        <v>5.5966094327320151E-2</v>
      </c>
    </row>
    <row r="583" spans="1:7" x14ac:dyDescent="0.25">
      <c r="A583" s="45" t="s">
        <v>2000</v>
      </c>
      <c r="B583" s="170" t="s">
        <v>2390</v>
      </c>
      <c r="C583" s="158">
        <v>6</v>
      </c>
      <c r="D583" s="176">
        <v>0</v>
      </c>
      <c r="E583" s="51"/>
      <c r="F583" s="130">
        <f t="shared" si="26"/>
        <v>5.0437121721587093E-4</v>
      </c>
      <c r="G583" s="130">
        <f t="shared" si="27"/>
        <v>0</v>
      </c>
    </row>
    <row r="584" spans="1:7" x14ac:dyDescent="0.25">
      <c r="A584" s="45" t="s">
        <v>2001</v>
      </c>
      <c r="B584" s="170"/>
      <c r="C584" s="158">
        <v>0</v>
      </c>
      <c r="D584" s="176">
        <v>0</v>
      </c>
      <c r="E584" s="51"/>
      <c r="F584" s="130">
        <f t="shared" si="26"/>
        <v>0</v>
      </c>
      <c r="G584" s="130">
        <f t="shared" si="27"/>
        <v>0</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0</v>
      </c>
      <c r="D587" s="176">
        <v>0</v>
      </c>
      <c r="E587" s="51"/>
      <c r="F587" s="130">
        <f t="shared" si="26"/>
        <v>0</v>
      </c>
      <c r="G587" s="130">
        <f t="shared" si="27"/>
        <v>0</v>
      </c>
    </row>
    <row r="588" spans="1:7" x14ac:dyDescent="0.25">
      <c r="A588" s="45" t="s">
        <v>2005</v>
      </c>
      <c r="B588" s="62" t="s">
        <v>130</v>
      </c>
      <c r="C588" s="124">
        <f>SUM(C570:C587)</f>
        <v>11896</v>
      </c>
      <c r="D588" s="125">
        <f>SUM(D570:D587)</f>
        <v>9202</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321</v>
      </c>
      <c r="D590" s="155">
        <v>56</v>
      </c>
      <c r="E590" s="51"/>
      <c r="F590" s="130">
        <f t="shared" ref="F590:F597" si="28">IF($C$603=0,"",IF(C590="[for completion]","",IF(C590="","",C590/$C$603)))</f>
        <v>5.0759013282732447E-2</v>
      </c>
      <c r="G590" s="130">
        <f t="shared" ref="G590:G597" si="29">IF($D$603=0,"",IF(D590="[for completion]","",IF(D590="","",D590/$D$603)))</f>
        <v>3.9631988676574664E-2</v>
      </c>
    </row>
    <row r="591" spans="1:7" x14ac:dyDescent="0.25">
      <c r="A591" s="45" t="s">
        <v>1837</v>
      </c>
      <c r="B591" s="62" t="s">
        <v>1213</v>
      </c>
      <c r="C591" s="155">
        <v>456</v>
      </c>
      <c r="D591" s="155">
        <v>14</v>
      </c>
      <c r="E591" s="51"/>
      <c r="F591" s="130">
        <f t="shared" si="28"/>
        <v>7.2106261859582549E-2</v>
      </c>
      <c r="G591" s="130">
        <f t="shared" si="29"/>
        <v>9.9079971691436661E-3</v>
      </c>
    </row>
    <row r="592" spans="1:7" x14ac:dyDescent="0.25">
      <c r="A592" s="45" t="s">
        <v>1838</v>
      </c>
      <c r="B592" s="62" t="s">
        <v>1894</v>
      </c>
      <c r="C592" s="155">
        <v>211</v>
      </c>
      <c r="D592" s="155">
        <v>21</v>
      </c>
      <c r="E592" s="51"/>
      <c r="F592" s="130">
        <f t="shared" si="28"/>
        <v>3.3364958886780517E-2</v>
      </c>
      <c r="G592" s="130">
        <f t="shared" si="29"/>
        <v>1.4861995753715499E-2</v>
      </c>
    </row>
    <row r="593" spans="1:7" x14ac:dyDescent="0.25">
      <c r="A593" s="45" t="s">
        <v>1839</v>
      </c>
      <c r="B593" s="62" t="s">
        <v>1214</v>
      </c>
      <c r="C593" s="155">
        <v>409</v>
      </c>
      <c r="D593" s="155">
        <v>30</v>
      </c>
      <c r="E593" s="51"/>
      <c r="F593" s="130">
        <f t="shared" si="28"/>
        <v>6.4674256799493984E-2</v>
      </c>
      <c r="G593" s="130">
        <f t="shared" si="29"/>
        <v>2.1231422505307854E-2</v>
      </c>
    </row>
    <row r="594" spans="1:7" x14ac:dyDescent="0.25">
      <c r="A594" s="45" t="s">
        <v>1840</v>
      </c>
      <c r="B594" s="62" t="s">
        <v>1215</v>
      </c>
      <c r="C594" s="155">
        <v>356</v>
      </c>
      <c r="D594" s="155">
        <v>24</v>
      </c>
      <c r="E594" s="51"/>
      <c r="F594" s="130">
        <f t="shared" si="28"/>
        <v>5.6293485135989876E-2</v>
      </c>
      <c r="G594" s="130">
        <f t="shared" si="29"/>
        <v>1.6985138004246284E-2</v>
      </c>
    </row>
    <row r="595" spans="1:7" x14ac:dyDescent="0.25">
      <c r="A595" s="45" t="s">
        <v>2006</v>
      </c>
      <c r="B595" s="62" t="s">
        <v>1216</v>
      </c>
      <c r="C595" s="155">
        <v>747</v>
      </c>
      <c r="D595" s="155">
        <v>449</v>
      </c>
      <c r="E595" s="51"/>
      <c r="F595" s="130">
        <f t="shared" si="28"/>
        <v>0.11812144212523719</v>
      </c>
      <c r="G595" s="130">
        <f t="shared" si="29"/>
        <v>0.31776362349610759</v>
      </c>
    </row>
    <row r="596" spans="1:7" x14ac:dyDescent="0.25">
      <c r="A596" s="45" t="s">
        <v>2007</v>
      </c>
      <c r="B596" s="62" t="s">
        <v>1217</v>
      </c>
      <c r="C596" s="155">
        <v>489</v>
      </c>
      <c r="D596" s="155">
        <v>136</v>
      </c>
      <c r="E596" s="51"/>
      <c r="F596" s="130">
        <f t="shared" si="28"/>
        <v>7.7324478178368128E-2</v>
      </c>
      <c r="G596" s="130">
        <f t="shared" si="29"/>
        <v>9.6249115357395609E-2</v>
      </c>
    </row>
    <row r="597" spans="1:7" x14ac:dyDescent="0.25">
      <c r="A597" s="45" t="s">
        <v>2008</v>
      </c>
      <c r="B597" s="62" t="s">
        <v>1218</v>
      </c>
      <c r="C597" s="155">
        <v>874</v>
      </c>
      <c r="D597" s="155">
        <v>176</v>
      </c>
      <c r="E597" s="51"/>
      <c r="F597" s="130">
        <f t="shared" si="28"/>
        <v>0.13820366856419988</v>
      </c>
      <c r="G597" s="130">
        <f t="shared" si="29"/>
        <v>0.12455767869780608</v>
      </c>
    </row>
    <row r="598" spans="1:7" x14ac:dyDescent="0.25">
      <c r="A598" s="45" t="s">
        <v>2009</v>
      </c>
      <c r="B598" s="62" t="s">
        <v>2269</v>
      </c>
      <c r="C598" s="124">
        <v>1037</v>
      </c>
      <c r="D598" s="45">
        <v>285</v>
      </c>
      <c r="E598" s="51"/>
      <c r="F598" s="130">
        <f t="shared" ref="F598:F601" si="30">IF($C$603=0,"",IF(C598="[for completion]","",IF(C598="","",C598/$C$603)))</f>
        <v>0.16397849462365591</v>
      </c>
      <c r="G598" s="130">
        <f t="shared" ref="G598:G601" si="31">IF($D$603=0,"",IF(D598="[for completion]","",IF(D598="","",D598/$D$603)))</f>
        <v>0.20169851380042464</v>
      </c>
    </row>
    <row r="599" spans="1:7" x14ac:dyDescent="0.25">
      <c r="A599" s="45" t="s">
        <v>2010</v>
      </c>
      <c r="B599" s="45" t="s">
        <v>2272</v>
      </c>
      <c r="C599" s="124">
        <v>498</v>
      </c>
      <c r="D599" s="45">
        <v>72</v>
      </c>
      <c r="F599" s="130">
        <f t="shared" si="30"/>
        <v>7.8747628083491464E-2</v>
      </c>
      <c r="G599" s="130">
        <f t="shared" si="31"/>
        <v>5.0955414012738856E-2</v>
      </c>
    </row>
    <row r="600" spans="1:7" x14ac:dyDescent="0.25">
      <c r="A600" s="45" t="s">
        <v>2011</v>
      </c>
      <c r="B600" s="45" t="s">
        <v>2270</v>
      </c>
      <c r="C600" s="124">
        <v>888</v>
      </c>
      <c r="D600" s="45">
        <v>142</v>
      </c>
      <c r="F600" s="130">
        <f t="shared" si="30"/>
        <v>0.14041745730550284</v>
      </c>
      <c r="G600" s="130">
        <f t="shared" si="31"/>
        <v>0.10049539985845718</v>
      </c>
    </row>
    <row r="601" spans="1:7" x14ac:dyDescent="0.25">
      <c r="A601" s="45" t="s">
        <v>2307</v>
      </c>
      <c r="B601" s="62" t="s">
        <v>2271</v>
      </c>
      <c r="C601" s="124">
        <v>38</v>
      </c>
      <c r="D601" s="45">
        <v>8</v>
      </c>
      <c r="E601" s="51"/>
      <c r="F601" s="130">
        <f t="shared" si="30"/>
        <v>6.0088551549652121E-3</v>
      </c>
      <c r="G601" s="130">
        <f t="shared" si="31"/>
        <v>5.661712668082095E-3</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6324</v>
      </c>
      <c r="D603" s="125">
        <f>SUM(D590:D602)</f>
        <v>1413</v>
      </c>
      <c r="E603" s="51"/>
      <c r="F603" s="121">
        <f>SUM(F590:F602)</f>
        <v>0.99999999999999989</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865</v>
      </c>
      <c r="D615" s="155">
        <v>129</v>
      </c>
      <c r="E615" s="51"/>
      <c r="F615" s="130">
        <f>IF($C$619=0,"",IF(C615="[for completion]","",IF(C615="","",C615/$C$619)))</f>
        <v>0.13680215087774791</v>
      </c>
      <c r="G615" s="130">
        <f>IF($D$619=0,"",IF(D615="[for completion]","",IF(D615="","",D615/$D$619)))</f>
        <v>9.1295116772823773E-2</v>
      </c>
    </row>
    <row r="616" spans="1:7" x14ac:dyDescent="0.25">
      <c r="A616" s="45" t="s">
        <v>2013</v>
      </c>
      <c r="B616" s="144" t="s">
        <v>1842</v>
      </c>
      <c r="C616" s="155">
        <v>5445</v>
      </c>
      <c r="D616" s="155">
        <v>1283</v>
      </c>
      <c r="E616" s="51"/>
      <c r="F616" s="51"/>
      <c r="G616" s="130">
        <f>IF($D$619=0,"",IF(D616="[for completion]","",IF(D616="","",D616/$D$619)))</f>
        <v>0.90799716914366591</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13</v>
      </c>
      <c r="D618" s="155">
        <v>1</v>
      </c>
      <c r="E618" s="51"/>
      <c r="F618" s="51"/>
      <c r="G618" s="130">
        <f>IF($D$619=0,"",IF(D618="[for completion]","",IF(D618="","",D618/$D$619)))</f>
        <v>7.0771408351026188E-4</v>
      </c>
    </row>
    <row r="619" spans="1:7" x14ac:dyDescent="0.25">
      <c r="A619" s="45" t="s">
        <v>2016</v>
      </c>
      <c r="B619" s="62" t="s">
        <v>130</v>
      </c>
      <c r="C619" s="124">
        <f>SUM(C615:C618)</f>
        <v>6323</v>
      </c>
      <c r="D619" s="125">
        <f>SUM(D615:D618)</f>
        <v>1413</v>
      </c>
      <c r="E619" s="51"/>
      <c r="F619" s="121">
        <f>SUM(F615:F618)</f>
        <v>0.13680215087774791</v>
      </c>
      <c r="G619" s="121">
        <f>SUM(G615:G618)</f>
        <v>0.99999999999999989</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2414</v>
      </c>
      <c r="C22" s="18" t="s">
        <v>2413</v>
      </c>
    </row>
    <row r="23" spans="2:3" x14ac:dyDescent="0.25">
      <c r="B23" s="18" t="s">
        <v>2412</v>
      </c>
      <c r="C23" s="18" t="s">
        <v>2411</v>
      </c>
    </row>
    <row r="25" spans="2:3" x14ac:dyDescent="0.25">
      <c r="B25" s="18" t="s">
        <v>2410</v>
      </c>
      <c r="C25" s="18" t="s">
        <v>2409</v>
      </c>
    </row>
    <row r="26" spans="2:3" x14ac:dyDescent="0.25">
      <c r="B26" s="18" t="s">
        <v>2408</v>
      </c>
      <c r="C26" s="18" t="s">
        <v>2407</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45957</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2486</v>
      </c>
      <c r="C5" s="400"/>
      <c r="D5" s="400"/>
    </row>
    <row r="6" spans="1:4" s="18" customFormat="1" ht="6" customHeight="1" x14ac:dyDescent="0.25">
      <c r="C6" s="198"/>
    </row>
    <row r="7" spans="1:4" s="18" customFormat="1" ht="15.75" customHeight="1" x14ac:dyDescent="0.25">
      <c r="B7" s="216" t="s">
        <v>2485</v>
      </c>
      <c r="C7" s="215"/>
      <c r="D7" s="214" t="s">
        <v>2702</v>
      </c>
    </row>
    <row r="8" spans="1:4" ht="11.25" customHeight="1" x14ac:dyDescent="0.25">
      <c r="A8" s="207"/>
    </row>
    <row r="10" spans="1:4" x14ac:dyDescent="0.25">
      <c r="A10" s="207"/>
      <c r="B10" s="211" t="s">
        <v>2484</v>
      </c>
    </row>
    <row r="11" spans="1:4" x14ac:dyDescent="0.25">
      <c r="A11" s="207"/>
      <c r="B11" s="208" t="s">
        <v>2433</v>
      </c>
      <c r="D11" s="208"/>
    </row>
    <row r="12" spans="1:4" x14ac:dyDescent="0.25">
      <c r="A12" s="207"/>
      <c r="B12" s="210" t="s">
        <v>2363</v>
      </c>
      <c r="D12" s="209" t="s">
        <v>2433</v>
      </c>
    </row>
    <row r="13" spans="1:4" x14ac:dyDescent="0.25">
      <c r="A13" s="207"/>
      <c r="B13" s="210"/>
    </row>
    <row r="14" spans="1:4" x14ac:dyDescent="0.25">
      <c r="A14" s="207"/>
      <c r="B14" s="208" t="s">
        <v>2483</v>
      </c>
    </row>
    <row r="15" spans="1:4" x14ac:dyDescent="0.25">
      <c r="A15" s="207"/>
      <c r="B15" s="210" t="s">
        <v>2482</v>
      </c>
      <c r="D15" s="209" t="s">
        <v>2481</v>
      </c>
    </row>
    <row r="16" spans="1:4" x14ac:dyDescent="0.25">
      <c r="A16" s="207"/>
      <c r="B16" s="210" t="s">
        <v>2480</v>
      </c>
      <c r="D16" s="209" t="s">
        <v>2479</v>
      </c>
    </row>
    <row r="17" spans="2:4" s="207" customFormat="1" x14ac:dyDescent="0.25">
      <c r="B17" s="210" t="s">
        <v>2478</v>
      </c>
      <c r="C17" s="208"/>
      <c r="D17" s="209" t="s">
        <v>2477</v>
      </c>
    </row>
    <row r="18" spans="2:4" s="207" customFormat="1" x14ac:dyDescent="0.25">
      <c r="B18" s="210" t="s">
        <v>2476</v>
      </c>
      <c r="C18" s="208"/>
      <c r="D18" s="209" t="s">
        <v>2475</v>
      </c>
    </row>
    <row r="19" spans="2:4" s="207" customFormat="1" x14ac:dyDescent="0.25">
      <c r="B19" s="210" t="s">
        <v>2474</v>
      </c>
      <c r="C19" s="208"/>
      <c r="D19" s="209" t="s">
        <v>2473</v>
      </c>
    </row>
    <row r="20" spans="2:4" s="207" customFormat="1" x14ac:dyDescent="0.25">
      <c r="B20" s="210" t="s">
        <v>2472</v>
      </c>
      <c r="C20" s="208"/>
      <c r="D20" s="209" t="s">
        <v>2471</v>
      </c>
    </row>
    <row r="21" spans="2:4" s="207" customFormat="1" x14ac:dyDescent="0.25">
      <c r="B21" s="210"/>
      <c r="C21" s="208"/>
    </row>
    <row r="22" spans="2:4" s="207" customFormat="1" x14ac:dyDescent="0.25">
      <c r="B22" s="210" t="s">
        <v>2470</v>
      </c>
      <c r="C22" s="208"/>
      <c r="D22" s="209" t="s">
        <v>2469</v>
      </c>
    </row>
    <row r="23" spans="2:4" s="207" customFormat="1" x14ac:dyDescent="0.25">
      <c r="B23" s="210" t="s">
        <v>2468</v>
      </c>
      <c r="C23" s="208"/>
      <c r="D23" s="209" t="s">
        <v>2467</v>
      </c>
    </row>
    <row r="24" spans="2:4" s="207" customFormat="1" x14ac:dyDescent="0.25">
      <c r="B24" s="210" t="s">
        <v>2466</v>
      </c>
      <c r="C24" s="208"/>
      <c r="D24" s="209" t="s">
        <v>2465</v>
      </c>
    </row>
    <row r="25" spans="2:4" s="207" customFormat="1" x14ac:dyDescent="0.25">
      <c r="B25" s="210" t="s">
        <v>2464</v>
      </c>
      <c r="C25" s="208"/>
      <c r="D25" s="209" t="s">
        <v>2463</v>
      </c>
    </row>
    <row r="26" spans="2:4" s="207" customFormat="1" x14ac:dyDescent="0.25">
      <c r="B26" s="210" t="s">
        <v>2462</v>
      </c>
      <c r="C26" s="208"/>
      <c r="D26" s="209" t="s">
        <v>2461</v>
      </c>
    </row>
    <row r="27" spans="2:4" s="207" customFormat="1" x14ac:dyDescent="0.25">
      <c r="B27" s="210" t="s">
        <v>2460</v>
      </c>
      <c r="C27" s="208"/>
      <c r="D27" s="209" t="s">
        <v>2459</v>
      </c>
    </row>
    <row r="28" spans="2:4" s="207" customFormat="1" x14ac:dyDescent="0.25">
      <c r="B28" s="210" t="s">
        <v>2458</v>
      </c>
      <c r="C28" s="208"/>
      <c r="D28" s="209" t="s">
        <v>2457</v>
      </c>
    </row>
    <row r="29" spans="2:4" s="207" customFormat="1" x14ac:dyDescent="0.25">
      <c r="B29" s="210" t="s">
        <v>2456</v>
      </c>
      <c r="C29" s="208"/>
      <c r="D29" s="209" t="s">
        <v>2455</v>
      </c>
    </row>
    <row r="30" spans="2:4" s="207" customFormat="1" x14ac:dyDescent="0.25">
      <c r="B30" s="210" t="s">
        <v>2454</v>
      </c>
      <c r="C30" s="208"/>
      <c r="D30" s="209" t="s">
        <v>2453</v>
      </c>
    </row>
    <row r="31" spans="2:4" s="207" customFormat="1" x14ac:dyDescent="0.25">
      <c r="B31" s="210" t="s">
        <v>2452</v>
      </c>
      <c r="C31" s="208"/>
      <c r="D31" s="209" t="s">
        <v>2451</v>
      </c>
    </row>
    <row r="32" spans="2:4" s="207" customFormat="1" x14ac:dyDescent="0.25">
      <c r="B32" s="210" t="s">
        <v>2450</v>
      </c>
      <c r="C32" s="208"/>
      <c r="D32" s="209" t="s">
        <v>2449</v>
      </c>
    </row>
    <row r="33" spans="2:5" s="207" customFormat="1" x14ac:dyDescent="0.25">
      <c r="B33" s="210" t="s">
        <v>2448</v>
      </c>
      <c r="C33" s="208"/>
      <c r="D33" s="209" t="s">
        <v>2447</v>
      </c>
    </row>
    <row r="34" spans="2:5" s="207" customFormat="1" x14ac:dyDescent="0.25">
      <c r="B34" s="210" t="s">
        <v>2446</v>
      </c>
      <c r="C34" s="208"/>
      <c r="D34" s="209" t="s">
        <v>2445</v>
      </c>
    </row>
    <row r="35" spans="2:5" s="207" customFormat="1" x14ac:dyDescent="0.25">
      <c r="B35" s="210" t="s">
        <v>2444</v>
      </c>
      <c r="C35" s="208"/>
      <c r="D35" s="209" t="s">
        <v>2443</v>
      </c>
    </row>
    <row r="36" spans="2:5" s="207" customFormat="1" x14ac:dyDescent="0.25">
      <c r="B36" s="210" t="s">
        <v>2442</v>
      </c>
      <c r="C36" s="208"/>
      <c r="D36" s="209" t="s">
        <v>2441</v>
      </c>
    </row>
    <row r="37" spans="2:5" s="207" customFormat="1" x14ac:dyDescent="0.25">
      <c r="B37" s="210" t="s">
        <v>2440</v>
      </c>
      <c r="C37" s="208"/>
      <c r="D37" s="209" t="s">
        <v>2439</v>
      </c>
    </row>
    <row r="38" spans="2:5" s="207" customFormat="1" x14ac:dyDescent="0.25">
      <c r="B38" s="210" t="s">
        <v>2438</v>
      </c>
      <c r="C38" s="208"/>
      <c r="D38" s="209" t="s">
        <v>2437</v>
      </c>
    </row>
    <row r="39" spans="2:5" s="207" customFormat="1" x14ac:dyDescent="0.25">
      <c r="B39" s="210" t="s">
        <v>2436</v>
      </c>
      <c r="C39" s="208"/>
      <c r="D39" s="209" t="s">
        <v>2435</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2434</v>
      </c>
      <c r="C43" s="208"/>
      <c r="D43" s="208"/>
      <c r="E43" s="208"/>
    </row>
    <row r="44" spans="2:5" s="207" customFormat="1" x14ac:dyDescent="0.25">
      <c r="B44" s="208" t="s">
        <v>2363</v>
      </c>
      <c r="C44" s="208"/>
      <c r="D44" s="212" t="s">
        <v>2433</v>
      </c>
      <c r="E44" s="208"/>
    </row>
    <row r="45" spans="2:5" s="207" customFormat="1" x14ac:dyDescent="0.25">
      <c r="B45" s="208" t="s">
        <v>2432</v>
      </c>
      <c r="C45" s="208"/>
      <c r="D45" s="212" t="s">
        <v>2431</v>
      </c>
      <c r="E45" s="208"/>
    </row>
    <row r="46" spans="2:5" s="207" customFormat="1" x14ac:dyDescent="0.25">
      <c r="B46" s="208" t="s">
        <v>2430</v>
      </c>
      <c r="C46" s="208"/>
      <c r="D46" s="212" t="s">
        <v>2429</v>
      </c>
      <c r="E46" s="208"/>
    </row>
    <row r="47" spans="2:5" s="207" customFormat="1" x14ac:dyDescent="0.25">
      <c r="B47" s="208" t="s">
        <v>2428</v>
      </c>
      <c r="C47" s="208"/>
      <c r="D47" s="212" t="s">
        <v>2427</v>
      </c>
      <c r="E47" s="208"/>
    </row>
    <row r="48" spans="2:5" s="207" customFormat="1" x14ac:dyDescent="0.25">
      <c r="B48" s="208" t="s">
        <v>2426</v>
      </c>
      <c r="C48" s="208"/>
      <c r="D48" s="212" t="s">
        <v>2425</v>
      </c>
      <c r="E48" s="208"/>
    </row>
    <row r="49" spans="2:5" s="207" customFormat="1" x14ac:dyDescent="0.25">
      <c r="B49" s="208" t="s">
        <v>2424</v>
      </c>
      <c r="C49" s="208"/>
      <c r="D49" s="212" t="s">
        <v>2423</v>
      </c>
      <c r="E49" s="208"/>
    </row>
    <row r="50" spans="2:5" s="207" customFormat="1" x14ac:dyDescent="0.25">
      <c r="B50" s="208" t="s">
        <v>2422</v>
      </c>
      <c r="C50" s="208"/>
      <c r="D50" s="212" t="s">
        <v>2421</v>
      </c>
      <c r="E50" s="208"/>
    </row>
    <row r="51" spans="2:5" s="207" customFormat="1" x14ac:dyDescent="0.25">
      <c r="C51" s="208"/>
      <c r="E51" s="208"/>
    </row>
    <row r="52" spans="2:5" s="207" customFormat="1" x14ac:dyDescent="0.25">
      <c r="C52" s="208"/>
      <c r="E52" s="208"/>
    </row>
    <row r="53" spans="2:5" s="207" customFormat="1" x14ac:dyDescent="0.25">
      <c r="B53" s="211" t="s">
        <v>2420</v>
      </c>
      <c r="C53" s="208"/>
      <c r="E53" s="208"/>
    </row>
    <row r="54" spans="2:5" s="207" customFormat="1" x14ac:dyDescent="0.25">
      <c r="B54" s="210" t="s">
        <v>2419</v>
      </c>
      <c r="C54" s="208"/>
      <c r="D54" s="209" t="s">
        <v>2417</v>
      </c>
      <c r="E54" s="208"/>
    </row>
    <row r="55" spans="2:5" s="207" customFormat="1" x14ac:dyDescent="0.25">
      <c r="B55" s="210" t="s">
        <v>2418</v>
      </c>
      <c r="C55" s="208"/>
      <c r="D55" s="209" t="s">
        <v>2417</v>
      </c>
      <c r="E55" s="208"/>
    </row>
    <row r="56" spans="2:5" s="207" customFormat="1" x14ac:dyDescent="0.25">
      <c r="B56" s="210" t="s">
        <v>2416</v>
      </c>
      <c r="C56" s="208"/>
      <c r="D56" s="209" t="s">
        <v>2415</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2522</v>
      </c>
      <c r="C4" s="401" t="s">
        <v>2521</v>
      </c>
      <c r="D4" s="401"/>
    </row>
    <row r="5" spans="2:6" ht="15.75" x14ac:dyDescent="0.25">
      <c r="B5" s="249" t="s">
        <v>2520</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2519</v>
      </c>
      <c r="C9" s="246" t="s">
        <v>2703</v>
      </c>
      <c r="D9" s="246" t="s">
        <v>2704</v>
      </c>
      <c r="E9" s="246" t="s">
        <v>2705</v>
      </c>
      <c r="F9" s="246" t="s">
        <v>2706</v>
      </c>
    </row>
    <row r="10" spans="2:6" x14ac:dyDescent="0.25">
      <c r="B10" s="222" t="s">
        <v>2518</v>
      </c>
      <c r="C10" s="238">
        <v>782.2</v>
      </c>
      <c r="D10" s="238">
        <v>763.2</v>
      </c>
      <c r="E10" s="238">
        <v>793.6</v>
      </c>
      <c r="F10" s="238">
        <v>846.7</v>
      </c>
    </row>
    <row r="11" spans="2:6" x14ac:dyDescent="0.25">
      <c r="B11" s="222" t="s">
        <v>2517</v>
      </c>
      <c r="C11" s="238">
        <v>724.4</v>
      </c>
      <c r="D11" s="238">
        <v>706.7</v>
      </c>
      <c r="E11" s="238">
        <v>740</v>
      </c>
      <c r="F11" s="238">
        <v>779.2</v>
      </c>
    </row>
    <row r="12" spans="2:6" x14ac:dyDescent="0.25">
      <c r="B12" s="224" t="s">
        <v>2516</v>
      </c>
      <c r="C12" s="245">
        <v>724.4</v>
      </c>
      <c r="D12" s="245">
        <v>706.7</v>
      </c>
      <c r="E12" s="245">
        <v>740</v>
      </c>
      <c r="F12" s="245">
        <v>779.2</v>
      </c>
    </row>
    <row r="13" spans="2:6" x14ac:dyDescent="0.25">
      <c r="B13" s="244" t="s">
        <v>2515</v>
      </c>
      <c r="C13" s="243">
        <v>0.28599999999999998</v>
      </c>
      <c r="D13" s="243">
        <v>0.308</v>
      </c>
      <c r="E13" s="243">
        <v>0.29699999999999999</v>
      </c>
      <c r="F13" s="243">
        <v>0.27600000000000002</v>
      </c>
    </row>
    <row r="14" spans="2:6" x14ac:dyDescent="0.25">
      <c r="B14" s="222" t="s">
        <v>2514</v>
      </c>
      <c r="C14" s="242">
        <v>0.29099999999999998</v>
      </c>
      <c r="D14" s="242">
        <v>0.312</v>
      </c>
      <c r="E14" s="242">
        <v>0.30099999999999999</v>
      </c>
      <c r="F14" s="242">
        <v>0.27900000000000003</v>
      </c>
    </row>
    <row r="15" spans="2:6" x14ac:dyDescent="0.25">
      <c r="B15" s="222" t="s">
        <v>2513</v>
      </c>
      <c r="C15" s="238">
        <v>724.1</v>
      </c>
      <c r="D15" s="238">
        <v>707.8</v>
      </c>
      <c r="E15" s="238">
        <v>740.5</v>
      </c>
      <c r="F15" s="238">
        <v>792.51</v>
      </c>
    </row>
    <row r="16" spans="2:6" x14ac:dyDescent="0.25">
      <c r="B16" s="222" t="s">
        <v>2512</v>
      </c>
      <c r="C16" s="238">
        <v>0</v>
      </c>
      <c r="D16" s="238">
        <v>0</v>
      </c>
      <c r="E16" s="238">
        <v>0</v>
      </c>
      <c r="F16" s="238">
        <v>0</v>
      </c>
    </row>
    <row r="17" spans="2:6" x14ac:dyDescent="0.25">
      <c r="B17" s="219" t="s">
        <v>2511</v>
      </c>
      <c r="C17" s="238">
        <v>0</v>
      </c>
      <c r="D17" s="238">
        <v>2</v>
      </c>
      <c r="E17" s="238">
        <v>2</v>
      </c>
      <c r="F17" s="238">
        <v>0</v>
      </c>
    </row>
    <row r="18" spans="2:6" x14ac:dyDescent="0.25">
      <c r="B18" s="241" t="s">
        <v>2510</v>
      </c>
      <c r="C18" s="239">
        <v>99.08</v>
      </c>
      <c r="D18" s="239">
        <v>99.13</v>
      </c>
      <c r="E18" s="239">
        <v>102.7</v>
      </c>
      <c r="F18" s="239">
        <v>105.4</v>
      </c>
    </row>
    <row r="19" spans="2:6" x14ac:dyDescent="0.25">
      <c r="B19" s="240" t="s">
        <v>2509</v>
      </c>
      <c r="C19" s="239">
        <v>0.21199999999999999</v>
      </c>
      <c r="D19" s="239">
        <v>0.20100000000000001</v>
      </c>
      <c r="E19" s="239">
        <v>0</v>
      </c>
      <c r="F19" s="239">
        <v>0</v>
      </c>
    </row>
    <row r="20" spans="2:6" x14ac:dyDescent="0.25">
      <c r="B20" s="222" t="s">
        <v>2508</v>
      </c>
      <c r="C20" s="238">
        <v>4.0000000000000001E-3</v>
      </c>
      <c r="D20" s="238">
        <v>6.0000000000000001E-3</v>
      </c>
      <c r="E20" s="238">
        <v>6.0000000000000001E-3</v>
      </c>
      <c r="F20" s="238">
        <v>3.0000000000000001E-3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2507</v>
      </c>
      <c r="C23" s="230"/>
      <c r="D23" s="230"/>
      <c r="E23" s="230"/>
      <c r="F23" s="230"/>
    </row>
    <row r="24" spans="2:6" x14ac:dyDescent="0.25">
      <c r="B24" s="234" t="s">
        <v>2506</v>
      </c>
      <c r="C24" s="233">
        <v>800.7</v>
      </c>
      <c r="D24" s="233">
        <v>803.5</v>
      </c>
      <c r="E24" s="233">
        <v>804.1</v>
      </c>
      <c r="F24" s="233">
        <v>806</v>
      </c>
    </row>
    <row r="25" spans="2:6" x14ac:dyDescent="0.25">
      <c r="B25" s="232" t="s">
        <v>2505</v>
      </c>
      <c r="C25" s="230"/>
      <c r="D25" s="230"/>
      <c r="E25" s="230"/>
      <c r="F25" s="230"/>
    </row>
    <row r="26" spans="2:6" ht="3" customHeight="1" x14ac:dyDescent="0.25">
      <c r="B26" s="231"/>
      <c r="C26" s="230"/>
      <c r="D26" s="230"/>
      <c r="E26" s="230"/>
      <c r="F26" s="230"/>
    </row>
    <row r="27" spans="2:6" x14ac:dyDescent="0.25">
      <c r="B27" s="224" t="s">
        <v>2504</v>
      </c>
      <c r="C27" s="219"/>
      <c r="D27" s="219"/>
      <c r="E27" s="219"/>
      <c r="F27" s="219"/>
    </row>
    <row r="28" spans="2:6" x14ac:dyDescent="0.25">
      <c r="B28" s="226" t="s">
        <v>2503</v>
      </c>
      <c r="C28" s="225">
        <v>1.36</v>
      </c>
      <c r="D28" s="229">
        <v>1.82</v>
      </c>
      <c r="E28" s="229">
        <v>2.16</v>
      </c>
      <c r="F28" s="225">
        <v>2.34</v>
      </c>
    </row>
    <row r="29" spans="2:6" x14ac:dyDescent="0.25">
      <c r="B29" s="226" t="s">
        <v>2502</v>
      </c>
      <c r="C29" s="225">
        <v>10.42</v>
      </c>
      <c r="D29" s="225">
        <v>9.57</v>
      </c>
      <c r="E29" s="225">
        <v>9.82</v>
      </c>
      <c r="F29" s="225">
        <v>9.0399999999999991</v>
      </c>
    </row>
    <row r="30" spans="2:6" x14ac:dyDescent="0.25">
      <c r="B30" s="226" t="s">
        <v>2501</v>
      </c>
      <c r="C30" s="225">
        <v>788.87</v>
      </c>
      <c r="D30" s="225">
        <v>792.12</v>
      </c>
      <c r="E30" s="225">
        <v>792.13</v>
      </c>
      <c r="F30" s="225">
        <v>794.59</v>
      </c>
    </row>
    <row r="31" spans="2:6" x14ac:dyDescent="0.25">
      <c r="B31" s="224" t="s">
        <v>2500</v>
      </c>
      <c r="C31" s="227">
        <v>0</v>
      </c>
      <c r="D31" s="227">
        <v>0</v>
      </c>
      <c r="E31" s="227">
        <v>0</v>
      </c>
      <c r="F31" s="227">
        <v>0</v>
      </c>
    </row>
    <row r="32" spans="2:6" x14ac:dyDescent="0.25">
      <c r="B32" s="226" t="s">
        <v>2499</v>
      </c>
      <c r="C32" s="225">
        <v>782</v>
      </c>
      <c r="D32" s="225">
        <v>784.2</v>
      </c>
      <c r="E32" s="225">
        <v>784.3</v>
      </c>
      <c r="F32" s="225">
        <v>785.9</v>
      </c>
    </row>
    <row r="33" spans="2:6" x14ac:dyDescent="0.25">
      <c r="B33" s="226" t="s">
        <v>2498</v>
      </c>
      <c r="C33" s="225">
        <v>3</v>
      </c>
      <c r="D33" s="225">
        <v>3.3</v>
      </c>
      <c r="E33" s="225">
        <v>3.4</v>
      </c>
      <c r="F33" s="225">
        <v>3.5</v>
      </c>
    </row>
    <row r="34" spans="2:6" x14ac:dyDescent="0.25">
      <c r="B34" s="226" t="s">
        <v>2497</v>
      </c>
      <c r="C34" s="228">
        <v>0</v>
      </c>
      <c r="D34" s="228">
        <v>0</v>
      </c>
      <c r="E34" s="228">
        <v>0</v>
      </c>
      <c r="F34" s="228">
        <v>0</v>
      </c>
    </row>
    <row r="35" spans="2:6" x14ac:dyDescent="0.25">
      <c r="B35" s="226" t="s">
        <v>2496</v>
      </c>
      <c r="C35" s="228">
        <v>15.6</v>
      </c>
      <c r="D35" s="228">
        <v>16.100000000000001</v>
      </c>
      <c r="E35" s="228">
        <v>16.399999999999999</v>
      </c>
      <c r="F35" s="228">
        <v>16.600000000000001</v>
      </c>
    </row>
    <row r="36" spans="2:6" x14ac:dyDescent="0.25">
      <c r="B36" s="224" t="s">
        <v>2495</v>
      </c>
      <c r="C36" s="227">
        <v>0</v>
      </c>
      <c r="D36" s="227">
        <v>0</v>
      </c>
      <c r="E36" s="227">
        <v>0</v>
      </c>
      <c r="F36" s="227">
        <v>0</v>
      </c>
    </row>
    <row r="37" spans="2:6" ht="30" x14ac:dyDescent="0.25">
      <c r="B37" s="226" t="s">
        <v>2494</v>
      </c>
      <c r="C37" s="225">
        <v>436.8</v>
      </c>
      <c r="D37" s="225">
        <v>444.1</v>
      </c>
      <c r="E37" s="225">
        <v>447.6</v>
      </c>
      <c r="F37" s="225">
        <v>448.5</v>
      </c>
    </row>
    <row r="38" spans="2:6" ht="30" x14ac:dyDescent="0.25">
      <c r="B38" s="226" t="s">
        <v>2493</v>
      </c>
      <c r="C38" s="225">
        <v>277.10000000000002</v>
      </c>
      <c r="D38" s="225">
        <v>273.7</v>
      </c>
      <c r="E38" s="225">
        <v>273.60000000000002</v>
      </c>
      <c r="F38" s="225">
        <v>276.3</v>
      </c>
    </row>
    <row r="39" spans="2:6" x14ac:dyDescent="0.25">
      <c r="B39" s="226" t="s">
        <v>2492</v>
      </c>
      <c r="C39" s="225">
        <v>86.8</v>
      </c>
      <c r="D39" s="225">
        <v>85.8</v>
      </c>
      <c r="E39" s="225">
        <v>83</v>
      </c>
      <c r="F39" s="225">
        <v>81.2</v>
      </c>
    </row>
    <row r="40" spans="2:6" x14ac:dyDescent="0.25">
      <c r="B40" s="224" t="s">
        <v>2491</v>
      </c>
      <c r="C40" s="223">
        <v>0</v>
      </c>
      <c r="D40" s="223">
        <v>0</v>
      </c>
      <c r="E40" s="223">
        <v>0</v>
      </c>
      <c r="F40" s="223">
        <v>0</v>
      </c>
    </row>
    <row r="41" spans="2:6" x14ac:dyDescent="0.25">
      <c r="B41" s="222" t="s">
        <v>2490</v>
      </c>
      <c r="C41" s="221">
        <v>0.2</v>
      </c>
      <c r="D41" s="221">
        <v>0.2</v>
      </c>
      <c r="E41" s="221">
        <v>0.2</v>
      </c>
      <c r="F41" s="220">
        <v>0.2</v>
      </c>
    </row>
    <row r="42" spans="2:6" ht="30" x14ac:dyDescent="0.25">
      <c r="B42" s="219" t="s">
        <v>2489</v>
      </c>
      <c r="C42" s="218" t="s">
        <v>2488</v>
      </c>
      <c r="D42" s="218" t="s">
        <v>2488</v>
      </c>
      <c r="E42" s="218" t="s">
        <v>2488</v>
      </c>
      <c r="F42" s="218" t="s">
        <v>2488</v>
      </c>
    </row>
    <row r="46" spans="2:6" x14ac:dyDescent="0.25">
      <c r="F46" s="217" t="s">
        <v>2487</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2614</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2599</v>
      </c>
      <c r="C7" s="297"/>
      <c r="D7" s="297"/>
      <c r="E7" s="297"/>
      <c r="F7" s="297" t="s">
        <v>2703</v>
      </c>
      <c r="G7" s="297" t="s">
        <v>2704</v>
      </c>
      <c r="H7" s="297" t="s">
        <v>2705</v>
      </c>
      <c r="I7" s="297" t="s">
        <v>2706</v>
      </c>
    </row>
    <row r="8" spans="2:9" x14ac:dyDescent="0.25">
      <c r="B8" s="282" t="s">
        <v>2613</v>
      </c>
      <c r="F8" s="308">
        <v>300</v>
      </c>
      <c r="G8" s="316">
        <v>312</v>
      </c>
      <c r="H8" s="316">
        <v>324</v>
      </c>
      <c r="I8" s="308">
        <v>335</v>
      </c>
    </row>
    <row r="9" spans="2:9" x14ac:dyDescent="0.25">
      <c r="B9" s="282" t="s">
        <v>2612</v>
      </c>
      <c r="F9" s="308">
        <v>2</v>
      </c>
      <c r="G9" s="316">
        <v>7</v>
      </c>
      <c r="H9" s="316">
        <v>2</v>
      </c>
      <c r="I9" s="308">
        <v>3</v>
      </c>
    </row>
    <row r="10" spans="2:9" x14ac:dyDescent="0.25">
      <c r="B10" s="282" t="s">
        <v>2611</v>
      </c>
      <c r="F10" s="308">
        <v>19</v>
      </c>
      <c r="G10" s="315">
        <v>19</v>
      </c>
      <c r="H10" s="315">
        <v>18</v>
      </c>
      <c r="I10" s="314">
        <v>18</v>
      </c>
    </row>
    <row r="11" spans="2:9" x14ac:dyDescent="0.25">
      <c r="B11" s="282" t="s">
        <v>2610</v>
      </c>
      <c r="C11" s="282" t="s">
        <v>130</v>
      </c>
      <c r="D11" s="282"/>
      <c r="E11" s="282"/>
      <c r="F11" s="380">
        <v>6.8000000000000005E-2</v>
      </c>
      <c r="G11" s="380">
        <v>5.7000000000000002E-2</v>
      </c>
      <c r="H11" s="380">
        <v>5.7000000000000002E-2</v>
      </c>
      <c r="I11" s="380">
        <v>5.7000000000000002E-2</v>
      </c>
    </row>
    <row r="12" spans="2:9" x14ac:dyDescent="0.25">
      <c r="B12" s="313"/>
      <c r="C12" s="312" t="s">
        <v>2609</v>
      </c>
      <c r="D12" s="312"/>
      <c r="E12" s="312"/>
      <c r="F12" s="310">
        <v>0.08</v>
      </c>
      <c r="G12" s="311">
        <v>0.08</v>
      </c>
      <c r="H12" s="311">
        <v>0.08</v>
      </c>
      <c r="I12" s="310">
        <v>0.08</v>
      </c>
    </row>
    <row r="13" spans="2:9" x14ac:dyDescent="0.25">
      <c r="B13" s="282" t="s">
        <v>2598</v>
      </c>
      <c r="F13" s="308">
        <v>281</v>
      </c>
      <c r="G13" s="308">
        <v>293</v>
      </c>
      <c r="H13" s="308">
        <v>307</v>
      </c>
      <c r="I13" s="308">
        <v>319</v>
      </c>
    </row>
    <row r="14" spans="2:9" x14ac:dyDescent="0.25">
      <c r="C14" s="282" t="s">
        <v>2608</v>
      </c>
      <c r="D14" s="282"/>
      <c r="E14" s="282"/>
      <c r="F14" s="309">
        <v>0</v>
      </c>
      <c r="G14" s="308">
        <v>0</v>
      </c>
      <c r="H14" s="308">
        <v>0</v>
      </c>
      <c r="I14" s="308">
        <v>0</v>
      </c>
    </row>
    <row r="15" spans="2:9" x14ac:dyDescent="0.25">
      <c r="B15" s="282" t="s">
        <v>2607</v>
      </c>
      <c r="F15" s="308">
        <v>0</v>
      </c>
      <c r="G15" s="308">
        <v>0</v>
      </c>
      <c r="H15" s="308">
        <v>0</v>
      </c>
      <c r="I15" s="308">
        <v>0</v>
      </c>
    </row>
    <row r="16" spans="2:9" x14ac:dyDescent="0.25">
      <c r="B16" s="282" t="s">
        <v>2606</v>
      </c>
      <c r="F16" s="308">
        <v>0</v>
      </c>
      <c r="G16" s="308">
        <v>0</v>
      </c>
      <c r="H16" s="308">
        <v>0</v>
      </c>
      <c r="I16" s="308">
        <v>0</v>
      </c>
    </row>
    <row r="17" spans="1:9" x14ac:dyDescent="0.25">
      <c r="A17" s="267"/>
      <c r="B17" s="283" t="s">
        <v>2605</v>
      </c>
      <c r="C17" s="267"/>
      <c r="F17" s="308">
        <v>0</v>
      </c>
      <c r="G17" s="308">
        <v>0</v>
      </c>
      <c r="H17" s="308">
        <v>0</v>
      </c>
      <c r="I17" s="308">
        <v>0</v>
      </c>
    </row>
    <row r="18" spans="1:9" x14ac:dyDescent="0.25">
      <c r="A18" s="267"/>
      <c r="B18" s="283" t="s">
        <v>2604</v>
      </c>
      <c r="C18" s="267"/>
      <c r="D18" s="305"/>
      <c r="E18" s="305"/>
      <c r="F18" s="307">
        <v>0</v>
      </c>
      <c r="G18" s="307">
        <v>0</v>
      </c>
      <c r="H18" s="307">
        <v>0</v>
      </c>
      <c r="I18" s="307">
        <v>0</v>
      </c>
    </row>
    <row r="19" spans="1:9" x14ac:dyDescent="0.25">
      <c r="A19" s="267"/>
      <c r="B19" s="283" t="s">
        <v>2603</v>
      </c>
      <c r="C19" s="267"/>
      <c r="D19" s="305"/>
      <c r="E19" s="305"/>
      <c r="F19" s="307">
        <v>18</v>
      </c>
      <c r="G19" s="307">
        <v>18</v>
      </c>
      <c r="H19" s="307">
        <v>17</v>
      </c>
      <c r="I19" s="307">
        <v>17</v>
      </c>
    </row>
    <row r="20" spans="1:9" x14ac:dyDescent="0.25">
      <c r="A20" s="267"/>
      <c r="B20" s="283" t="s">
        <v>2602</v>
      </c>
      <c r="C20" s="267"/>
      <c r="D20" s="305"/>
      <c r="E20" s="305"/>
      <c r="F20" s="307">
        <v>18</v>
      </c>
      <c r="G20" s="307">
        <v>18</v>
      </c>
      <c r="H20" s="307">
        <v>17</v>
      </c>
      <c r="I20" s="307">
        <v>17</v>
      </c>
    </row>
    <row r="21" spans="1:9" x14ac:dyDescent="0.25">
      <c r="A21" s="267"/>
      <c r="B21" s="306"/>
      <c r="C21" s="267"/>
      <c r="D21" s="305"/>
      <c r="E21" s="305"/>
      <c r="F21" s="304"/>
      <c r="G21" s="304"/>
      <c r="H21" s="304"/>
      <c r="I21" s="304"/>
    </row>
    <row r="22" spans="1:9" x14ac:dyDescent="0.25">
      <c r="A22" s="267"/>
      <c r="B22" s="303" t="s">
        <v>2601</v>
      </c>
      <c r="C22" s="302"/>
      <c r="D22" s="301"/>
      <c r="E22" s="301"/>
      <c r="F22" s="300"/>
      <c r="G22" s="300"/>
      <c r="H22" s="300"/>
      <c r="I22" s="300"/>
    </row>
    <row r="23" spans="1:9" ht="7.5" customHeight="1" x14ac:dyDescent="0.25"/>
    <row r="24" spans="1:9" ht="18" x14ac:dyDescent="0.25">
      <c r="B24" s="250" t="s">
        <v>2600</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2599</v>
      </c>
      <c r="C26" s="297"/>
      <c r="D26" s="297"/>
      <c r="E26" s="297"/>
      <c r="F26" s="297" t="s">
        <v>2703</v>
      </c>
      <c r="G26" s="297" t="s">
        <v>2704</v>
      </c>
      <c r="H26" s="297" t="s">
        <v>2705</v>
      </c>
      <c r="I26" s="297" t="s">
        <v>2706</v>
      </c>
    </row>
    <row r="27" spans="1:9" x14ac:dyDescent="0.25">
      <c r="B27" s="282" t="s">
        <v>2598</v>
      </c>
      <c r="F27" s="295">
        <v>281</v>
      </c>
      <c r="G27" s="296">
        <v>293</v>
      </c>
      <c r="H27" s="296">
        <v>307</v>
      </c>
      <c r="I27" s="295">
        <v>319</v>
      </c>
    </row>
    <row r="28" spans="1:9" x14ac:dyDescent="0.25">
      <c r="B28" s="282" t="s">
        <v>2597</v>
      </c>
      <c r="F28" s="295">
        <v>220</v>
      </c>
      <c r="G28" s="296">
        <v>214</v>
      </c>
      <c r="H28" s="296">
        <v>248</v>
      </c>
      <c r="I28" s="295">
        <v>283</v>
      </c>
    </row>
    <row r="29" spans="1:9" x14ac:dyDescent="0.25">
      <c r="B29" s="283" t="s">
        <v>2596</v>
      </c>
      <c r="C29" s="294"/>
      <c r="D29" s="283"/>
      <c r="E29" s="283"/>
      <c r="F29" s="293" t="s">
        <v>2488</v>
      </c>
      <c r="G29" s="293" t="s">
        <v>2488</v>
      </c>
      <c r="H29" s="293" t="s">
        <v>2488</v>
      </c>
      <c r="I29" s="292" t="s">
        <v>2488</v>
      </c>
    </row>
    <row r="30" spans="1:9" x14ac:dyDescent="0.25">
      <c r="B30" s="267"/>
      <c r="C30" s="283" t="s">
        <v>2595</v>
      </c>
      <c r="D30" s="283"/>
      <c r="E30" s="283"/>
      <c r="F30" s="290" t="s">
        <v>2488</v>
      </c>
      <c r="G30" s="290">
        <v>0</v>
      </c>
      <c r="H30" s="290">
        <v>0</v>
      </c>
      <c r="I30" s="290">
        <v>0</v>
      </c>
    </row>
    <row r="31" spans="1:9" x14ac:dyDescent="0.25">
      <c r="B31" s="267"/>
      <c r="C31" s="283" t="s">
        <v>2594</v>
      </c>
      <c r="D31" s="283"/>
      <c r="E31" s="283"/>
      <c r="F31" s="291" t="s">
        <v>2488</v>
      </c>
      <c r="G31" s="291" t="s">
        <v>2488</v>
      </c>
      <c r="H31" s="291" t="s">
        <v>2488</v>
      </c>
      <c r="I31" s="291" t="s">
        <v>2488</v>
      </c>
    </row>
    <row r="32" spans="1:9" x14ac:dyDescent="0.25">
      <c r="B32" s="267"/>
      <c r="C32" s="283" t="s">
        <v>2593</v>
      </c>
      <c r="D32" s="283"/>
      <c r="E32" s="283"/>
      <c r="F32" s="291" t="s">
        <v>2488</v>
      </c>
      <c r="G32" s="291" t="s">
        <v>2488</v>
      </c>
      <c r="H32" s="291" t="s">
        <v>2488</v>
      </c>
      <c r="I32" s="291" t="s">
        <v>2488</v>
      </c>
    </row>
    <row r="33" spans="2:9" x14ac:dyDescent="0.25">
      <c r="B33" s="267"/>
      <c r="C33" s="283" t="s">
        <v>2592</v>
      </c>
      <c r="D33" s="283"/>
      <c r="E33" s="283"/>
      <c r="F33" s="291" t="s">
        <v>2488</v>
      </c>
      <c r="G33" s="291" t="s">
        <v>2488</v>
      </c>
      <c r="H33" s="291" t="s">
        <v>2488</v>
      </c>
      <c r="I33" s="291" t="s">
        <v>2488</v>
      </c>
    </row>
    <row r="34" spans="2:9" x14ac:dyDescent="0.25">
      <c r="B34" s="267"/>
      <c r="C34" s="283" t="s">
        <v>2591</v>
      </c>
      <c r="D34" s="283"/>
      <c r="E34" s="283"/>
      <c r="F34" s="291">
        <v>0</v>
      </c>
      <c r="G34" s="291">
        <v>0</v>
      </c>
      <c r="H34" s="291">
        <v>0</v>
      </c>
      <c r="I34" s="291" t="s">
        <v>2488</v>
      </c>
    </row>
    <row r="35" spans="2:9" x14ac:dyDescent="0.25">
      <c r="B35" s="267"/>
      <c r="C35" s="283" t="s">
        <v>2590</v>
      </c>
      <c r="D35" s="283"/>
      <c r="E35" s="283"/>
      <c r="F35" s="291">
        <v>1</v>
      </c>
      <c r="G35" s="291">
        <v>0</v>
      </c>
      <c r="H35" s="291">
        <v>0</v>
      </c>
      <c r="I35" s="291">
        <v>0</v>
      </c>
    </row>
    <row r="36" spans="2:9" x14ac:dyDescent="0.25">
      <c r="B36" s="267"/>
      <c r="C36" s="283" t="s">
        <v>2589</v>
      </c>
      <c r="D36" s="283"/>
      <c r="E36" s="283"/>
      <c r="F36" s="290">
        <v>5</v>
      </c>
      <c r="G36" s="290">
        <v>4</v>
      </c>
      <c r="H36" s="290">
        <v>5</v>
      </c>
      <c r="I36" s="290">
        <v>5</v>
      </c>
    </row>
    <row r="37" spans="2:9" x14ac:dyDescent="0.25">
      <c r="B37" s="267"/>
      <c r="C37" s="283" t="s">
        <v>2588</v>
      </c>
      <c r="D37" s="283"/>
      <c r="E37" s="283"/>
      <c r="F37" s="289">
        <v>35</v>
      </c>
      <c r="G37" s="289">
        <v>39</v>
      </c>
      <c r="H37" s="289">
        <v>41</v>
      </c>
      <c r="I37" s="289">
        <v>44</v>
      </c>
    </row>
    <row r="38" spans="2:9" x14ac:dyDescent="0.25">
      <c r="B38" s="267"/>
      <c r="C38" s="283" t="s">
        <v>2587</v>
      </c>
      <c r="D38" s="283"/>
      <c r="E38" s="283"/>
      <c r="F38" s="289">
        <v>240</v>
      </c>
      <c r="G38" s="289">
        <v>250</v>
      </c>
      <c r="H38" s="289">
        <v>261</v>
      </c>
      <c r="I38" s="289">
        <v>270</v>
      </c>
    </row>
    <row r="39" spans="2:9" x14ac:dyDescent="0.25">
      <c r="B39" s="283" t="s">
        <v>2586</v>
      </c>
      <c r="C39" s="283" t="s">
        <v>2585</v>
      </c>
      <c r="D39" s="283"/>
      <c r="E39" s="283"/>
      <c r="F39" s="287" t="s">
        <v>2488</v>
      </c>
      <c r="G39" s="287" t="s">
        <v>2488</v>
      </c>
      <c r="H39" s="287" t="s">
        <v>2488</v>
      </c>
      <c r="I39" s="287" t="s">
        <v>2488</v>
      </c>
    </row>
    <row r="40" spans="2:9" x14ac:dyDescent="0.25">
      <c r="B40" s="267"/>
      <c r="C40" s="283" t="s">
        <v>2584</v>
      </c>
      <c r="D40" s="283"/>
      <c r="E40" s="283"/>
      <c r="F40" s="287">
        <v>1</v>
      </c>
      <c r="G40" s="287">
        <v>1</v>
      </c>
      <c r="H40" s="287">
        <v>1</v>
      </c>
      <c r="I40" s="287">
        <v>1</v>
      </c>
    </row>
    <row r="41" spans="2:9" x14ac:dyDescent="0.25">
      <c r="B41" s="267"/>
      <c r="C41" s="283" t="s">
        <v>2583</v>
      </c>
      <c r="D41" s="283"/>
      <c r="E41" s="283"/>
      <c r="F41" s="288" t="s">
        <v>2488</v>
      </c>
      <c r="G41" s="288" t="s">
        <v>2488</v>
      </c>
      <c r="H41" s="288" t="s">
        <v>2488</v>
      </c>
      <c r="I41" s="288" t="s">
        <v>2488</v>
      </c>
    </row>
    <row r="42" spans="2:9" x14ac:dyDescent="0.25">
      <c r="B42" s="283" t="s">
        <v>2582</v>
      </c>
      <c r="C42" s="283" t="s">
        <v>2581</v>
      </c>
      <c r="D42" s="283"/>
      <c r="E42" s="283"/>
      <c r="F42" s="287">
        <v>1</v>
      </c>
      <c r="G42" s="287">
        <v>1</v>
      </c>
      <c r="H42" s="287">
        <v>1</v>
      </c>
      <c r="I42" s="287">
        <v>1</v>
      </c>
    </row>
    <row r="43" spans="2:9" x14ac:dyDescent="0.25">
      <c r="B43" s="267"/>
      <c r="C43" s="283" t="s">
        <v>2580</v>
      </c>
      <c r="D43" s="283"/>
      <c r="E43" s="283"/>
      <c r="F43" s="287">
        <v>0</v>
      </c>
      <c r="G43" s="287">
        <v>0</v>
      </c>
      <c r="H43" s="287">
        <v>0</v>
      </c>
      <c r="I43" s="287">
        <v>0</v>
      </c>
    </row>
    <row r="44" spans="2:9" x14ac:dyDescent="0.25">
      <c r="B44" s="267"/>
      <c r="C44" s="283" t="s">
        <v>2579</v>
      </c>
      <c r="D44" s="283"/>
      <c r="E44" s="283"/>
      <c r="F44" s="287">
        <v>0</v>
      </c>
      <c r="G44" s="287">
        <v>0</v>
      </c>
      <c r="H44" s="287">
        <v>0</v>
      </c>
      <c r="I44" s="287">
        <v>0</v>
      </c>
    </row>
    <row r="45" spans="2:9" x14ac:dyDescent="0.25">
      <c r="B45" s="283" t="s">
        <v>2578</v>
      </c>
      <c r="C45" s="283" t="s">
        <v>208</v>
      </c>
      <c r="D45" s="283"/>
      <c r="E45" s="283"/>
      <c r="F45" s="286">
        <v>1</v>
      </c>
      <c r="G45" s="286">
        <v>1</v>
      </c>
      <c r="H45" s="286">
        <v>1</v>
      </c>
      <c r="I45" s="286">
        <v>1</v>
      </c>
    </row>
    <row r="46" spans="2:9" x14ac:dyDescent="0.25">
      <c r="B46" s="267"/>
      <c r="C46" s="283" t="s">
        <v>195</v>
      </c>
      <c r="D46" s="283"/>
      <c r="E46" s="283"/>
      <c r="F46" s="286">
        <v>0</v>
      </c>
      <c r="G46" s="286">
        <v>0</v>
      </c>
      <c r="H46" s="286" t="s">
        <v>2488</v>
      </c>
      <c r="I46" s="286">
        <v>0</v>
      </c>
    </row>
    <row r="47" spans="2:9" x14ac:dyDescent="0.25">
      <c r="B47" s="267"/>
      <c r="C47" s="283" t="s">
        <v>214</v>
      </c>
      <c r="D47" s="283"/>
      <c r="E47" s="283"/>
      <c r="F47" s="285" t="s">
        <v>2488</v>
      </c>
      <c r="G47" s="285" t="s">
        <v>2488</v>
      </c>
      <c r="H47" s="285" t="s">
        <v>2488</v>
      </c>
      <c r="I47" s="285" t="s">
        <v>2488</v>
      </c>
    </row>
    <row r="48" spans="2:9" x14ac:dyDescent="0.25">
      <c r="B48" s="267"/>
      <c r="C48" s="283" t="s">
        <v>1139</v>
      </c>
      <c r="D48" s="283"/>
      <c r="E48" s="283"/>
      <c r="F48" s="285" t="s">
        <v>2488</v>
      </c>
      <c r="G48" s="285" t="s">
        <v>2488</v>
      </c>
      <c r="H48" s="285" t="s">
        <v>2488</v>
      </c>
      <c r="I48" s="285" t="s">
        <v>2488</v>
      </c>
    </row>
    <row r="49" spans="2:11" x14ac:dyDescent="0.25">
      <c r="B49" s="267"/>
      <c r="C49" s="283" t="s">
        <v>199</v>
      </c>
      <c r="D49" s="283"/>
      <c r="E49" s="283"/>
      <c r="F49" s="285" t="s">
        <v>2488</v>
      </c>
      <c r="G49" s="285" t="s">
        <v>2488</v>
      </c>
      <c r="H49" s="285" t="s">
        <v>2488</v>
      </c>
      <c r="I49" s="285" t="s">
        <v>2488</v>
      </c>
    </row>
    <row r="50" spans="2:11" x14ac:dyDescent="0.25">
      <c r="B50" s="267"/>
      <c r="C50" s="283" t="s">
        <v>1141</v>
      </c>
      <c r="D50" s="283"/>
      <c r="E50" s="283"/>
      <c r="F50" s="285" t="s">
        <v>2488</v>
      </c>
      <c r="G50" s="285" t="s">
        <v>2488</v>
      </c>
      <c r="H50" s="285" t="s">
        <v>2488</v>
      </c>
      <c r="I50" s="285" t="s">
        <v>2488</v>
      </c>
    </row>
    <row r="51" spans="2:11" x14ac:dyDescent="0.25">
      <c r="B51" s="267"/>
      <c r="C51" s="283" t="s">
        <v>128</v>
      </c>
      <c r="D51" s="283"/>
      <c r="E51" s="283"/>
      <c r="F51" s="285" t="s">
        <v>2488</v>
      </c>
      <c r="G51" s="285" t="s">
        <v>2488</v>
      </c>
      <c r="H51" s="285" t="s">
        <v>2488</v>
      </c>
      <c r="I51" s="285" t="s">
        <v>2488</v>
      </c>
    </row>
    <row r="52" spans="2:11" x14ac:dyDescent="0.25">
      <c r="B52" s="283" t="s">
        <v>2577</v>
      </c>
      <c r="C52" s="267"/>
      <c r="D52" s="267"/>
      <c r="E52" s="267"/>
      <c r="F52" s="284">
        <v>1</v>
      </c>
      <c r="G52" s="284">
        <v>1</v>
      </c>
      <c r="H52" s="284">
        <v>1</v>
      </c>
      <c r="I52" s="284">
        <v>1</v>
      </c>
    </row>
    <row r="53" spans="2:11" x14ac:dyDescent="0.25">
      <c r="B53" s="283" t="s">
        <v>2576</v>
      </c>
      <c r="C53" s="267"/>
      <c r="D53" s="267"/>
      <c r="E53" s="267"/>
      <c r="F53" s="284">
        <v>1</v>
      </c>
      <c r="G53" s="284">
        <v>1</v>
      </c>
      <c r="H53" s="284">
        <v>1</v>
      </c>
      <c r="I53" s="284">
        <v>1</v>
      </c>
    </row>
    <row r="54" spans="2:11" x14ac:dyDescent="0.25">
      <c r="B54" s="283" t="s">
        <v>2575</v>
      </c>
      <c r="C54" s="267"/>
      <c r="D54" s="267"/>
      <c r="E54" s="267"/>
      <c r="F54" s="284">
        <v>1</v>
      </c>
      <c r="G54" s="284">
        <v>1</v>
      </c>
      <c r="H54" s="284">
        <v>1</v>
      </c>
      <c r="I54" s="284">
        <v>1</v>
      </c>
    </row>
    <row r="55" spans="2:11" x14ac:dyDescent="0.25">
      <c r="B55" s="283" t="s">
        <v>2574</v>
      </c>
      <c r="C55" s="283"/>
      <c r="D55" s="283"/>
      <c r="E55" s="283"/>
      <c r="F55" s="280"/>
      <c r="G55" s="281"/>
      <c r="H55" s="281"/>
      <c r="I55" s="280"/>
    </row>
    <row r="56" spans="2:11" x14ac:dyDescent="0.25">
      <c r="B56" s="267"/>
      <c r="C56" s="283" t="s">
        <v>2699</v>
      </c>
      <c r="D56" s="283"/>
      <c r="E56" s="283"/>
      <c r="F56" s="280" t="s">
        <v>2566</v>
      </c>
      <c r="G56" s="281" t="s">
        <v>2566</v>
      </c>
      <c r="H56" s="281" t="s">
        <v>2566</v>
      </c>
      <c r="I56" s="280" t="s">
        <v>2566</v>
      </c>
    </row>
    <row r="57" spans="2:11" x14ac:dyDescent="0.25">
      <c r="C57" s="282" t="s">
        <v>2573</v>
      </c>
      <c r="D57" s="282"/>
      <c r="E57" s="282"/>
      <c r="F57" s="280" t="s">
        <v>2566</v>
      </c>
      <c r="G57" s="281" t="s">
        <v>2566</v>
      </c>
      <c r="H57" s="281" t="s">
        <v>2566</v>
      </c>
      <c r="I57" s="280" t="s">
        <v>2566</v>
      </c>
    </row>
    <row r="58" spans="2:11" x14ac:dyDescent="0.25">
      <c r="C58" s="282" t="s">
        <v>2698</v>
      </c>
      <c r="D58" s="282"/>
      <c r="E58" s="282"/>
      <c r="F58" s="280" t="s">
        <v>2566</v>
      </c>
      <c r="G58" s="281" t="s">
        <v>2566</v>
      </c>
      <c r="H58" s="281" t="s">
        <v>2566</v>
      </c>
      <c r="I58" s="280" t="s">
        <v>2566</v>
      </c>
    </row>
    <row r="59" spans="2:11" ht="27" customHeight="1" x14ac:dyDescent="0.25">
      <c r="B59" s="404" t="s">
        <v>2572</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2571</v>
      </c>
      <c r="K61"/>
    </row>
    <row r="62" spans="2:11" x14ac:dyDescent="0.25">
      <c r="B62" s="278" t="s">
        <v>2570</v>
      </c>
      <c r="C62" s="277" t="s">
        <v>2566</v>
      </c>
      <c r="D62" s="277" t="s">
        <v>2565</v>
      </c>
      <c r="E62" s="277" t="s">
        <v>2564</v>
      </c>
      <c r="F62" s="277" t="s">
        <v>2563</v>
      </c>
      <c r="G62" s="277" t="s">
        <v>2562</v>
      </c>
      <c r="H62" s="277" t="s">
        <v>2561</v>
      </c>
      <c r="I62" s="277" t="s">
        <v>2560</v>
      </c>
      <c r="J62" s="277" t="s">
        <v>2559</v>
      </c>
      <c r="K62" s="277" t="s">
        <v>2558</v>
      </c>
    </row>
    <row r="63" spans="2:11" x14ac:dyDescent="0.25">
      <c r="B63" s="277" t="s">
        <v>2569</v>
      </c>
      <c r="C63" s="277"/>
      <c r="D63" s="277"/>
      <c r="E63" s="277"/>
      <c r="F63" s="277"/>
      <c r="G63" s="277"/>
      <c r="H63" s="277"/>
      <c r="I63" s="277"/>
      <c r="J63" s="277"/>
      <c r="K63" s="277"/>
    </row>
    <row r="64" spans="2:11" x14ac:dyDescent="0.25">
      <c r="B64" s="277" t="s">
        <v>2555</v>
      </c>
      <c r="C64" s="279">
        <v>6.11</v>
      </c>
      <c r="D64" s="275"/>
      <c r="E64" s="277"/>
      <c r="F64" s="277"/>
      <c r="G64" s="277"/>
      <c r="H64" s="277"/>
      <c r="I64" s="277"/>
      <c r="J64" s="277"/>
      <c r="K64" s="277"/>
    </row>
    <row r="65" spans="2:11" x14ac:dyDescent="0.25">
      <c r="B65" s="277" t="s">
        <v>2554</v>
      </c>
      <c r="C65" s="279">
        <v>11.84</v>
      </c>
      <c r="D65" s="275"/>
      <c r="E65" s="277"/>
      <c r="F65" s="277"/>
      <c r="G65" s="277"/>
      <c r="H65" s="277"/>
      <c r="I65" s="277"/>
      <c r="J65" s="277"/>
      <c r="K65" s="277"/>
    </row>
    <row r="66" spans="2:11" x14ac:dyDescent="0.25">
      <c r="B66" s="277" t="s">
        <v>2545</v>
      </c>
      <c r="C66" s="279">
        <v>1.22</v>
      </c>
      <c r="D66" s="275"/>
      <c r="E66" s="277"/>
      <c r="F66" s="277"/>
      <c r="G66" s="277"/>
      <c r="H66" s="277"/>
      <c r="I66" s="277"/>
      <c r="J66" s="277"/>
      <c r="K66" s="277"/>
    </row>
    <row r="67" spans="2:11" x14ac:dyDescent="0.25">
      <c r="B67" s="277" t="s">
        <v>130</v>
      </c>
      <c r="C67" s="279">
        <v>19.169999999999998</v>
      </c>
      <c r="D67" s="275"/>
      <c r="E67" s="277"/>
      <c r="F67" s="277"/>
      <c r="G67" s="277"/>
      <c r="H67" s="277"/>
      <c r="I67" s="277"/>
      <c r="J67" s="277"/>
      <c r="K67" s="277"/>
    </row>
    <row r="68" spans="2:11" x14ac:dyDescent="0.25">
      <c r="C68" s="272"/>
    </row>
    <row r="69" spans="2:11" x14ac:dyDescent="0.25">
      <c r="B69" s="198" t="s">
        <v>2568</v>
      </c>
    </row>
    <row r="70" spans="2:11" x14ac:dyDescent="0.25">
      <c r="B70" s="278" t="s">
        <v>2567</v>
      </c>
      <c r="C70" s="277" t="s">
        <v>2566</v>
      </c>
      <c r="D70" s="277" t="s">
        <v>2565</v>
      </c>
      <c r="E70" s="277" t="s">
        <v>2564</v>
      </c>
      <c r="F70" s="277" t="s">
        <v>2563</v>
      </c>
      <c r="G70" s="277" t="s">
        <v>2562</v>
      </c>
      <c r="H70" s="277" t="s">
        <v>2561</v>
      </c>
      <c r="I70" s="277" t="s">
        <v>2560</v>
      </c>
      <c r="J70" s="277" t="s">
        <v>2559</v>
      </c>
      <c r="K70" s="277" t="s">
        <v>2558</v>
      </c>
    </row>
    <row r="71" spans="2:11" x14ac:dyDescent="0.25">
      <c r="B71" s="277" t="s">
        <v>2553</v>
      </c>
      <c r="C71" s="275">
        <v>2</v>
      </c>
      <c r="D71" s="275"/>
      <c r="E71" s="277"/>
      <c r="F71" s="277"/>
      <c r="G71" s="277"/>
      <c r="H71" s="277"/>
      <c r="I71" s="277"/>
      <c r="J71" s="277"/>
      <c r="K71" s="277"/>
    </row>
    <row r="72" spans="2:11" x14ac:dyDescent="0.25">
      <c r="B72" s="277" t="s">
        <v>2552</v>
      </c>
      <c r="C72" s="276"/>
      <c r="D72" s="275"/>
      <c r="E72" s="277"/>
      <c r="F72" s="277"/>
      <c r="G72" s="277"/>
      <c r="H72" s="277"/>
      <c r="I72" s="277"/>
      <c r="J72" s="277"/>
      <c r="K72" s="277"/>
    </row>
    <row r="73" spans="2:11" x14ac:dyDescent="0.25">
      <c r="B73" s="277" t="s">
        <v>2242</v>
      </c>
      <c r="C73" s="276">
        <v>17.2</v>
      </c>
      <c r="D73" s="275"/>
      <c r="E73" s="277"/>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19.2</v>
      </c>
      <c r="D75" s="275">
        <v>0</v>
      </c>
      <c r="E75" s="277">
        <v>0</v>
      </c>
      <c r="F75" s="277"/>
      <c r="G75" s="277"/>
      <c r="H75" s="277"/>
      <c r="I75" s="277"/>
      <c r="J75" s="277"/>
      <c r="K75" s="277"/>
    </row>
    <row r="76" spans="2:11" x14ac:dyDescent="0.25">
      <c r="C76" s="272"/>
    </row>
    <row r="77" spans="2:11" x14ac:dyDescent="0.25">
      <c r="B77" s="198" t="s">
        <v>2557</v>
      </c>
    </row>
    <row r="78" spans="2:11" x14ac:dyDescent="0.25">
      <c r="B78" s="278" t="s">
        <v>2556</v>
      </c>
      <c r="C78" s="277" t="s">
        <v>2555</v>
      </c>
      <c r="D78" s="277" t="s">
        <v>2554</v>
      </c>
      <c r="E78" s="277" t="s">
        <v>2545</v>
      </c>
      <c r="F78" s="277" t="s">
        <v>130</v>
      </c>
    </row>
    <row r="79" spans="2:11" x14ac:dyDescent="0.25">
      <c r="B79" s="277" t="s">
        <v>2553</v>
      </c>
      <c r="C79" s="275">
        <v>0.2</v>
      </c>
      <c r="D79" s="275">
        <v>1.9</v>
      </c>
      <c r="E79" s="275">
        <v>0</v>
      </c>
      <c r="F79" s="275">
        <v>2.1</v>
      </c>
    </row>
    <row r="80" spans="2:11" x14ac:dyDescent="0.25">
      <c r="B80" s="277" t="s">
        <v>2552</v>
      </c>
      <c r="C80" s="276"/>
      <c r="D80" s="275"/>
      <c r="E80" s="275"/>
      <c r="F80" s="275"/>
    </row>
    <row r="81" spans="2:11" x14ac:dyDescent="0.25">
      <c r="B81" s="277" t="s">
        <v>2242</v>
      </c>
      <c r="C81" s="276">
        <v>5.9</v>
      </c>
      <c r="D81" s="275">
        <v>10</v>
      </c>
      <c r="E81" s="275">
        <v>1.2</v>
      </c>
      <c r="F81" s="275">
        <v>17.100000000000001</v>
      </c>
    </row>
    <row r="82" spans="2:11" ht="15" customHeight="1" x14ac:dyDescent="0.25">
      <c r="B82" s="270" t="s">
        <v>2243</v>
      </c>
      <c r="C82" s="276"/>
      <c r="D82" s="275"/>
      <c r="E82" s="275"/>
      <c r="F82" s="275"/>
    </row>
    <row r="83" spans="2:11" x14ac:dyDescent="0.25">
      <c r="B83" s="277" t="s">
        <v>130</v>
      </c>
      <c r="C83" s="276">
        <v>6.1000000000000005</v>
      </c>
      <c r="D83" s="275">
        <v>11.9</v>
      </c>
      <c r="E83" s="275">
        <v>1.2</v>
      </c>
      <c r="F83" s="275">
        <v>19.2</v>
      </c>
    </row>
    <row r="84" spans="2:11" x14ac:dyDescent="0.25">
      <c r="C84" s="272"/>
    </row>
    <row r="85" spans="2:11" s="258" customFormat="1" x14ac:dyDescent="0.25">
      <c r="B85" s="198" t="s">
        <v>2551</v>
      </c>
      <c r="C85" s="18"/>
      <c r="D85" s="18"/>
      <c r="E85" s="18"/>
      <c r="F85" s="18"/>
      <c r="G85" s="18"/>
      <c r="H85" s="18"/>
      <c r="I85" s="18"/>
      <c r="J85" s="18"/>
      <c r="K85" s="18"/>
    </row>
    <row r="86" spans="2:11" x14ac:dyDescent="0.25">
      <c r="B86" s="405" t="s">
        <v>2550</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2549</v>
      </c>
      <c r="C89" s="268"/>
      <c r="D89" s="267"/>
    </row>
    <row r="90" spans="2:11" x14ac:dyDescent="0.25">
      <c r="B90" s="270" t="s">
        <v>2547</v>
      </c>
      <c r="C90" s="269">
        <v>0</v>
      </c>
      <c r="D90" s="267"/>
    </row>
    <row r="91" spans="2:11" x14ac:dyDescent="0.25">
      <c r="B91" s="270" t="s">
        <v>2546</v>
      </c>
      <c r="C91" s="269">
        <v>0</v>
      </c>
      <c r="D91" s="267"/>
    </row>
    <row r="92" spans="2:11" x14ac:dyDescent="0.25">
      <c r="B92" s="270" t="s">
        <v>2545</v>
      </c>
      <c r="C92" s="269">
        <v>0</v>
      </c>
      <c r="D92" s="267"/>
    </row>
    <row r="93" spans="2:11" x14ac:dyDescent="0.25">
      <c r="B93" s="270" t="s">
        <v>130</v>
      </c>
      <c r="C93" s="269">
        <v>0</v>
      </c>
      <c r="D93" s="267"/>
    </row>
    <row r="94" spans="2:11" x14ac:dyDescent="0.25">
      <c r="B94" s="267"/>
      <c r="C94" s="267"/>
      <c r="D94" s="267"/>
    </row>
    <row r="95" spans="2:11" x14ac:dyDescent="0.25">
      <c r="B95" s="271" t="s">
        <v>2548</v>
      </c>
      <c r="C95" s="268"/>
      <c r="D95" s="267"/>
    </row>
    <row r="96" spans="2:11" x14ac:dyDescent="0.25">
      <c r="B96" s="270" t="s">
        <v>2547</v>
      </c>
      <c r="C96" s="269">
        <v>0</v>
      </c>
      <c r="D96" s="267"/>
    </row>
    <row r="97" spans="2:6" x14ac:dyDescent="0.25">
      <c r="B97" s="270" t="s">
        <v>2546</v>
      </c>
      <c r="C97" s="269">
        <v>0</v>
      </c>
      <c r="D97" s="267"/>
    </row>
    <row r="98" spans="2:6" x14ac:dyDescent="0.25">
      <c r="B98" s="270" t="s">
        <v>2545</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2544</v>
      </c>
      <c r="C103" s="408"/>
      <c r="D103" s="408"/>
      <c r="E103" s="408"/>
      <c r="F103" s="408"/>
    </row>
    <row r="104" spans="2:6" ht="18" x14ac:dyDescent="0.25">
      <c r="B104" s="256"/>
      <c r="C104" s="266"/>
      <c r="D104" s="265"/>
      <c r="E104" s="265"/>
      <c r="F104" s="265"/>
    </row>
    <row r="105" spans="2:6" x14ac:dyDescent="0.25">
      <c r="B105" s="264" t="s">
        <v>2543</v>
      </c>
      <c r="C105" s="262">
        <v>281</v>
      </c>
    </row>
    <row r="106" spans="2:6" x14ac:dyDescent="0.25">
      <c r="B106" s="263" t="s">
        <v>2542</v>
      </c>
      <c r="C106" s="379">
        <v>1</v>
      </c>
      <c r="D106"/>
    </row>
    <row r="107" spans="2:6" x14ac:dyDescent="0.25">
      <c r="B107" s="263" t="s">
        <v>2541</v>
      </c>
      <c r="C107" s="262"/>
    </row>
    <row r="108" spans="2:6" x14ac:dyDescent="0.25">
      <c r="B108" s="263" t="s">
        <v>2540</v>
      </c>
      <c r="C108" s="262"/>
    </row>
    <row r="109" spans="2:6" x14ac:dyDescent="0.25">
      <c r="B109" s="263" t="s">
        <v>2539</v>
      </c>
      <c r="C109" s="262"/>
    </row>
    <row r="110" spans="2:6" x14ac:dyDescent="0.25">
      <c r="B110" s="263" t="s">
        <v>2538</v>
      </c>
      <c r="C110" s="262"/>
    </row>
    <row r="111" spans="2:6" x14ac:dyDescent="0.25">
      <c r="B111" s="263" t="s">
        <v>2537</v>
      </c>
      <c r="C111" s="262"/>
    </row>
    <row r="112" spans="2:6" x14ac:dyDescent="0.25">
      <c r="B112" s="263" t="s">
        <v>2536</v>
      </c>
      <c r="C112" s="262"/>
    </row>
    <row r="113" spans="2:6" x14ac:dyDescent="0.25">
      <c r="B113" s="261"/>
      <c r="C113" s="1"/>
    </row>
    <row r="115" spans="2:6" ht="18" x14ac:dyDescent="0.25">
      <c r="B115" s="408" t="s">
        <v>2535</v>
      </c>
      <c r="C115" s="408"/>
      <c r="D115" s="408"/>
      <c r="E115" s="408"/>
      <c r="F115" s="408"/>
    </row>
    <row r="116" spans="2:6" ht="18" x14ac:dyDescent="0.25">
      <c r="B116" s="256"/>
      <c r="C116" s="402" t="s">
        <v>2530</v>
      </c>
      <c r="D116" s="402"/>
      <c r="E116" s="402"/>
      <c r="F116" s="402"/>
    </row>
    <row r="117" spans="2:6" x14ac:dyDescent="0.25">
      <c r="B117" s="253" t="s">
        <v>2534</v>
      </c>
      <c r="C117" s="409"/>
      <c r="D117" s="409"/>
      <c r="E117" s="409"/>
      <c r="F117" s="409"/>
    </row>
    <row r="118" spans="2:6" x14ac:dyDescent="0.25">
      <c r="B118" s="253"/>
      <c r="C118" s="260"/>
      <c r="D118" s="260"/>
      <c r="E118" s="260"/>
      <c r="F118" s="260"/>
    </row>
    <row r="119" spans="2:6" x14ac:dyDescent="0.25">
      <c r="B119" s="252" t="s">
        <v>2533</v>
      </c>
      <c r="C119" s="410"/>
      <c r="D119" s="410"/>
      <c r="E119" s="410"/>
      <c r="F119" s="410"/>
    </row>
    <row r="120" spans="2:6" x14ac:dyDescent="0.25">
      <c r="B120" s="259" t="s">
        <v>2532</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2531</v>
      </c>
      <c r="C124" s="408"/>
      <c r="D124" s="408"/>
      <c r="E124" s="408"/>
      <c r="F124" s="408"/>
    </row>
    <row r="125" spans="2:6" ht="18" x14ac:dyDescent="0.25">
      <c r="B125" s="256"/>
      <c r="C125" s="402" t="s">
        <v>2530</v>
      </c>
      <c r="D125" s="402"/>
      <c r="E125" s="402"/>
      <c r="F125" s="402"/>
    </row>
    <row r="126" spans="2:6" x14ac:dyDescent="0.25">
      <c r="B126" s="255"/>
      <c r="C126" s="411" t="s">
        <v>2529</v>
      </c>
      <c r="D126" s="411"/>
      <c r="E126" s="411" t="s">
        <v>2528</v>
      </c>
      <c r="F126" s="411"/>
    </row>
    <row r="127" spans="2:6" ht="30" x14ac:dyDescent="0.25">
      <c r="B127" s="254" t="s">
        <v>2527</v>
      </c>
      <c r="C127" s="409" t="s">
        <v>2524</v>
      </c>
      <c r="D127" s="409"/>
      <c r="E127" s="409"/>
      <c r="F127" s="409"/>
    </row>
    <row r="128" spans="2:6" x14ac:dyDescent="0.25">
      <c r="B128" s="253" t="s">
        <v>2526</v>
      </c>
      <c r="C128" s="409" t="s">
        <v>2524</v>
      </c>
      <c r="D128" s="409"/>
      <c r="E128" s="409"/>
      <c r="F128" s="409"/>
    </row>
    <row r="129" spans="2:9" x14ac:dyDescent="0.25">
      <c r="B129" s="252" t="s">
        <v>2525</v>
      </c>
      <c r="C129" s="410"/>
      <c r="D129" s="410"/>
      <c r="E129" s="410" t="s">
        <v>2524</v>
      </c>
      <c r="F129" s="410"/>
    </row>
    <row r="130" spans="2:9" x14ac:dyDescent="0.25">
      <c r="B130" s="251" t="s">
        <v>2523</v>
      </c>
    </row>
    <row r="131" spans="2:9" x14ac:dyDescent="0.25">
      <c r="I131" s="217" t="s">
        <v>2487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2407</v>
      </c>
      <c r="K4" s="340" t="s">
        <v>2628</v>
      </c>
      <c r="L4" s="339">
        <v>44926</v>
      </c>
    </row>
    <row r="5" spans="1:13" x14ac:dyDescent="0.25">
      <c r="B5" s="338" t="s">
        <v>2627</v>
      </c>
    </row>
    <row r="7" spans="1:13" ht="15.75" x14ac:dyDescent="0.25">
      <c r="B7" s="337" t="s">
        <v>2626</v>
      </c>
    </row>
    <row r="8" spans="1:13" ht="3.75" customHeight="1" x14ac:dyDescent="0.25">
      <c r="B8" s="337"/>
    </row>
    <row r="9" spans="1:13" x14ac:dyDescent="0.25">
      <c r="B9" s="336" t="s">
        <v>2469</v>
      </c>
      <c r="C9" s="328"/>
      <c r="D9" s="328"/>
      <c r="E9" s="328"/>
      <c r="F9" s="328"/>
      <c r="G9" s="328"/>
      <c r="H9" s="328"/>
      <c r="I9" s="328"/>
      <c r="J9" s="328"/>
      <c r="K9" s="328"/>
      <c r="L9" s="328"/>
      <c r="M9" s="328"/>
    </row>
    <row r="10" spans="1:13" ht="45" x14ac:dyDescent="0.25">
      <c r="A10" s="267"/>
      <c r="B10" s="302"/>
      <c r="C10" s="326" t="s">
        <v>2624</v>
      </c>
      <c r="D10" s="325" t="s">
        <v>2623</v>
      </c>
      <c r="E10" s="325" t="s">
        <v>2622</v>
      </c>
      <c r="F10" s="325" t="s">
        <v>2621</v>
      </c>
      <c r="G10" s="325" t="s">
        <v>2620</v>
      </c>
      <c r="H10" s="325" t="s">
        <v>2619</v>
      </c>
      <c r="I10" s="325" t="s">
        <v>2618</v>
      </c>
      <c r="J10" s="325" t="s">
        <v>766</v>
      </c>
      <c r="K10" s="325" t="s">
        <v>2617</v>
      </c>
      <c r="L10" s="325" t="s">
        <v>128</v>
      </c>
      <c r="M10" s="324" t="s">
        <v>130</v>
      </c>
    </row>
    <row r="11" spans="1:13" x14ac:dyDescent="0.25">
      <c r="A11" s="267"/>
      <c r="B11" s="323" t="s">
        <v>130</v>
      </c>
      <c r="C11" s="335">
        <v>133033</v>
      </c>
      <c r="D11" s="334">
        <v>11189</v>
      </c>
      <c r="E11" s="334">
        <v>4542</v>
      </c>
      <c r="F11" s="334">
        <v>2864</v>
      </c>
      <c r="G11" s="334">
        <v>3403</v>
      </c>
      <c r="H11" s="334">
        <v>313</v>
      </c>
      <c r="I11" s="334">
        <v>2051</v>
      </c>
      <c r="J11" s="334">
        <v>2230</v>
      </c>
      <c r="K11" s="334">
        <v>455</v>
      </c>
      <c r="L11" s="334">
        <v>104</v>
      </c>
      <c r="M11" s="333">
        <v>160184</v>
      </c>
    </row>
    <row r="12" spans="1:13" x14ac:dyDescent="0.25">
      <c r="A12" s="267"/>
      <c r="B12" s="319" t="s">
        <v>2615</v>
      </c>
      <c r="C12" s="318">
        <v>83</v>
      </c>
      <c r="D12" s="318">
        <v>7</v>
      </c>
      <c r="E12" s="318">
        <v>3</v>
      </c>
      <c r="F12" s="318">
        <v>2</v>
      </c>
      <c r="G12" s="318">
        <v>2</v>
      </c>
      <c r="H12" s="318">
        <v>0</v>
      </c>
      <c r="I12" s="318">
        <v>1</v>
      </c>
      <c r="J12" s="318">
        <v>1</v>
      </c>
      <c r="K12" s="318">
        <v>0</v>
      </c>
      <c r="L12" s="318">
        <v>0</v>
      </c>
      <c r="M12" s="318">
        <v>99</v>
      </c>
    </row>
    <row r="13" spans="1:13" x14ac:dyDescent="0.25">
      <c r="A13" s="267"/>
      <c r="B13" s="267"/>
      <c r="C13" s="332"/>
    </row>
    <row r="14" spans="1:13" ht="15.75" x14ac:dyDescent="0.25">
      <c r="A14" s="267"/>
      <c r="B14" s="331" t="s">
        <v>2625</v>
      </c>
      <c r="C14" s="267"/>
    </row>
    <row r="15" spans="1:13" ht="3.75" customHeight="1" x14ac:dyDescent="0.25">
      <c r="A15" s="267"/>
      <c r="B15" s="331"/>
      <c r="C15" s="267"/>
    </row>
    <row r="16" spans="1:13" x14ac:dyDescent="0.25">
      <c r="A16" s="267"/>
      <c r="B16" s="330" t="s">
        <v>2467</v>
      </c>
      <c r="C16" s="329"/>
      <c r="D16" s="328"/>
      <c r="E16" s="328"/>
      <c r="F16" s="328"/>
      <c r="G16" s="328"/>
      <c r="H16" s="328"/>
      <c r="I16" s="328"/>
      <c r="J16" s="328"/>
      <c r="K16" s="328"/>
      <c r="L16" s="328"/>
      <c r="M16" s="328"/>
    </row>
    <row r="17" spans="1:14" ht="45" x14ac:dyDescent="0.25">
      <c r="A17" s="267"/>
      <c r="B17" s="302"/>
      <c r="C17" s="326" t="s">
        <v>2624</v>
      </c>
      <c r="D17" s="325" t="s">
        <v>2623</v>
      </c>
      <c r="E17" s="325" t="s">
        <v>2622</v>
      </c>
      <c r="F17" s="325" t="s">
        <v>2621</v>
      </c>
      <c r="G17" s="325" t="s">
        <v>2620</v>
      </c>
      <c r="H17" s="325" t="s">
        <v>2619</v>
      </c>
      <c r="I17" s="325" t="s">
        <v>2618</v>
      </c>
      <c r="J17" s="325" t="s">
        <v>766</v>
      </c>
      <c r="K17" s="325" t="s">
        <v>2617</v>
      </c>
      <c r="L17" s="325" t="s">
        <v>128</v>
      </c>
      <c r="M17" s="324" t="s">
        <v>130</v>
      </c>
    </row>
    <row r="18" spans="1:14" x14ac:dyDescent="0.25">
      <c r="A18" s="267"/>
      <c r="B18" s="323" t="s">
        <v>130</v>
      </c>
      <c r="C18" s="322">
        <v>176.75</v>
      </c>
      <c r="D18" s="321">
        <v>8.52</v>
      </c>
      <c r="E18" s="321">
        <v>20.350000000000001</v>
      </c>
      <c r="F18" s="321">
        <v>23.43</v>
      </c>
      <c r="G18" s="321">
        <v>19.309999999999999</v>
      </c>
      <c r="H18" s="321">
        <v>2.69</v>
      </c>
      <c r="I18" s="321">
        <v>15.6</v>
      </c>
      <c r="J18" s="321">
        <v>7.3</v>
      </c>
      <c r="K18" s="321">
        <v>6.75</v>
      </c>
      <c r="L18" s="321">
        <v>0.06</v>
      </c>
      <c r="M18" s="320">
        <v>280.76000000000005</v>
      </c>
    </row>
    <row r="19" spans="1:14" x14ac:dyDescent="0.25">
      <c r="A19" s="267"/>
      <c r="B19" s="319" t="s">
        <v>2615</v>
      </c>
      <c r="C19" s="318">
        <v>62.954124519162256</v>
      </c>
      <c r="D19" s="318">
        <v>3.0346203162843701</v>
      </c>
      <c r="E19" s="318">
        <v>7.24818350192335</v>
      </c>
      <c r="F19" s="318">
        <v>8.3452058697820188</v>
      </c>
      <c r="G19" s="318">
        <v>6.8777603647243186</v>
      </c>
      <c r="H19" s="318">
        <v>0.95811369140903246</v>
      </c>
      <c r="I19" s="318">
        <v>5.5563470579854668</v>
      </c>
      <c r="J19" s="318">
        <v>2.60008548226243</v>
      </c>
      <c r="K19" s="318">
        <v>2.4041886308590965</v>
      </c>
      <c r="L19" s="318">
        <v>2.1370565607636411E-2</v>
      </c>
      <c r="M19" s="317">
        <v>100</v>
      </c>
    </row>
    <row r="20" spans="1:14" x14ac:dyDescent="0.25">
      <c r="A20" s="267"/>
      <c r="B20" s="267"/>
      <c r="C20" s="267"/>
    </row>
    <row r="21" spans="1:14" ht="15.75" x14ac:dyDescent="0.25">
      <c r="A21" s="267"/>
      <c r="B21" s="331" t="s">
        <v>2616</v>
      </c>
      <c r="C21" s="267"/>
    </row>
    <row r="22" spans="1:14" ht="3.75" customHeight="1" x14ac:dyDescent="0.25">
      <c r="A22" s="267"/>
      <c r="B22" s="331"/>
      <c r="C22" s="267"/>
    </row>
    <row r="23" spans="1:14" x14ac:dyDescent="0.25">
      <c r="A23" s="267"/>
      <c r="B23" s="330" t="s">
        <v>2465</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111.4</v>
      </c>
      <c r="D26" s="321">
        <v>81.5</v>
      </c>
      <c r="E26" s="321">
        <v>43.8</v>
      </c>
      <c r="F26" s="321">
        <v>22.2</v>
      </c>
      <c r="G26" s="321">
        <v>10.4</v>
      </c>
      <c r="H26" s="321">
        <v>11.3</v>
      </c>
      <c r="I26" s="320">
        <v>280.8</v>
      </c>
    </row>
    <row r="27" spans="1:14" x14ac:dyDescent="0.25">
      <c r="A27" s="267"/>
      <c r="B27" s="319" t="s">
        <v>2615</v>
      </c>
      <c r="C27" s="318">
        <v>39.69</v>
      </c>
      <c r="D27" s="318">
        <v>29.04</v>
      </c>
      <c r="E27" s="318">
        <v>15.61</v>
      </c>
      <c r="F27" s="318">
        <v>7.91</v>
      </c>
      <c r="G27" s="318">
        <v>3.72</v>
      </c>
      <c r="H27" s="318">
        <v>4.03</v>
      </c>
      <c r="I27" s="317">
        <v>100</v>
      </c>
    </row>
    <row r="28" spans="1:14" x14ac:dyDescent="0.25">
      <c r="A28" s="267"/>
      <c r="B28" s="267"/>
      <c r="C28" s="267"/>
    </row>
    <row r="29" spans="1:14" x14ac:dyDescent="0.25">
      <c r="N29" s="217" t="s">
        <v>2487</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2649</v>
      </c>
    </row>
    <row r="6" spans="2:14" ht="3.75" customHeight="1" x14ac:dyDescent="0.25">
      <c r="B6" s="337"/>
    </row>
    <row r="7" spans="2:14" x14ac:dyDescent="0.25">
      <c r="B7" s="361" t="s">
        <v>2463</v>
      </c>
      <c r="C7" s="361"/>
      <c r="D7" s="356"/>
      <c r="E7" s="360"/>
      <c r="F7" s="360"/>
      <c r="G7" s="360"/>
      <c r="H7" s="360"/>
      <c r="I7" s="360"/>
      <c r="J7" s="360"/>
      <c r="K7" s="355"/>
      <c r="L7" s="355"/>
      <c r="M7" s="267"/>
      <c r="N7" s="271"/>
    </row>
    <row r="8" spans="2:14" x14ac:dyDescent="0.25">
      <c r="B8" s="313"/>
      <c r="C8" s="412" t="s">
        <v>2645</v>
      </c>
      <c r="D8" s="412"/>
      <c r="E8" s="412"/>
      <c r="F8" s="412"/>
      <c r="G8" s="412"/>
      <c r="H8" s="412"/>
      <c r="I8" s="412"/>
      <c r="J8" s="412"/>
      <c r="K8" s="412"/>
      <c r="L8" s="412"/>
      <c r="M8" s="267"/>
      <c r="N8" s="267"/>
    </row>
    <row r="9" spans="2:14" x14ac:dyDescent="0.25">
      <c r="B9" s="313"/>
      <c r="C9" s="354" t="s">
        <v>2641</v>
      </c>
      <c r="D9" s="354" t="s">
        <v>2640</v>
      </c>
      <c r="E9" s="354" t="s">
        <v>2639</v>
      </c>
      <c r="F9" s="354" t="s">
        <v>2638</v>
      </c>
      <c r="G9" s="354" t="s">
        <v>2637</v>
      </c>
      <c r="H9" s="354" t="s">
        <v>2636</v>
      </c>
      <c r="I9" s="354" t="s">
        <v>2635</v>
      </c>
      <c r="J9" s="354" t="s">
        <v>2634</v>
      </c>
      <c r="K9" s="354" t="s">
        <v>2633</v>
      </c>
      <c r="L9" s="354" t="s">
        <v>2632</v>
      </c>
      <c r="M9" s="267"/>
      <c r="N9" s="359"/>
    </row>
    <row r="10" spans="2:14" x14ac:dyDescent="0.25">
      <c r="C10" s="358"/>
      <c r="D10" s="358"/>
      <c r="E10" s="358"/>
      <c r="F10" s="358"/>
      <c r="G10" s="358"/>
      <c r="H10" s="358"/>
      <c r="I10" s="358"/>
      <c r="J10" s="358"/>
      <c r="K10" s="358"/>
      <c r="L10" s="358"/>
      <c r="M10" s="267"/>
      <c r="N10" s="267"/>
    </row>
    <row r="11" spans="2:14" x14ac:dyDescent="0.25">
      <c r="B11" s="353" t="s">
        <v>2624</v>
      </c>
      <c r="C11" s="352">
        <v>90.795508258469724</v>
      </c>
      <c r="D11" s="352">
        <v>61.993331320498491</v>
      </c>
      <c r="E11" s="352">
        <v>20.654976292645664</v>
      </c>
      <c r="F11" s="352">
        <v>2.1603857894841076</v>
      </c>
      <c r="G11" s="352">
        <v>0.68085855267141016</v>
      </c>
      <c r="H11" s="352">
        <v>8.4307250279377022E-2</v>
      </c>
      <c r="I11" s="352">
        <v>5.3204575502524998E-2</v>
      </c>
      <c r="J11" s="352">
        <v>4.010344882803106E-2</v>
      </c>
      <c r="K11" s="352">
        <v>3.1402700578557985E-2</v>
      </c>
      <c r="L11" s="352">
        <v>0.25362181104211168</v>
      </c>
      <c r="M11" s="267"/>
      <c r="N11" s="344"/>
    </row>
    <row r="12" spans="2:14" x14ac:dyDescent="0.25">
      <c r="B12" s="353" t="s">
        <v>2623</v>
      </c>
      <c r="C12" s="352">
        <v>5.4128999999999996</v>
      </c>
      <c r="D12" s="352">
        <v>2.6333000000000002</v>
      </c>
      <c r="E12" s="352">
        <v>0.40150000000000002</v>
      </c>
      <c r="F12" s="352">
        <v>2.9399999999999999E-2</v>
      </c>
      <c r="G12" s="352">
        <v>7.6E-3</v>
      </c>
      <c r="H12" s="352">
        <v>1.9E-3</v>
      </c>
      <c r="I12" s="352">
        <v>1.6000000000000001E-3</v>
      </c>
      <c r="J12" s="352">
        <v>1.4E-3</v>
      </c>
      <c r="K12" s="352">
        <v>1.1999999999999999E-3</v>
      </c>
      <c r="L12" s="352">
        <v>3.0700000000000002E-2</v>
      </c>
      <c r="M12" s="267"/>
      <c r="N12" s="344"/>
    </row>
    <row r="13" spans="2:14" x14ac:dyDescent="0.25">
      <c r="B13" s="353" t="s">
        <v>2622</v>
      </c>
      <c r="C13" s="352">
        <v>13.2287</v>
      </c>
      <c r="D13" s="352">
        <v>4.1497999999999999</v>
      </c>
      <c r="E13" s="352">
        <v>1.6380999999999999</v>
      </c>
      <c r="F13" s="352">
        <v>0.36259999999999998</v>
      </c>
      <c r="G13" s="352">
        <v>0.35099999999999998</v>
      </c>
      <c r="H13" s="352">
        <v>0.16320000000000001</v>
      </c>
      <c r="I13" s="352">
        <v>5.62E-2</v>
      </c>
      <c r="J13" s="352">
        <v>3.4500000000000003E-2</v>
      </c>
      <c r="K13" s="352">
        <v>3.5700000000000003E-2</v>
      </c>
      <c r="L13" s="352">
        <v>0.33069999999999999</v>
      </c>
      <c r="M13" s="267"/>
      <c r="N13" s="344"/>
    </row>
    <row r="14" spans="2:14" x14ac:dyDescent="0.25">
      <c r="B14" s="353" t="s">
        <v>2621</v>
      </c>
      <c r="C14" s="352">
        <v>17.0291</v>
      </c>
      <c r="D14" s="352">
        <v>4.8033000000000001</v>
      </c>
      <c r="E14" s="352">
        <v>1.3911</v>
      </c>
      <c r="F14" s="352">
        <v>0.1411</v>
      </c>
      <c r="G14" s="352">
        <v>4.0099999999999997E-2</v>
      </c>
      <c r="H14" s="352">
        <v>7.7000000000000002E-3</v>
      </c>
      <c r="I14" s="352">
        <v>3.8999999999999998E-3</v>
      </c>
      <c r="J14" s="352">
        <v>2.7000000000000001E-3</v>
      </c>
      <c r="K14" s="352">
        <v>1.9E-3</v>
      </c>
      <c r="L14" s="352">
        <v>7.6E-3</v>
      </c>
      <c r="M14" s="267"/>
      <c r="N14" s="344"/>
    </row>
    <row r="15" spans="2:14" x14ac:dyDescent="0.25">
      <c r="B15" s="353" t="s">
        <v>2620</v>
      </c>
      <c r="C15" s="352">
        <v>8.5907</v>
      </c>
      <c r="D15" s="352">
        <v>7.1265000000000001</v>
      </c>
      <c r="E15" s="352">
        <v>3.2740999999999998</v>
      </c>
      <c r="F15" s="352">
        <v>0.2485</v>
      </c>
      <c r="G15" s="352">
        <v>5.2699999999999997E-2</v>
      </c>
      <c r="H15" s="352">
        <v>3.5000000000000001E-3</v>
      </c>
      <c r="I15" s="352">
        <v>2.0999999999999999E-3</v>
      </c>
      <c r="J15" s="352">
        <v>1.4E-3</v>
      </c>
      <c r="K15" s="352">
        <v>6.9999999999999999E-4</v>
      </c>
      <c r="L15" s="352">
        <v>5.4000000000000003E-3</v>
      </c>
      <c r="M15" s="267"/>
      <c r="N15" s="344"/>
    </row>
    <row r="16" spans="2:14" ht="30" x14ac:dyDescent="0.25">
      <c r="B16" s="353" t="s">
        <v>2619</v>
      </c>
      <c r="C16" s="352">
        <v>1.7733000000000001</v>
      </c>
      <c r="D16" s="352">
        <v>0.82450000000000001</v>
      </c>
      <c r="E16" s="352">
        <v>9.3700000000000006E-2</v>
      </c>
      <c r="F16" s="352">
        <v>1.4E-3</v>
      </c>
      <c r="G16" s="352">
        <v>0</v>
      </c>
      <c r="H16" s="352">
        <v>0</v>
      </c>
      <c r="I16" s="352">
        <v>0</v>
      </c>
      <c r="J16" s="352">
        <v>0</v>
      </c>
      <c r="K16" s="352">
        <v>0</v>
      </c>
      <c r="L16" s="352">
        <v>0</v>
      </c>
      <c r="M16" s="267"/>
      <c r="N16" s="344"/>
    </row>
    <row r="17" spans="2:14" x14ac:dyDescent="0.25">
      <c r="B17" s="353" t="s">
        <v>2618</v>
      </c>
      <c r="C17" s="352">
        <v>8.7766999999999999</v>
      </c>
      <c r="D17" s="352">
        <v>5.7915000000000001</v>
      </c>
      <c r="E17" s="352">
        <v>0.91910000000000003</v>
      </c>
      <c r="F17" s="352">
        <v>4.4400000000000002E-2</v>
      </c>
      <c r="G17" s="352">
        <v>2.8899999999999999E-2</v>
      </c>
      <c r="H17" s="352">
        <v>1.29E-2</v>
      </c>
      <c r="I17" s="352">
        <v>1.26E-2</v>
      </c>
      <c r="J17" s="352">
        <v>3.2000000000000002E-3</v>
      </c>
      <c r="K17" s="352">
        <v>1.1999999999999999E-3</v>
      </c>
      <c r="L17" s="352">
        <v>8.2000000000000007E-3</v>
      </c>
      <c r="M17" s="267"/>
      <c r="N17" s="344"/>
    </row>
    <row r="18" spans="2:14" x14ac:dyDescent="0.25">
      <c r="B18" s="353" t="s">
        <v>2630</v>
      </c>
      <c r="C18" s="352">
        <v>3.7631000000000001</v>
      </c>
      <c r="D18" s="352">
        <v>2.4900000000000002</v>
      </c>
      <c r="E18" s="352">
        <v>0.94199999999999995</v>
      </c>
      <c r="F18" s="352">
        <v>8.4099999999999994E-2</v>
      </c>
      <c r="G18" s="352">
        <v>1.52E-2</v>
      </c>
      <c r="H18" s="352">
        <v>3.3999999999999998E-3</v>
      </c>
      <c r="I18" s="352">
        <v>2.5000000000000001E-3</v>
      </c>
      <c r="J18" s="352">
        <v>1.5E-3</v>
      </c>
      <c r="K18" s="352">
        <v>0</v>
      </c>
      <c r="L18" s="352">
        <v>0</v>
      </c>
      <c r="M18" s="267"/>
      <c r="N18" s="344"/>
    </row>
    <row r="19" spans="2:14" ht="30" x14ac:dyDescent="0.25">
      <c r="B19" s="353" t="s">
        <v>2629</v>
      </c>
      <c r="C19" s="352">
        <v>3.6854</v>
      </c>
      <c r="D19" s="352">
        <v>2.5865</v>
      </c>
      <c r="E19" s="352">
        <v>0.28770000000000001</v>
      </c>
      <c r="F19" s="352">
        <v>1.89E-2</v>
      </c>
      <c r="G19" s="352">
        <v>1.6799999999999999E-2</v>
      </c>
      <c r="H19" s="352">
        <v>7.1999999999999998E-3</v>
      </c>
      <c r="I19" s="352">
        <v>7.1999999999999998E-3</v>
      </c>
      <c r="J19" s="352">
        <v>7.1000000000000004E-3</v>
      </c>
      <c r="K19" s="352">
        <v>7.1000000000000004E-3</v>
      </c>
      <c r="L19" s="352">
        <v>0.12559999999999999</v>
      </c>
      <c r="M19" s="267"/>
      <c r="N19" s="344"/>
    </row>
    <row r="20" spans="2:14" x14ac:dyDescent="0.25">
      <c r="B20" s="353" t="s">
        <v>128</v>
      </c>
      <c r="C20" s="352">
        <v>4.6199999999999998E-2</v>
      </c>
      <c r="D20" s="352">
        <v>1.43E-2</v>
      </c>
      <c r="E20" s="352">
        <v>2.0000000000000001E-4</v>
      </c>
      <c r="F20" s="352">
        <v>0</v>
      </c>
      <c r="G20" s="352">
        <v>0</v>
      </c>
      <c r="H20" s="352">
        <v>0</v>
      </c>
      <c r="I20" s="352">
        <v>0</v>
      </c>
      <c r="J20" s="352">
        <v>0</v>
      </c>
      <c r="K20" s="352">
        <v>0</v>
      </c>
      <c r="L20" s="352">
        <v>4.0000000000000002E-4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153.10208837439245</v>
      </c>
      <c r="D22" s="341">
        <v>92.412702878067847</v>
      </c>
      <c r="E22" s="341">
        <v>29.602302557934276</v>
      </c>
      <c r="F22" s="341">
        <v>3.0907673225819545</v>
      </c>
      <c r="G22" s="341">
        <v>1.1931645934681068</v>
      </c>
      <c r="H22" s="341">
        <v>0.28411538094400229</v>
      </c>
      <c r="I22" s="341">
        <v>0.13930754158922745</v>
      </c>
      <c r="J22" s="341">
        <v>9.1904975391600863E-2</v>
      </c>
      <c r="K22" s="341">
        <v>7.9204287823882377E-2</v>
      </c>
      <c r="L22" s="341">
        <v>0.76224126489094868</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2648</v>
      </c>
      <c r="M27" s="267"/>
      <c r="N27" s="267"/>
    </row>
    <row r="28" spans="2:14" ht="3.75" customHeight="1" x14ac:dyDescent="0.25">
      <c r="B28" s="337"/>
      <c r="M28" s="267"/>
      <c r="N28" s="267"/>
    </row>
    <row r="29" spans="2:14" x14ac:dyDescent="0.25">
      <c r="B29" s="350" t="s">
        <v>2647</v>
      </c>
      <c r="C29" s="356"/>
      <c r="D29" s="355"/>
      <c r="E29" s="355"/>
      <c r="F29" s="355"/>
      <c r="G29" s="355"/>
      <c r="H29" s="355"/>
      <c r="I29" s="355"/>
      <c r="J29" s="355"/>
      <c r="K29" s="355"/>
      <c r="L29" s="355"/>
      <c r="M29" s="267"/>
      <c r="N29" s="267"/>
    </row>
    <row r="30" spans="2:14" x14ac:dyDescent="0.25">
      <c r="B30" s="313"/>
      <c r="C30" s="412" t="s">
        <v>2642</v>
      </c>
      <c r="D30" s="412"/>
      <c r="E30" s="412"/>
      <c r="F30" s="412"/>
      <c r="G30" s="412"/>
      <c r="H30" s="412"/>
      <c r="I30" s="412"/>
      <c r="J30" s="412"/>
      <c r="K30" s="412"/>
      <c r="L30" s="412"/>
      <c r="M30" s="267"/>
      <c r="N30" s="267"/>
    </row>
    <row r="31" spans="2:14" x14ac:dyDescent="0.25">
      <c r="B31" s="313"/>
      <c r="C31" s="354" t="s">
        <v>2641</v>
      </c>
      <c r="D31" s="354" t="s">
        <v>2640</v>
      </c>
      <c r="E31" s="354" t="s">
        <v>2639</v>
      </c>
      <c r="F31" s="354" t="s">
        <v>2638</v>
      </c>
      <c r="G31" s="354" t="s">
        <v>2637</v>
      </c>
      <c r="H31" s="354" t="s">
        <v>2636</v>
      </c>
      <c r="I31" s="354" t="s">
        <v>2635</v>
      </c>
      <c r="J31" s="354" t="s">
        <v>2634</v>
      </c>
      <c r="K31" s="354" t="s">
        <v>2633</v>
      </c>
      <c r="L31" s="354" t="s">
        <v>2632</v>
      </c>
      <c r="M31" s="267"/>
      <c r="N31" s="359"/>
    </row>
    <row r="32" spans="2:14" x14ac:dyDescent="0.25">
      <c r="C32" s="358"/>
      <c r="D32" s="358"/>
      <c r="E32" s="358"/>
      <c r="F32" s="358"/>
      <c r="G32" s="358"/>
      <c r="H32" s="358"/>
      <c r="I32" s="358"/>
      <c r="J32" s="358"/>
      <c r="K32" s="358"/>
      <c r="L32" s="358"/>
      <c r="M32" s="267"/>
      <c r="N32" s="267"/>
    </row>
    <row r="33" spans="2:14" x14ac:dyDescent="0.25">
      <c r="B33" s="353" t="s">
        <v>2624</v>
      </c>
      <c r="C33" s="345">
        <v>51.37012151132361</v>
      </c>
      <c r="D33" s="345">
        <v>35.074476963772931</v>
      </c>
      <c r="E33" s="345">
        <v>11.686135826743808</v>
      </c>
      <c r="F33" s="345">
        <v>1.2222992375482722</v>
      </c>
      <c r="G33" s="345">
        <v>0.38521494348803981</v>
      </c>
      <c r="H33" s="345">
        <v>4.7699206427793413E-2</v>
      </c>
      <c r="I33" s="345">
        <v>3.0101990296068915E-2</v>
      </c>
      <c r="J33" s="345">
        <v>2.2689658099104577E-2</v>
      </c>
      <c r="K33" s="345">
        <v>1.7766964197303833E-2</v>
      </c>
      <c r="L33" s="345">
        <v>0.14349369810306536</v>
      </c>
      <c r="M33" s="267"/>
      <c r="N33" s="344"/>
    </row>
    <row r="34" spans="2:14" x14ac:dyDescent="0.25">
      <c r="B34" s="353" t="s">
        <v>2623</v>
      </c>
      <c r="C34" s="345">
        <v>63.520506953001231</v>
      </c>
      <c r="D34" s="345">
        <v>30.901836531127152</v>
      </c>
      <c r="E34" s="345">
        <v>4.711611805433316</v>
      </c>
      <c r="F34" s="345">
        <v>0.34500968139412075</v>
      </c>
      <c r="G34" s="345">
        <v>8.9186176142697887E-2</v>
      </c>
      <c r="H34" s="345">
        <v>2.2296544035674472E-2</v>
      </c>
      <c r="I34" s="345">
        <v>1.8776037082673239E-2</v>
      </c>
      <c r="J34" s="345">
        <v>1.6429032447339086E-2</v>
      </c>
      <c r="K34" s="345">
        <v>1.4082027812004929E-2</v>
      </c>
      <c r="L34" s="345">
        <v>0.36026521152379276</v>
      </c>
      <c r="M34" s="267"/>
      <c r="N34" s="344"/>
    </row>
    <row r="35" spans="2:14" x14ac:dyDescent="0.25">
      <c r="B35" s="353" t="s">
        <v>2622</v>
      </c>
      <c r="C35" s="345">
        <v>65.00429964865728</v>
      </c>
      <c r="D35" s="345">
        <v>20.391636569126064</v>
      </c>
      <c r="E35" s="345">
        <v>8.0494336748482826</v>
      </c>
      <c r="F35" s="345">
        <v>1.7817744035773075</v>
      </c>
      <c r="G35" s="345">
        <v>1.7247733470922091</v>
      </c>
      <c r="H35" s="345">
        <v>0.80194589813518102</v>
      </c>
      <c r="I35" s="345">
        <v>0.27616029090194344</v>
      </c>
      <c r="J35" s="345">
        <v>0.16952900420137099</v>
      </c>
      <c r="K35" s="345">
        <v>0.17542566521707084</v>
      </c>
      <c r="L35" s="345">
        <v>1.6250214982432862</v>
      </c>
      <c r="M35" s="267"/>
      <c r="N35" s="344"/>
    </row>
    <row r="36" spans="2:14" x14ac:dyDescent="0.25">
      <c r="B36" s="353" t="s">
        <v>2621</v>
      </c>
      <c r="C36" s="345">
        <v>72.685404528672336</v>
      </c>
      <c r="D36" s="345">
        <v>20.501952749855942</v>
      </c>
      <c r="E36" s="345">
        <v>5.9376400537806511</v>
      </c>
      <c r="F36" s="345">
        <v>0.60225793371321246</v>
      </c>
      <c r="G36" s="345">
        <v>0.1711590584117634</v>
      </c>
      <c r="H36" s="345">
        <v>3.2865953859615424E-2</v>
      </c>
      <c r="I36" s="345">
        <v>1.6646392214610409E-2</v>
      </c>
      <c r="J36" s="345">
        <v>1.1524425379345667E-2</v>
      </c>
      <c r="K36" s="345">
        <v>8.1097808225025058E-3</v>
      </c>
      <c r="L36" s="345">
        <v>3.2439123290010023E-2</v>
      </c>
      <c r="M36" s="267"/>
      <c r="N36" s="344"/>
    </row>
    <row r="37" spans="2:14" x14ac:dyDescent="0.25">
      <c r="B37" s="353" t="s">
        <v>2620</v>
      </c>
      <c r="C37" s="345">
        <v>44.49848748549644</v>
      </c>
      <c r="D37" s="345">
        <v>36.914159622078571</v>
      </c>
      <c r="E37" s="345">
        <v>16.959327863417869</v>
      </c>
      <c r="F37" s="345">
        <v>1.2871912812862591</v>
      </c>
      <c r="G37" s="345">
        <v>0.27297778882811208</v>
      </c>
      <c r="H37" s="345">
        <v>1.8129454666003651E-2</v>
      </c>
      <c r="I37" s="345">
        <v>1.0877672799602188E-2</v>
      </c>
      <c r="J37" s="345">
        <v>7.2517818664014589E-3</v>
      </c>
      <c r="K37" s="345">
        <v>3.6258909332007295E-3</v>
      </c>
      <c r="L37" s="345">
        <v>2.7971158627548488E-2</v>
      </c>
      <c r="M37" s="267"/>
      <c r="N37" s="344"/>
    </row>
    <row r="38" spans="2:14" ht="30" x14ac:dyDescent="0.25">
      <c r="B38" s="353" t="s">
        <v>2619</v>
      </c>
      <c r="C38" s="345">
        <v>65.85094136432842</v>
      </c>
      <c r="D38" s="345">
        <v>30.617549853317982</v>
      </c>
      <c r="E38" s="345">
        <v>3.4795202198373496</v>
      </c>
      <c r="F38" s="345">
        <v>5.1988562516246423E-2</v>
      </c>
      <c r="G38" s="345">
        <v>0</v>
      </c>
      <c r="H38" s="345">
        <v>0</v>
      </c>
      <c r="I38" s="345">
        <v>0</v>
      </c>
      <c r="J38" s="345">
        <v>0</v>
      </c>
      <c r="K38" s="345">
        <v>0</v>
      </c>
      <c r="L38" s="345">
        <v>0</v>
      </c>
      <c r="M38" s="267"/>
      <c r="N38" s="344"/>
    </row>
    <row r="39" spans="2:14" x14ac:dyDescent="0.25">
      <c r="B39" s="353" t="s">
        <v>2618</v>
      </c>
      <c r="C39" s="345">
        <v>56.265586234750323</v>
      </c>
      <c r="D39" s="345">
        <v>37.12809400783398</v>
      </c>
      <c r="E39" s="345">
        <v>5.8921576798066502</v>
      </c>
      <c r="F39" s="345">
        <v>0.28463910454076297</v>
      </c>
      <c r="G39" s="345">
        <v>0.18527184957720833</v>
      </c>
      <c r="H39" s="345">
        <v>8.2699199292248698E-2</v>
      </c>
      <c r="I39" s="345">
        <v>8.0775962099405713E-2</v>
      </c>
      <c r="J39" s="345">
        <v>2.0514530056991928E-2</v>
      </c>
      <c r="K39" s="345">
        <v>7.6929487713719722E-3</v>
      </c>
      <c r="L39" s="345">
        <v>5.2568483271041806E-2</v>
      </c>
      <c r="M39" s="267"/>
      <c r="N39" s="344"/>
    </row>
    <row r="40" spans="2:14" x14ac:dyDescent="0.25">
      <c r="B40" s="353" t="s">
        <v>2630</v>
      </c>
      <c r="C40" s="345">
        <v>51.536607411871039</v>
      </c>
      <c r="D40" s="345">
        <v>34.10118053082801</v>
      </c>
      <c r="E40" s="345">
        <v>12.900928538168669</v>
      </c>
      <c r="F40" s="345">
        <v>1.1517707962420223</v>
      </c>
      <c r="G40" s="345">
        <v>0.20816784902352842</v>
      </c>
      <c r="H40" s="345">
        <v>4.6563860965789246E-2</v>
      </c>
      <c r="I40" s="345">
        <v>3.4238133063080337E-2</v>
      </c>
      <c r="J40" s="345">
        <v>2.0542879837848201E-2</v>
      </c>
      <c r="K40" s="345">
        <v>0</v>
      </c>
      <c r="L40" s="345">
        <v>0</v>
      </c>
      <c r="M40" s="267"/>
      <c r="N40" s="344"/>
    </row>
    <row r="41" spans="2:14" ht="30" x14ac:dyDescent="0.25">
      <c r="B41" s="353" t="s">
        <v>2629</v>
      </c>
      <c r="C41" s="345">
        <v>54.602563152826121</v>
      </c>
      <c r="D41" s="345">
        <v>38.321357137565734</v>
      </c>
      <c r="E41" s="345">
        <v>4.2625379657752411</v>
      </c>
      <c r="F41" s="345">
        <v>0.28002074227720564</v>
      </c>
      <c r="G41" s="345">
        <v>0.2489073264686272</v>
      </c>
      <c r="H41" s="345">
        <v>0.10667456848655452</v>
      </c>
      <c r="I41" s="345">
        <v>0.10667456848655452</v>
      </c>
      <c r="J41" s="345">
        <v>0.10519297725757461</v>
      </c>
      <c r="K41" s="345">
        <v>0.10519297725757461</v>
      </c>
      <c r="L41" s="345">
        <v>1.8608785835987844</v>
      </c>
      <c r="M41" s="267"/>
      <c r="N41" s="344"/>
    </row>
    <row r="42" spans="2:14" x14ac:dyDescent="0.25">
      <c r="B42" s="353" t="s">
        <v>128</v>
      </c>
      <c r="C42" s="345">
        <v>75.61374795417349</v>
      </c>
      <c r="D42" s="345">
        <v>23.404255319148941</v>
      </c>
      <c r="E42" s="345">
        <v>0.32733224222585933</v>
      </c>
      <c r="F42" s="345">
        <v>0</v>
      </c>
      <c r="G42" s="345">
        <v>0</v>
      </c>
      <c r="H42" s="345">
        <v>0</v>
      </c>
      <c r="I42" s="345">
        <v>0</v>
      </c>
      <c r="J42" s="345">
        <v>0</v>
      </c>
      <c r="K42" s="345">
        <v>0</v>
      </c>
      <c r="L42" s="345">
        <v>0.65466448445171865</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54.531731041628198</v>
      </c>
      <c r="D44" s="342">
        <v>32.915453418593472</v>
      </c>
      <c r="E44" s="342">
        <v>10.54371510174758</v>
      </c>
      <c r="F44" s="342">
        <v>1.1008660570007152</v>
      </c>
      <c r="G44" s="342">
        <v>0.42498003384700495</v>
      </c>
      <c r="H44" s="342">
        <v>0.10119589943502984</v>
      </c>
      <c r="I44" s="342">
        <v>4.9618404756422589E-2</v>
      </c>
      <c r="J44" s="342">
        <v>3.2734611608867446E-2</v>
      </c>
      <c r="K44" s="342">
        <v>2.8210894879459221E-2</v>
      </c>
      <c r="L44" s="342">
        <v>0.27149424339802791</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2646</v>
      </c>
    </row>
    <row r="50" spans="2:15" ht="3.75" customHeight="1" x14ac:dyDescent="0.25">
      <c r="B50" s="337"/>
    </row>
    <row r="51" spans="2:15" x14ac:dyDescent="0.25">
      <c r="B51" s="350" t="s">
        <v>2459</v>
      </c>
      <c r="C51" s="356"/>
      <c r="D51" s="356"/>
      <c r="E51" s="355"/>
      <c r="F51" s="355"/>
      <c r="G51" s="355"/>
      <c r="H51" s="355"/>
      <c r="I51" s="355"/>
      <c r="J51" s="355"/>
      <c r="K51" s="355"/>
      <c r="L51" s="355"/>
      <c r="M51" s="355"/>
      <c r="N51" s="355"/>
    </row>
    <row r="52" spans="2:15" x14ac:dyDescent="0.25">
      <c r="B52" s="313"/>
      <c r="C52" s="412" t="s">
        <v>2645</v>
      </c>
      <c r="D52" s="412"/>
      <c r="E52" s="412"/>
      <c r="F52" s="412"/>
      <c r="G52" s="412"/>
      <c r="H52" s="412"/>
      <c r="I52" s="412"/>
      <c r="J52" s="412"/>
      <c r="K52" s="412"/>
      <c r="L52" s="412"/>
      <c r="N52" s="313"/>
    </row>
    <row r="53" spans="2:15" x14ac:dyDescent="0.25">
      <c r="B53" s="313"/>
      <c r="C53" s="354" t="s">
        <v>2641</v>
      </c>
      <c r="D53" s="354" t="s">
        <v>2640</v>
      </c>
      <c r="E53" s="354" t="s">
        <v>2639</v>
      </c>
      <c r="F53" s="354" t="s">
        <v>2638</v>
      </c>
      <c r="G53" s="354" t="s">
        <v>2637</v>
      </c>
      <c r="H53" s="354" t="s">
        <v>2636</v>
      </c>
      <c r="I53" s="354" t="s">
        <v>2635</v>
      </c>
      <c r="J53" s="354" t="s">
        <v>2634</v>
      </c>
      <c r="K53" s="354" t="s">
        <v>2633</v>
      </c>
      <c r="L53" s="354" t="s">
        <v>2632</v>
      </c>
      <c r="N53" s="354" t="s">
        <v>2631</v>
      </c>
    </row>
    <row r="54" spans="2:15" x14ac:dyDescent="0.25">
      <c r="C54" s="344"/>
      <c r="D54" s="344"/>
      <c r="E54" s="344"/>
      <c r="F54" s="344"/>
      <c r="G54" s="344"/>
      <c r="H54" s="344"/>
      <c r="I54" s="344"/>
      <c r="J54" s="344"/>
      <c r="K54" s="344"/>
      <c r="L54" s="344"/>
      <c r="M54" s="267"/>
      <c r="N54" s="267"/>
      <c r="O54" s="267"/>
    </row>
    <row r="55" spans="2:15" x14ac:dyDescent="0.25">
      <c r="B55" s="353" t="s">
        <v>2624</v>
      </c>
      <c r="C55" s="352">
        <v>12.89</v>
      </c>
      <c r="D55" s="352">
        <v>67.64</v>
      </c>
      <c r="E55" s="352">
        <v>74.89</v>
      </c>
      <c r="F55" s="352">
        <v>12.5</v>
      </c>
      <c r="G55" s="352">
        <v>6.63</v>
      </c>
      <c r="H55" s="352">
        <v>0.96</v>
      </c>
      <c r="I55" s="352">
        <v>0.24</v>
      </c>
      <c r="J55" s="352">
        <v>0.16</v>
      </c>
      <c r="K55" s="352">
        <v>0.13</v>
      </c>
      <c r="L55" s="352">
        <v>0.7</v>
      </c>
      <c r="M55" s="267"/>
      <c r="N55" s="344">
        <v>43.38</v>
      </c>
      <c r="O55" s="267"/>
    </row>
    <row r="56" spans="2:15" x14ac:dyDescent="0.25">
      <c r="B56" s="353" t="s">
        <v>2623</v>
      </c>
      <c r="C56" s="352">
        <v>1.05</v>
      </c>
      <c r="D56" s="352">
        <v>5.09</v>
      </c>
      <c r="E56" s="352">
        <v>2.0499999999999998</v>
      </c>
      <c r="F56" s="352">
        <v>0.18</v>
      </c>
      <c r="G56" s="352">
        <v>0.09</v>
      </c>
      <c r="H56" s="352">
        <v>0</v>
      </c>
      <c r="I56" s="352">
        <v>0.01</v>
      </c>
      <c r="J56" s="352">
        <v>0</v>
      </c>
      <c r="K56" s="352">
        <v>0</v>
      </c>
      <c r="L56" s="352">
        <v>0.05</v>
      </c>
      <c r="M56" s="267"/>
      <c r="N56" s="344">
        <v>35.89</v>
      </c>
      <c r="O56" s="267"/>
    </row>
    <row r="57" spans="2:15" x14ac:dyDescent="0.25">
      <c r="B57" s="353" t="s">
        <v>2622</v>
      </c>
      <c r="C57" s="352">
        <v>10.029999999999999</v>
      </c>
      <c r="D57" s="352">
        <v>5.87</v>
      </c>
      <c r="E57" s="352">
        <v>2.5099999999999998</v>
      </c>
      <c r="F57" s="352">
        <v>0.48</v>
      </c>
      <c r="G57" s="352">
        <v>0.28999999999999998</v>
      </c>
      <c r="H57" s="352">
        <v>0.49</v>
      </c>
      <c r="I57" s="352">
        <v>0.19</v>
      </c>
      <c r="J57" s="352">
        <v>0.03</v>
      </c>
      <c r="K57" s="352">
        <v>0.05</v>
      </c>
      <c r="L57" s="352">
        <v>0.41</v>
      </c>
      <c r="M57" s="267"/>
      <c r="N57" s="344">
        <v>35.1</v>
      </c>
      <c r="O57" s="267"/>
    </row>
    <row r="58" spans="2:15" x14ac:dyDescent="0.25">
      <c r="B58" s="353" t="s">
        <v>2621</v>
      </c>
      <c r="C58" s="352">
        <v>11.83</v>
      </c>
      <c r="D58" s="352">
        <v>7.54</v>
      </c>
      <c r="E58" s="352">
        <v>3.32</v>
      </c>
      <c r="F58" s="352">
        <v>0.48</v>
      </c>
      <c r="G58" s="352">
        <v>0.16</v>
      </c>
      <c r="H58" s="352">
        <v>0.05</v>
      </c>
      <c r="I58" s="352">
        <v>0.02</v>
      </c>
      <c r="J58" s="352">
        <v>0.01</v>
      </c>
      <c r="K58" s="352">
        <v>0</v>
      </c>
      <c r="L58" s="352">
        <v>0.02</v>
      </c>
      <c r="M58" s="267"/>
      <c r="N58" s="344">
        <v>27.11</v>
      </c>
      <c r="O58" s="267"/>
    </row>
    <row r="59" spans="2:15" x14ac:dyDescent="0.25">
      <c r="B59" s="353" t="s">
        <v>2620</v>
      </c>
      <c r="C59" s="352">
        <v>2.67</v>
      </c>
      <c r="D59" s="352">
        <v>7.44</v>
      </c>
      <c r="E59" s="352">
        <v>8.0299999999999994</v>
      </c>
      <c r="F59" s="352">
        <v>0.83</v>
      </c>
      <c r="G59" s="352">
        <v>0.26</v>
      </c>
      <c r="H59" s="352">
        <v>0.04</v>
      </c>
      <c r="I59" s="352">
        <v>0.01</v>
      </c>
      <c r="J59" s="352">
        <v>0.01</v>
      </c>
      <c r="K59" s="352">
        <v>0.01</v>
      </c>
      <c r="L59" s="352">
        <v>0.01</v>
      </c>
      <c r="M59" s="267"/>
      <c r="N59" s="344">
        <v>42.42</v>
      </c>
      <c r="O59" s="267"/>
    </row>
    <row r="60" spans="2:15" ht="30" x14ac:dyDescent="0.25">
      <c r="B60" s="353" t="s">
        <v>2619</v>
      </c>
      <c r="C60" s="352">
        <v>0.85</v>
      </c>
      <c r="D60" s="352">
        <v>1.49</v>
      </c>
      <c r="E60" s="352">
        <v>0.34</v>
      </c>
      <c r="F60" s="352">
        <v>0.01</v>
      </c>
      <c r="G60" s="352">
        <v>0</v>
      </c>
      <c r="H60" s="352">
        <v>0</v>
      </c>
      <c r="I60" s="352">
        <v>0</v>
      </c>
      <c r="J60" s="352">
        <v>0</v>
      </c>
      <c r="K60" s="352">
        <v>0</v>
      </c>
      <c r="L60" s="352">
        <v>0</v>
      </c>
      <c r="M60" s="267"/>
      <c r="N60" s="344">
        <v>30.11</v>
      </c>
      <c r="O60" s="267"/>
    </row>
    <row r="61" spans="2:15" x14ac:dyDescent="0.25">
      <c r="B61" s="353" t="s">
        <v>2618</v>
      </c>
      <c r="C61" s="352">
        <v>2.83</v>
      </c>
      <c r="D61" s="352">
        <v>9.32</v>
      </c>
      <c r="E61" s="352">
        <v>3.22</v>
      </c>
      <c r="F61" s="352">
        <v>0.09</v>
      </c>
      <c r="G61" s="352">
        <v>0.03</v>
      </c>
      <c r="H61" s="352">
        <v>0</v>
      </c>
      <c r="I61" s="352">
        <v>0</v>
      </c>
      <c r="J61" s="352">
        <v>7.0000000000000007E-2</v>
      </c>
      <c r="K61" s="352">
        <v>0</v>
      </c>
      <c r="L61" s="352">
        <v>0.03</v>
      </c>
      <c r="M61" s="267"/>
      <c r="N61" s="344">
        <v>33.369999999999997</v>
      </c>
      <c r="O61" s="267"/>
    </row>
    <row r="62" spans="2:15" x14ac:dyDescent="0.25">
      <c r="B62" s="353" t="s">
        <v>2630</v>
      </c>
      <c r="C62" s="352">
        <v>1.82</v>
      </c>
      <c r="D62" s="352">
        <v>3.48</v>
      </c>
      <c r="E62" s="352">
        <v>1.71</v>
      </c>
      <c r="F62" s="352">
        <v>0.21</v>
      </c>
      <c r="G62" s="352">
        <v>0.06</v>
      </c>
      <c r="H62" s="352">
        <v>0.01</v>
      </c>
      <c r="I62" s="352">
        <v>0</v>
      </c>
      <c r="J62" s="352">
        <v>0.01</v>
      </c>
      <c r="K62" s="352">
        <v>0</v>
      </c>
      <c r="L62" s="352">
        <v>0</v>
      </c>
      <c r="M62" s="267"/>
      <c r="N62" s="344">
        <v>35.409999999999997</v>
      </c>
      <c r="O62" s="267"/>
    </row>
    <row r="63" spans="2:15" ht="30" x14ac:dyDescent="0.25">
      <c r="B63" s="353" t="s">
        <v>2629</v>
      </c>
      <c r="C63" s="352">
        <v>0.99</v>
      </c>
      <c r="D63" s="352">
        <v>4.18</v>
      </c>
      <c r="E63" s="352">
        <v>1.29</v>
      </c>
      <c r="F63" s="352">
        <v>0.02</v>
      </c>
      <c r="G63" s="352">
        <v>0.05</v>
      </c>
      <c r="H63" s="352">
        <v>0</v>
      </c>
      <c r="I63" s="352">
        <v>0</v>
      </c>
      <c r="J63" s="352">
        <v>0</v>
      </c>
      <c r="K63" s="352">
        <v>0</v>
      </c>
      <c r="L63" s="352">
        <v>0.21</v>
      </c>
      <c r="M63" s="267"/>
      <c r="N63" s="344">
        <v>42.26</v>
      </c>
      <c r="O63" s="267"/>
    </row>
    <row r="64" spans="2:15" x14ac:dyDescent="0.25">
      <c r="B64" s="353" t="s">
        <v>128</v>
      </c>
      <c r="C64" s="352">
        <v>0.01</v>
      </c>
      <c r="D64" s="352">
        <v>0.05</v>
      </c>
      <c r="E64" s="352">
        <v>0</v>
      </c>
      <c r="F64" s="352">
        <v>0</v>
      </c>
      <c r="G64" s="352">
        <v>0</v>
      </c>
      <c r="H64" s="352">
        <v>0</v>
      </c>
      <c r="I64" s="352">
        <v>0</v>
      </c>
      <c r="J64" s="352">
        <v>0</v>
      </c>
      <c r="K64" s="352">
        <v>0</v>
      </c>
      <c r="L64" s="352">
        <v>0</v>
      </c>
      <c r="M64" s="267"/>
      <c r="N64" s="344">
        <v>30.06</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44.97</v>
      </c>
      <c r="D66" s="341">
        <v>112.10000000000001</v>
      </c>
      <c r="E66" s="341">
        <v>97.36</v>
      </c>
      <c r="F66" s="341">
        <v>14.8</v>
      </c>
      <c r="G66" s="341">
        <v>7.5699999999999994</v>
      </c>
      <c r="H66" s="341">
        <v>1.55</v>
      </c>
      <c r="I66" s="341">
        <v>0.47000000000000003</v>
      </c>
      <c r="J66" s="341">
        <v>0.29000000000000004</v>
      </c>
      <c r="K66" s="341">
        <v>0.19</v>
      </c>
      <c r="L66" s="341">
        <v>1.43</v>
      </c>
      <c r="M66" s="267"/>
      <c r="N66" s="341">
        <v>40.21</v>
      </c>
      <c r="O66" s="267"/>
    </row>
    <row r="67" spans="2:15" x14ac:dyDescent="0.25">
      <c r="C67" s="267"/>
      <c r="D67" s="267"/>
      <c r="E67" s="267"/>
      <c r="F67" s="267"/>
      <c r="G67" s="267"/>
      <c r="H67" s="267"/>
      <c r="I67" s="267"/>
      <c r="J67" s="267"/>
      <c r="K67" s="267"/>
      <c r="L67" s="267"/>
      <c r="M67" s="267"/>
      <c r="N67" s="267"/>
      <c r="O67" s="267"/>
    </row>
    <row r="71" spans="2:15" ht="15.75" x14ac:dyDescent="0.25">
      <c r="B71" s="337" t="s">
        <v>2644</v>
      </c>
    </row>
    <row r="72" spans="2:15" ht="3.75" customHeight="1" x14ac:dyDescent="0.25">
      <c r="B72" s="337"/>
    </row>
    <row r="73" spans="2:15" x14ac:dyDescent="0.25">
      <c r="B73" s="350" t="s">
        <v>2643</v>
      </c>
      <c r="C73" s="349"/>
      <c r="D73" s="349"/>
      <c r="E73" s="348"/>
      <c r="F73" s="348"/>
      <c r="G73" s="348"/>
      <c r="H73" s="348"/>
      <c r="I73" s="348"/>
      <c r="J73" s="348"/>
      <c r="K73" s="348"/>
      <c r="L73" s="348"/>
      <c r="M73" s="267"/>
      <c r="N73" s="348"/>
    </row>
    <row r="74" spans="2:15" x14ac:dyDescent="0.25">
      <c r="B74" s="302"/>
      <c r="C74" s="413" t="s">
        <v>2642</v>
      </c>
      <c r="D74" s="413"/>
      <c r="E74" s="413"/>
      <c r="F74" s="413"/>
      <c r="G74" s="413"/>
      <c r="H74" s="413"/>
      <c r="I74" s="413"/>
      <c r="J74" s="413"/>
      <c r="K74" s="413"/>
      <c r="L74" s="413"/>
      <c r="M74" s="267"/>
      <c r="N74" s="302"/>
    </row>
    <row r="75" spans="2:15" x14ac:dyDescent="0.25">
      <c r="B75" s="302"/>
      <c r="C75" s="347" t="s">
        <v>2641</v>
      </c>
      <c r="D75" s="347" t="s">
        <v>2640</v>
      </c>
      <c r="E75" s="347" t="s">
        <v>2639</v>
      </c>
      <c r="F75" s="347" t="s">
        <v>2638</v>
      </c>
      <c r="G75" s="347" t="s">
        <v>2637</v>
      </c>
      <c r="H75" s="347" t="s">
        <v>2636</v>
      </c>
      <c r="I75" s="347" t="s">
        <v>2635</v>
      </c>
      <c r="J75" s="347" t="s">
        <v>2634</v>
      </c>
      <c r="K75" s="347" t="s">
        <v>2633</v>
      </c>
      <c r="L75" s="347" t="s">
        <v>2632</v>
      </c>
      <c r="M75" s="267"/>
      <c r="N75" s="347" t="s">
        <v>2631</v>
      </c>
    </row>
    <row r="76" spans="2:15" x14ac:dyDescent="0.25">
      <c r="B76" s="267"/>
      <c r="C76" s="344"/>
      <c r="D76" s="344"/>
      <c r="E76" s="344"/>
      <c r="F76" s="344"/>
      <c r="G76" s="344"/>
      <c r="H76" s="344"/>
      <c r="I76" s="344"/>
      <c r="J76" s="344"/>
      <c r="K76" s="344"/>
      <c r="L76" s="344"/>
      <c r="M76" s="267"/>
      <c r="N76" s="267"/>
    </row>
    <row r="77" spans="2:15" x14ac:dyDescent="0.25">
      <c r="B77" s="346" t="s">
        <v>2624</v>
      </c>
      <c r="C77" s="345">
        <v>7.2927864214992937</v>
      </c>
      <c r="D77" s="345">
        <v>38.26874115983027</v>
      </c>
      <c r="E77" s="345">
        <v>42.370579915134371</v>
      </c>
      <c r="F77" s="345">
        <v>7.0721357850070721</v>
      </c>
      <c r="G77" s="345">
        <v>3.7510608203677513</v>
      </c>
      <c r="H77" s="345">
        <v>0.54314002828854313</v>
      </c>
      <c r="I77" s="345">
        <v>0.13578500707213578</v>
      </c>
      <c r="J77" s="345">
        <v>9.0523338048090526E-2</v>
      </c>
      <c r="K77" s="345">
        <v>7.355021216407355E-2</v>
      </c>
      <c r="L77" s="345">
        <v>0.39603960396039606</v>
      </c>
      <c r="M77" s="267"/>
      <c r="N77" s="344"/>
    </row>
    <row r="78" spans="2:15" x14ac:dyDescent="0.25">
      <c r="B78" s="346" t="s">
        <v>2623</v>
      </c>
      <c r="C78" s="345">
        <v>12.323943661971832</v>
      </c>
      <c r="D78" s="345">
        <v>59.741784037558688</v>
      </c>
      <c r="E78" s="345">
        <v>24.061032863849764</v>
      </c>
      <c r="F78" s="345">
        <v>2.112676056338028</v>
      </c>
      <c r="G78" s="345">
        <v>1.056338028169014</v>
      </c>
      <c r="H78" s="345">
        <v>0</v>
      </c>
      <c r="I78" s="345">
        <v>0.11737089201877934</v>
      </c>
      <c r="J78" s="345">
        <v>0</v>
      </c>
      <c r="K78" s="345">
        <v>0</v>
      </c>
      <c r="L78" s="345">
        <v>0.58685446009389675</v>
      </c>
      <c r="M78" s="267"/>
      <c r="N78" s="344"/>
    </row>
    <row r="79" spans="2:15" x14ac:dyDescent="0.25">
      <c r="B79" s="346" t="s">
        <v>2622</v>
      </c>
      <c r="C79" s="345">
        <v>49.287469287469285</v>
      </c>
      <c r="D79" s="345">
        <v>28.845208845208841</v>
      </c>
      <c r="E79" s="345">
        <v>12.334152334152332</v>
      </c>
      <c r="F79" s="345">
        <v>2.3587223587223582</v>
      </c>
      <c r="G79" s="345">
        <v>1.4250614250614249</v>
      </c>
      <c r="H79" s="345">
        <v>2.4078624078624076</v>
      </c>
      <c r="I79" s="345">
        <v>0.93366093366093372</v>
      </c>
      <c r="J79" s="345">
        <v>0.14742014742014739</v>
      </c>
      <c r="K79" s="345">
        <v>0.24570024570024571</v>
      </c>
      <c r="L79" s="345">
        <v>2.0147420147420143</v>
      </c>
      <c r="M79" s="267"/>
      <c r="N79" s="344"/>
    </row>
    <row r="80" spans="2:15" x14ac:dyDescent="0.25">
      <c r="B80" s="346" t="s">
        <v>2621</v>
      </c>
      <c r="C80" s="345">
        <v>50.490823730260345</v>
      </c>
      <c r="D80" s="345">
        <v>32.180964575330776</v>
      </c>
      <c r="E80" s="345">
        <v>14.169867690994451</v>
      </c>
      <c r="F80" s="345">
        <v>2.0486555697823303</v>
      </c>
      <c r="G80" s="345">
        <v>0.68288518992744351</v>
      </c>
      <c r="H80" s="345">
        <v>0.21340162185232608</v>
      </c>
      <c r="I80" s="345">
        <v>8.5360648740930439E-2</v>
      </c>
      <c r="J80" s="345">
        <v>4.268032437046522E-2</v>
      </c>
      <c r="K80" s="345">
        <v>0</v>
      </c>
      <c r="L80" s="345">
        <v>8.5360648740930439E-2</v>
      </c>
      <c r="M80" s="267"/>
      <c r="N80" s="344"/>
    </row>
    <row r="81" spans="2:14" x14ac:dyDescent="0.25">
      <c r="B81" s="346" t="s">
        <v>2620</v>
      </c>
      <c r="C81" s="345">
        <v>13.8270326255826</v>
      </c>
      <c r="D81" s="345">
        <v>38.529259451061634</v>
      </c>
      <c r="E81" s="345">
        <v>41.584671154842049</v>
      </c>
      <c r="F81" s="345">
        <v>4.2982910409114448</v>
      </c>
      <c r="G81" s="345">
        <v>1.346452615225272</v>
      </c>
      <c r="H81" s="345">
        <v>0.20714655618850339</v>
      </c>
      <c r="I81" s="345">
        <v>5.1786639047125847E-2</v>
      </c>
      <c r="J81" s="345">
        <v>5.1786639047125847E-2</v>
      </c>
      <c r="K81" s="345">
        <v>5.1786639047125847E-2</v>
      </c>
      <c r="L81" s="345">
        <v>5.1786639047125847E-2</v>
      </c>
      <c r="M81" s="267"/>
      <c r="N81" s="344"/>
    </row>
    <row r="82" spans="2:14" ht="30" x14ac:dyDescent="0.25">
      <c r="B82" s="346" t="s">
        <v>2619</v>
      </c>
      <c r="C82" s="345">
        <v>31.59851301115242</v>
      </c>
      <c r="D82" s="345">
        <v>55.390334572490708</v>
      </c>
      <c r="E82" s="345">
        <v>12.639405204460969</v>
      </c>
      <c r="F82" s="345">
        <v>0.37174721189591081</v>
      </c>
      <c r="G82" s="345">
        <v>0</v>
      </c>
      <c r="H82" s="345">
        <v>0</v>
      </c>
      <c r="I82" s="345">
        <v>0</v>
      </c>
      <c r="J82" s="345">
        <v>0</v>
      </c>
      <c r="K82" s="345">
        <v>0</v>
      </c>
      <c r="L82" s="345">
        <v>0</v>
      </c>
      <c r="M82" s="267"/>
      <c r="N82" s="344"/>
    </row>
    <row r="83" spans="2:14" x14ac:dyDescent="0.25">
      <c r="B83" s="346" t="s">
        <v>2618</v>
      </c>
      <c r="C83" s="345">
        <v>18.141025641025642</v>
      </c>
      <c r="D83" s="345">
        <v>59.743589743589745</v>
      </c>
      <c r="E83" s="345">
        <v>20.641025641025642</v>
      </c>
      <c r="F83" s="345">
        <v>0.57692307692307698</v>
      </c>
      <c r="G83" s="345">
        <v>0.19230769230769229</v>
      </c>
      <c r="H83" s="345">
        <v>0</v>
      </c>
      <c r="I83" s="345">
        <v>0</v>
      </c>
      <c r="J83" s="345">
        <v>0.44871794871794879</v>
      </c>
      <c r="K83" s="345">
        <v>0</v>
      </c>
      <c r="L83" s="345">
        <v>0.19230769230769229</v>
      </c>
      <c r="M83" s="267"/>
      <c r="N83" s="344"/>
    </row>
    <row r="84" spans="2:14" x14ac:dyDescent="0.25">
      <c r="B84" s="346" t="s">
        <v>2630</v>
      </c>
      <c r="C84" s="345">
        <v>24.93150684931507</v>
      </c>
      <c r="D84" s="345">
        <v>47.671232876712324</v>
      </c>
      <c r="E84" s="345">
        <v>23.424657534246577</v>
      </c>
      <c r="F84" s="345">
        <v>2.8767123287671232</v>
      </c>
      <c r="G84" s="345">
        <v>0.82191780821917804</v>
      </c>
      <c r="H84" s="345">
        <v>0.13698630136986301</v>
      </c>
      <c r="I84" s="345">
        <v>0</v>
      </c>
      <c r="J84" s="345">
        <v>0.13698630136986301</v>
      </c>
      <c r="K84" s="345">
        <v>0</v>
      </c>
      <c r="L84" s="345">
        <v>0</v>
      </c>
      <c r="M84" s="267"/>
      <c r="N84" s="344"/>
    </row>
    <row r="85" spans="2:14" ht="30" x14ac:dyDescent="0.25">
      <c r="B85" s="346" t="s">
        <v>2629</v>
      </c>
      <c r="C85" s="345">
        <v>14.666666666666666</v>
      </c>
      <c r="D85" s="345">
        <v>61.925925925925917</v>
      </c>
      <c r="E85" s="345">
        <v>19.111111111111111</v>
      </c>
      <c r="F85" s="345">
        <v>0.29629629629629628</v>
      </c>
      <c r="G85" s="345">
        <v>0.74074074074074081</v>
      </c>
      <c r="H85" s="345">
        <v>0</v>
      </c>
      <c r="I85" s="345">
        <v>0</v>
      </c>
      <c r="J85" s="345">
        <v>0</v>
      </c>
      <c r="K85" s="345">
        <v>0</v>
      </c>
      <c r="L85" s="345">
        <v>3.1111111111111112</v>
      </c>
      <c r="M85" s="267"/>
      <c r="N85" s="344"/>
    </row>
    <row r="86" spans="2:14" x14ac:dyDescent="0.25">
      <c r="B86" s="346" t="s">
        <v>128</v>
      </c>
      <c r="C86" s="345">
        <v>0.14814814814814814</v>
      </c>
      <c r="D86" s="345">
        <v>83.333333333333343</v>
      </c>
      <c r="E86" s="345">
        <v>0</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16.017238922923489</v>
      </c>
      <c r="D88" s="342">
        <v>39.92734007693403</v>
      </c>
      <c r="E88" s="342">
        <v>34.677304459324681</v>
      </c>
      <c r="F88" s="342">
        <v>5.2714061832169818</v>
      </c>
      <c r="G88" s="342">
        <v>2.6962530274967937</v>
      </c>
      <c r="H88" s="342">
        <v>0.55207294486394065</v>
      </c>
      <c r="I88" s="342">
        <v>0.16740276392648523</v>
      </c>
      <c r="J88" s="342">
        <v>0.10329106710357601</v>
      </c>
      <c r="K88" s="342">
        <v>6.7673457757515307E-2</v>
      </c>
      <c r="L88" s="342">
        <v>0.50933181364866786</v>
      </c>
      <c r="M88" s="267"/>
      <c r="N88" s="341"/>
    </row>
    <row r="94" spans="2:14" x14ac:dyDescent="0.25">
      <c r="N94" s="217" t="s">
        <v>2487</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2651</v>
      </c>
    </row>
    <row r="6" spans="2:9" ht="3.75" customHeight="1" x14ac:dyDescent="0.25">
      <c r="B6" s="337"/>
    </row>
    <row r="7" spans="2:9" x14ac:dyDescent="0.25">
      <c r="B7" s="361" t="s">
        <v>2455</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2650</v>
      </c>
      <c r="I9" s="354" t="s">
        <v>130</v>
      </c>
    </row>
    <row r="11" spans="2:9" x14ac:dyDescent="0.25">
      <c r="B11" s="353" t="s">
        <v>2624</v>
      </c>
      <c r="C11" s="363">
        <v>88.58</v>
      </c>
      <c r="D11" s="363">
        <v>28.44</v>
      </c>
      <c r="E11" s="363">
        <v>7.12</v>
      </c>
      <c r="F11" s="363">
        <v>25.26</v>
      </c>
      <c r="G11" s="363">
        <v>27.35</v>
      </c>
      <c r="H11" s="363"/>
      <c r="I11" s="363">
        <v>176.75</v>
      </c>
    </row>
    <row r="12" spans="2:9" x14ac:dyDescent="0.25">
      <c r="B12" s="353" t="s">
        <v>2623</v>
      </c>
      <c r="C12" s="363">
        <v>2.4300000000000002</v>
      </c>
      <c r="D12" s="363">
        <v>2.61</v>
      </c>
      <c r="E12" s="363">
        <v>0.91</v>
      </c>
      <c r="F12" s="363">
        <v>1.1599999999999999</v>
      </c>
      <c r="G12" s="363">
        <v>1.42</v>
      </c>
      <c r="H12" s="363"/>
      <c r="I12" s="363">
        <v>8.5300000000000011</v>
      </c>
    </row>
    <row r="13" spans="2:9" x14ac:dyDescent="0.25">
      <c r="B13" s="353" t="s">
        <v>2622</v>
      </c>
      <c r="C13" s="363">
        <v>8.74</v>
      </c>
      <c r="D13" s="363">
        <v>2.14</v>
      </c>
      <c r="E13" s="363">
        <v>1.1200000000000001</v>
      </c>
      <c r="F13" s="363">
        <v>4.13</v>
      </c>
      <c r="G13" s="363">
        <v>4.22</v>
      </c>
      <c r="H13" s="363"/>
      <c r="I13" s="363">
        <v>20.349999999999998</v>
      </c>
    </row>
    <row r="14" spans="2:9" x14ac:dyDescent="0.25">
      <c r="B14" s="353" t="s">
        <v>2621</v>
      </c>
      <c r="C14" s="363">
        <v>17.88</v>
      </c>
      <c r="D14" s="363">
        <v>1.39</v>
      </c>
      <c r="E14" s="363">
        <v>0.6</v>
      </c>
      <c r="F14" s="363">
        <v>1.86</v>
      </c>
      <c r="G14" s="363">
        <v>1.68</v>
      </c>
      <c r="H14" s="363"/>
      <c r="I14" s="363">
        <v>23.41</v>
      </c>
    </row>
    <row r="15" spans="2:9" x14ac:dyDescent="0.25">
      <c r="B15" s="353" t="s">
        <v>2620</v>
      </c>
      <c r="C15" s="363">
        <v>6.26</v>
      </c>
      <c r="D15" s="363">
        <v>1.2</v>
      </c>
      <c r="E15" s="363">
        <v>1.92</v>
      </c>
      <c r="F15" s="363">
        <v>6.08</v>
      </c>
      <c r="G15" s="363">
        <v>3.84</v>
      </c>
      <c r="H15" s="363"/>
      <c r="I15" s="363">
        <v>19.299999999999997</v>
      </c>
    </row>
    <row r="16" spans="2:9" ht="30" x14ac:dyDescent="0.25">
      <c r="B16" s="353" t="s">
        <v>2619</v>
      </c>
      <c r="C16" s="363">
        <v>0.45</v>
      </c>
      <c r="D16" s="363">
        <v>0.13</v>
      </c>
      <c r="E16" s="363">
        <v>0.47</v>
      </c>
      <c r="F16" s="363">
        <v>0.62</v>
      </c>
      <c r="G16" s="363">
        <v>1.03</v>
      </c>
      <c r="H16" s="363"/>
      <c r="I16" s="363">
        <v>2.7</v>
      </c>
    </row>
    <row r="17" spans="2:9" x14ac:dyDescent="0.25">
      <c r="B17" s="353" t="s">
        <v>2618</v>
      </c>
      <c r="C17" s="363">
        <v>8.49</v>
      </c>
      <c r="D17" s="363">
        <v>1.06</v>
      </c>
      <c r="E17" s="363">
        <v>1.1000000000000001</v>
      </c>
      <c r="F17" s="363">
        <v>3.07</v>
      </c>
      <c r="G17" s="363">
        <v>1.88</v>
      </c>
      <c r="H17" s="363"/>
      <c r="I17" s="363">
        <v>15.600000000000001</v>
      </c>
    </row>
    <row r="18" spans="2:9" x14ac:dyDescent="0.25">
      <c r="B18" s="353" t="s">
        <v>2630</v>
      </c>
      <c r="C18" s="363">
        <v>0.75</v>
      </c>
      <c r="D18" s="363">
        <v>2.38</v>
      </c>
      <c r="E18" s="363">
        <v>0.66</v>
      </c>
      <c r="F18" s="363">
        <v>1.2</v>
      </c>
      <c r="G18" s="363">
        <v>2.3199999999999998</v>
      </c>
      <c r="H18" s="363"/>
      <c r="I18" s="363">
        <v>7.3100000000000005</v>
      </c>
    </row>
    <row r="19" spans="2:9" ht="30" x14ac:dyDescent="0.25">
      <c r="B19" s="353" t="s">
        <v>2629</v>
      </c>
      <c r="C19" s="363">
        <v>1.31</v>
      </c>
      <c r="D19" s="363">
        <v>0.57999999999999996</v>
      </c>
      <c r="E19" s="363">
        <v>0.5</v>
      </c>
      <c r="F19" s="363">
        <v>2.71</v>
      </c>
      <c r="G19" s="363">
        <v>1.65</v>
      </c>
      <c r="H19" s="363"/>
      <c r="I19" s="363">
        <v>6.75</v>
      </c>
    </row>
    <row r="20" spans="2:9" x14ac:dyDescent="0.25">
      <c r="B20" s="353" t="s">
        <v>128</v>
      </c>
      <c r="C20" s="363">
        <v>0.03</v>
      </c>
      <c r="D20" s="363">
        <v>0.01</v>
      </c>
      <c r="E20" s="363">
        <v>0</v>
      </c>
      <c r="F20" s="363">
        <v>0.01</v>
      </c>
      <c r="G20" s="363">
        <v>0.01</v>
      </c>
      <c r="H20" s="363"/>
      <c r="I20" s="363">
        <v>6.0000000000000005E-2</v>
      </c>
    </row>
    <row r="21" spans="2:9" x14ac:dyDescent="0.25">
      <c r="C21" s="363"/>
      <c r="D21" s="363"/>
      <c r="E21" s="363"/>
      <c r="F21" s="363"/>
      <c r="G21" s="363"/>
      <c r="H21" s="363"/>
      <c r="I21" s="363"/>
    </row>
    <row r="22" spans="2:9" x14ac:dyDescent="0.25">
      <c r="B22" s="362" t="s">
        <v>130</v>
      </c>
      <c r="C22" s="320">
        <v>134.92000000000002</v>
      </c>
      <c r="D22" s="320">
        <v>39.940000000000005</v>
      </c>
      <c r="E22" s="320">
        <v>14.399999999999999</v>
      </c>
      <c r="F22" s="320">
        <v>46.1</v>
      </c>
      <c r="G22" s="320">
        <v>45.400000000000006</v>
      </c>
      <c r="H22" s="320"/>
      <c r="I22" s="320">
        <v>280.76</v>
      </c>
    </row>
    <row r="25" spans="2:9" x14ac:dyDescent="0.25">
      <c r="I25" s="217" t="s">
        <v>2487</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2665</v>
      </c>
    </row>
    <row r="6" spans="2:13" x14ac:dyDescent="0.25">
      <c r="B6" s="361" t="s">
        <v>2453</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2624</v>
      </c>
      <c r="D8" s="325" t="s">
        <v>2623</v>
      </c>
      <c r="E8" s="325" t="s">
        <v>2622</v>
      </c>
      <c r="F8" s="325" t="s">
        <v>2621</v>
      </c>
      <c r="G8" s="325" t="s">
        <v>2620</v>
      </c>
      <c r="H8" s="325" t="s">
        <v>2619</v>
      </c>
      <c r="I8" s="325" t="s">
        <v>2618</v>
      </c>
      <c r="J8" s="325" t="s">
        <v>766</v>
      </c>
      <c r="K8" s="325" t="s">
        <v>2617</v>
      </c>
      <c r="L8" s="325" t="s">
        <v>128</v>
      </c>
      <c r="M8" s="324" t="s">
        <v>130</v>
      </c>
    </row>
    <row r="9" spans="2:13" x14ac:dyDescent="0.25">
      <c r="B9" s="267" t="s">
        <v>2661</v>
      </c>
      <c r="C9" s="18">
        <v>0</v>
      </c>
      <c r="D9" s="18">
        <v>0</v>
      </c>
      <c r="E9" s="18">
        <v>0</v>
      </c>
      <c r="F9" s="18">
        <v>0</v>
      </c>
      <c r="G9" s="18">
        <v>0</v>
      </c>
      <c r="H9" s="18">
        <v>0</v>
      </c>
      <c r="I9" s="18">
        <v>0</v>
      </c>
      <c r="J9" s="18">
        <v>0</v>
      </c>
      <c r="K9" s="18">
        <v>0</v>
      </c>
      <c r="L9" s="18">
        <v>0</v>
      </c>
      <c r="M9" s="272">
        <v>0</v>
      </c>
    </row>
    <row r="10" spans="2:13" x14ac:dyDescent="0.25">
      <c r="B10" s="267" t="s">
        <v>2660</v>
      </c>
      <c r="C10" s="363">
        <v>69.260000000000005</v>
      </c>
      <c r="D10" s="363">
        <v>2.33</v>
      </c>
      <c r="E10" s="363">
        <v>0</v>
      </c>
      <c r="F10" s="363">
        <v>5.56</v>
      </c>
      <c r="G10" s="363">
        <v>8.7200000000000006</v>
      </c>
      <c r="H10" s="363">
        <v>0</v>
      </c>
      <c r="I10" s="363">
        <v>2.8</v>
      </c>
      <c r="J10" s="363">
        <v>3.37</v>
      </c>
      <c r="K10" s="363">
        <v>0.66</v>
      </c>
      <c r="L10" s="363">
        <v>0.03</v>
      </c>
      <c r="M10" s="363">
        <v>92.73</v>
      </c>
    </row>
    <row r="11" spans="2:13" ht="30" customHeight="1" x14ac:dyDescent="0.25">
      <c r="B11" s="346" t="s">
        <v>2659</v>
      </c>
      <c r="C11" s="363"/>
      <c r="D11" s="363"/>
      <c r="E11" s="363"/>
      <c r="F11" s="363"/>
      <c r="G11" s="363"/>
      <c r="H11" s="363"/>
      <c r="I11" s="363"/>
      <c r="J11" s="363"/>
      <c r="K11" s="363"/>
      <c r="L11" s="363"/>
      <c r="M11" s="363"/>
    </row>
    <row r="12" spans="2:13" x14ac:dyDescent="0.25">
      <c r="B12" s="368" t="s">
        <v>2658</v>
      </c>
      <c r="C12" s="363">
        <v>0</v>
      </c>
      <c r="D12" s="363">
        <v>0</v>
      </c>
      <c r="E12" s="363">
        <v>0</v>
      </c>
      <c r="F12" s="363">
        <v>0</v>
      </c>
      <c r="G12" s="363">
        <v>0</v>
      </c>
      <c r="H12" s="363">
        <v>0</v>
      </c>
      <c r="I12" s="363">
        <v>0</v>
      </c>
      <c r="J12" s="363">
        <v>0</v>
      </c>
      <c r="K12" s="363">
        <v>0</v>
      </c>
      <c r="L12" s="363">
        <v>0</v>
      </c>
      <c r="M12" s="363">
        <v>0</v>
      </c>
    </row>
    <row r="13" spans="2:13" x14ac:dyDescent="0.25">
      <c r="B13" s="368" t="s">
        <v>2657</v>
      </c>
      <c r="C13" s="363">
        <v>0</v>
      </c>
      <c r="D13" s="363">
        <v>0</v>
      </c>
      <c r="E13" s="363">
        <v>0</v>
      </c>
      <c r="F13" s="363">
        <v>0</v>
      </c>
      <c r="G13" s="363">
        <v>0</v>
      </c>
      <c r="H13" s="363">
        <v>0</v>
      </c>
      <c r="I13" s="363">
        <v>0</v>
      </c>
      <c r="J13" s="363">
        <v>0</v>
      </c>
      <c r="K13" s="363">
        <v>0</v>
      </c>
      <c r="L13" s="363">
        <v>0</v>
      </c>
      <c r="M13" s="363">
        <v>0</v>
      </c>
    </row>
    <row r="14" spans="2:13" x14ac:dyDescent="0.25">
      <c r="B14" s="367" t="s">
        <v>2656</v>
      </c>
      <c r="C14" s="363">
        <v>0</v>
      </c>
      <c r="D14" s="363">
        <v>0</v>
      </c>
      <c r="E14" s="363">
        <v>0</v>
      </c>
      <c r="F14" s="363">
        <v>0</v>
      </c>
      <c r="G14" s="363">
        <v>0</v>
      </c>
      <c r="H14" s="363">
        <v>0</v>
      </c>
      <c r="I14" s="363">
        <v>0</v>
      </c>
      <c r="J14" s="363">
        <v>0</v>
      </c>
      <c r="K14" s="363">
        <v>0</v>
      </c>
      <c r="L14" s="363">
        <v>0</v>
      </c>
      <c r="M14" s="363">
        <v>0</v>
      </c>
    </row>
    <row r="15" spans="2:13" x14ac:dyDescent="0.25">
      <c r="B15" s="367" t="s">
        <v>2655</v>
      </c>
      <c r="C15" s="363">
        <v>0</v>
      </c>
      <c r="D15" s="363">
        <v>0</v>
      </c>
      <c r="E15" s="363">
        <v>0</v>
      </c>
      <c r="F15" s="363">
        <v>0</v>
      </c>
      <c r="G15" s="363">
        <v>0</v>
      </c>
      <c r="H15" s="363">
        <v>0</v>
      </c>
      <c r="I15" s="363">
        <v>0</v>
      </c>
      <c r="J15" s="363">
        <v>0</v>
      </c>
      <c r="K15" s="363">
        <v>0</v>
      </c>
      <c r="L15" s="363">
        <v>0</v>
      </c>
      <c r="M15" s="363">
        <v>0</v>
      </c>
    </row>
    <row r="16" spans="2:13" x14ac:dyDescent="0.25">
      <c r="B16" s="267" t="s">
        <v>2654</v>
      </c>
      <c r="C16" s="363"/>
      <c r="D16" s="363"/>
      <c r="E16" s="363"/>
      <c r="F16" s="363"/>
      <c r="G16" s="363"/>
      <c r="H16" s="363"/>
      <c r="I16" s="363"/>
      <c r="J16" s="363"/>
      <c r="K16" s="363"/>
      <c r="L16" s="363"/>
      <c r="M16" s="363"/>
    </row>
    <row r="17" spans="2:13" x14ac:dyDescent="0.25">
      <c r="B17" s="267" t="s">
        <v>2653</v>
      </c>
      <c r="C17" s="363">
        <v>0.01</v>
      </c>
      <c r="D17" s="363">
        <v>0</v>
      </c>
      <c r="E17" s="363">
        <v>0</v>
      </c>
      <c r="F17" s="363">
        <v>0</v>
      </c>
      <c r="G17" s="363">
        <v>0</v>
      </c>
      <c r="H17" s="363">
        <v>0</v>
      </c>
      <c r="I17" s="363">
        <v>0</v>
      </c>
      <c r="J17" s="363">
        <v>0</v>
      </c>
      <c r="K17" s="363">
        <v>0</v>
      </c>
      <c r="L17" s="363">
        <v>0</v>
      </c>
      <c r="M17" s="363">
        <v>0.01</v>
      </c>
    </row>
    <row r="18" spans="2:13" x14ac:dyDescent="0.25">
      <c r="B18" s="18" t="s">
        <v>2652</v>
      </c>
      <c r="C18" s="363">
        <v>7.0000000000000007E-2</v>
      </c>
      <c r="D18" s="363">
        <v>0</v>
      </c>
      <c r="E18" s="363">
        <v>0</v>
      </c>
      <c r="F18" s="363">
        <v>0</v>
      </c>
      <c r="G18" s="363">
        <v>0</v>
      </c>
      <c r="H18" s="363">
        <v>0</v>
      </c>
      <c r="I18" s="363">
        <v>0</v>
      </c>
      <c r="J18" s="363">
        <v>0</v>
      </c>
      <c r="K18" s="363">
        <v>0</v>
      </c>
      <c r="L18" s="363">
        <v>0</v>
      </c>
      <c r="M18" s="363">
        <v>7.0000000000000007E-2</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69.34</v>
      </c>
      <c r="D20" s="320">
        <v>2.33</v>
      </c>
      <c r="E20" s="320">
        <v>0</v>
      </c>
      <c r="F20" s="320">
        <v>5.56</v>
      </c>
      <c r="G20" s="320">
        <v>8.7200000000000006</v>
      </c>
      <c r="H20" s="320">
        <v>0</v>
      </c>
      <c r="I20" s="320">
        <v>2.8</v>
      </c>
      <c r="J20" s="320">
        <v>3.37</v>
      </c>
      <c r="K20" s="320">
        <v>0.66</v>
      </c>
      <c r="L20" s="320">
        <v>0.03</v>
      </c>
      <c r="M20" s="320">
        <v>92.81</v>
      </c>
    </row>
    <row r="21" spans="2:13" x14ac:dyDescent="0.25">
      <c r="B21" s="251" t="s">
        <v>2664</v>
      </c>
    </row>
    <row r="25" spans="2:13" ht="15.75" x14ac:dyDescent="0.25">
      <c r="B25" s="337" t="s">
        <v>2663</v>
      </c>
    </row>
    <row r="26" spans="2:13" x14ac:dyDescent="0.25">
      <c r="B26" s="361" t="s">
        <v>2451</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2624</v>
      </c>
      <c r="D28" s="325" t="s">
        <v>2623</v>
      </c>
      <c r="E28" s="325" t="s">
        <v>2622</v>
      </c>
      <c r="F28" s="325" t="s">
        <v>2621</v>
      </c>
      <c r="G28" s="325" t="s">
        <v>2620</v>
      </c>
      <c r="H28" s="325" t="s">
        <v>2619</v>
      </c>
      <c r="I28" s="325" t="s">
        <v>2618</v>
      </c>
      <c r="J28" s="325" t="s">
        <v>766</v>
      </c>
      <c r="K28" s="325" t="s">
        <v>2617</v>
      </c>
      <c r="L28" s="325" t="s">
        <v>128</v>
      </c>
      <c r="M28" s="324" t="s">
        <v>130</v>
      </c>
    </row>
    <row r="29" spans="2:13" x14ac:dyDescent="0.25">
      <c r="B29" s="267" t="s">
        <v>2661</v>
      </c>
      <c r="C29" s="18">
        <v>0</v>
      </c>
      <c r="D29" s="18">
        <v>0</v>
      </c>
      <c r="E29" s="18">
        <v>0</v>
      </c>
      <c r="F29" s="18">
        <v>0</v>
      </c>
      <c r="G29" s="18">
        <v>0</v>
      </c>
      <c r="H29" s="18">
        <v>0</v>
      </c>
      <c r="I29" s="18">
        <v>0</v>
      </c>
      <c r="J29" s="18">
        <v>0</v>
      </c>
      <c r="K29" s="18">
        <v>0</v>
      </c>
      <c r="L29" s="18">
        <v>0</v>
      </c>
      <c r="M29" s="272">
        <v>0</v>
      </c>
    </row>
    <row r="30" spans="2:13" x14ac:dyDescent="0.25">
      <c r="B30" s="267" t="s">
        <v>2660</v>
      </c>
      <c r="C30" s="363">
        <v>106.27</v>
      </c>
      <c r="D30" s="363">
        <v>6.15</v>
      </c>
      <c r="E30" s="363">
        <v>20.350000000000001</v>
      </c>
      <c r="F30" s="363">
        <v>17.850000000000001</v>
      </c>
      <c r="G30" s="363">
        <v>10.56</v>
      </c>
      <c r="H30" s="363">
        <v>2.69</v>
      </c>
      <c r="I30" s="363">
        <v>12.8</v>
      </c>
      <c r="J30" s="363">
        <v>3.93</v>
      </c>
      <c r="K30" s="363">
        <v>6.07</v>
      </c>
      <c r="L30" s="363">
        <v>0.03</v>
      </c>
      <c r="M30" s="363">
        <v>186.70000000000002</v>
      </c>
    </row>
    <row r="31" spans="2:13" ht="30" x14ac:dyDescent="0.25">
      <c r="B31" s="346" t="s">
        <v>2659</v>
      </c>
      <c r="C31" s="363"/>
      <c r="D31" s="363"/>
      <c r="E31" s="363"/>
      <c r="F31" s="363"/>
      <c r="G31" s="363"/>
      <c r="H31" s="363"/>
      <c r="I31" s="363"/>
      <c r="J31" s="363"/>
      <c r="K31" s="363"/>
      <c r="L31" s="363"/>
      <c r="M31" s="363"/>
    </row>
    <row r="32" spans="2:13" x14ac:dyDescent="0.25">
      <c r="B32" s="368" t="s">
        <v>2658</v>
      </c>
      <c r="C32" s="363">
        <v>0</v>
      </c>
      <c r="D32" s="363">
        <v>0</v>
      </c>
      <c r="E32" s="363">
        <v>0</v>
      </c>
      <c r="F32" s="363">
        <v>0</v>
      </c>
      <c r="G32" s="363">
        <v>0</v>
      </c>
      <c r="H32" s="363">
        <v>0</v>
      </c>
      <c r="I32" s="363">
        <v>0</v>
      </c>
      <c r="J32" s="363">
        <v>0</v>
      </c>
      <c r="K32" s="363">
        <v>0</v>
      </c>
      <c r="L32" s="363">
        <v>0</v>
      </c>
      <c r="M32" s="363">
        <v>0</v>
      </c>
    </row>
    <row r="33" spans="2:13" x14ac:dyDescent="0.25">
      <c r="B33" s="368" t="s">
        <v>2657</v>
      </c>
      <c r="C33" s="363">
        <v>0</v>
      </c>
      <c r="D33" s="363">
        <v>0</v>
      </c>
      <c r="E33" s="363">
        <v>0</v>
      </c>
      <c r="F33" s="363">
        <v>0</v>
      </c>
      <c r="G33" s="363">
        <v>0</v>
      </c>
      <c r="H33" s="363">
        <v>0</v>
      </c>
      <c r="I33" s="363">
        <v>0</v>
      </c>
      <c r="J33" s="363">
        <v>0</v>
      </c>
      <c r="K33" s="363">
        <v>0</v>
      </c>
      <c r="L33" s="363">
        <v>0</v>
      </c>
      <c r="M33" s="363">
        <v>0</v>
      </c>
    </row>
    <row r="34" spans="2:13" x14ac:dyDescent="0.25">
      <c r="B34" s="367" t="s">
        <v>2656</v>
      </c>
      <c r="C34" s="363">
        <v>0</v>
      </c>
      <c r="D34" s="363">
        <v>0</v>
      </c>
      <c r="E34" s="363">
        <v>0</v>
      </c>
      <c r="F34" s="363">
        <v>0</v>
      </c>
      <c r="G34" s="363">
        <v>0</v>
      </c>
      <c r="H34" s="363">
        <v>0</v>
      </c>
      <c r="I34" s="363">
        <v>0</v>
      </c>
      <c r="J34" s="363">
        <v>0</v>
      </c>
      <c r="K34" s="363">
        <v>0</v>
      </c>
      <c r="L34" s="363">
        <v>0</v>
      </c>
      <c r="M34" s="363">
        <v>0</v>
      </c>
    </row>
    <row r="35" spans="2:13" x14ac:dyDescent="0.25">
      <c r="B35" s="367" t="s">
        <v>2655</v>
      </c>
      <c r="C35" s="363">
        <v>0</v>
      </c>
      <c r="D35" s="363">
        <v>0</v>
      </c>
      <c r="E35" s="363">
        <v>0</v>
      </c>
      <c r="F35" s="363">
        <v>0</v>
      </c>
      <c r="G35" s="363">
        <v>0</v>
      </c>
      <c r="H35" s="363">
        <v>0</v>
      </c>
      <c r="I35" s="363">
        <v>0</v>
      </c>
      <c r="J35" s="363">
        <v>0</v>
      </c>
      <c r="K35" s="363">
        <v>0</v>
      </c>
      <c r="L35" s="363">
        <v>0</v>
      </c>
      <c r="M35" s="363">
        <v>0</v>
      </c>
    </row>
    <row r="36" spans="2:13" x14ac:dyDescent="0.25">
      <c r="B36" s="267" t="s">
        <v>2654</v>
      </c>
      <c r="C36" s="363"/>
      <c r="D36" s="363"/>
      <c r="E36" s="363"/>
      <c r="F36" s="363"/>
      <c r="G36" s="363"/>
      <c r="H36" s="363"/>
      <c r="I36" s="363"/>
      <c r="J36" s="363"/>
      <c r="K36" s="363"/>
      <c r="L36" s="363"/>
      <c r="M36" s="363"/>
    </row>
    <row r="37" spans="2:13" x14ac:dyDescent="0.25">
      <c r="B37" s="267" t="s">
        <v>2653</v>
      </c>
      <c r="C37" s="363">
        <v>0.18</v>
      </c>
      <c r="D37" s="363">
        <v>0</v>
      </c>
      <c r="E37" s="363">
        <v>0</v>
      </c>
      <c r="F37" s="363">
        <v>0</v>
      </c>
      <c r="G37" s="363">
        <v>0</v>
      </c>
      <c r="H37" s="363">
        <v>0</v>
      </c>
      <c r="I37" s="363">
        <v>0</v>
      </c>
      <c r="J37" s="363">
        <v>0</v>
      </c>
      <c r="K37" s="363">
        <v>0</v>
      </c>
      <c r="L37" s="363">
        <v>0</v>
      </c>
      <c r="M37" s="363">
        <v>0.18</v>
      </c>
    </row>
    <row r="38" spans="2:13" x14ac:dyDescent="0.25">
      <c r="B38" s="18" t="s">
        <v>2652</v>
      </c>
      <c r="C38" s="363">
        <v>0.97</v>
      </c>
      <c r="D38" s="363">
        <v>0.04</v>
      </c>
      <c r="E38" s="363">
        <v>0</v>
      </c>
      <c r="F38" s="363">
        <v>0.02</v>
      </c>
      <c r="G38" s="363">
        <v>0.02</v>
      </c>
      <c r="H38" s="363">
        <v>0</v>
      </c>
      <c r="I38" s="363">
        <v>0</v>
      </c>
      <c r="J38" s="363">
        <v>0.01</v>
      </c>
      <c r="K38" s="363">
        <v>0.02</v>
      </c>
      <c r="L38" s="363">
        <v>0</v>
      </c>
      <c r="M38" s="363">
        <v>1.08</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107.42</v>
      </c>
      <c r="D40" s="320">
        <v>6.19</v>
      </c>
      <c r="E40" s="320">
        <v>20.350000000000001</v>
      </c>
      <c r="F40" s="320">
        <v>17.87</v>
      </c>
      <c r="G40" s="320">
        <v>10.58</v>
      </c>
      <c r="H40" s="320">
        <v>2.69</v>
      </c>
      <c r="I40" s="320">
        <v>12.8</v>
      </c>
      <c r="J40" s="320">
        <v>3.94</v>
      </c>
      <c r="K40" s="320">
        <v>6.09</v>
      </c>
      <c r="L40" s="320">
        <v>0.03</v>
      </c>
      <c r="M40" s="320">
        <v>187.96000000000004</v>
      </c>
    </row>
    <row r="45" spans="2:13" ht="15.75" x14ac:dyDescent="0.25">
      <c r="B45" s="337" t="s">
        <v>2662</v>
      </c>
    </row>
    <row r="46" spans="2:13" x14ac:dyDescent="0.25">
      <c r="B46" s="361" t="s">
        <v>2449</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2624</v>
      </c>
      <c r="D48" s="325" t="s">
        <v>2623</v>
      </c>
      <c r="E48" s="325" t="s">
        <v>2622</v>
      </c>
      <c r="F48" s="325" t="s">
        <v>2621</v>
      </c>
      <c r="G48" s="325" t="s">
        <v>2620</v>
      </c>
      <c r="H48" s="325" t="s">
        <v>2619</v>
      </c>
      <c r="I48" s="325" t="s">
        <v>2618</v>
      </c>
      <c r="J48" s="325" t="s">
        <v>766</v>
      </c>
      <c r="K48" s="325" t="s">
        <v>2617</v>
      </c>
      <c r="L48" s="325" t="s">
        <v>128</v>
      </c>
      <c r="M48" s="324" t="s">
        <v>130</v>
      </c>
    </row>
    <row r="49" spans="2:14" x14ac:dyDescent="0.25">
      <c r="B49" s="267" t="s">
        <v>2661</v>
      </c>
      <c r="C49" s="18">
        <v>0</v>
      </c>
      <c r="D49" s="18">
        <v>0</v>
      </c>
      <c r="E49" s="18">
        <v>0</v>
      </c>
      <c r="F49" s="18">
        <v>0</v>
      </c>
      <c r="G49" s="18">
        <v>0</v>
      </c>
      <c r="H49" s="18">
        <v>0</v>
      </c>
      <c r="I49" s="18">
        <v>0</v>
      </c>
      <c r="J49" s="18">
        <v>0</v>
      </c>
      <c r="K49" s="18">
        <v>0</v>
      </c>
      <c r="L49" s="18">
        <v>0</v>
      </c>
      <c r="M49" s="272">
        <v>0</v>
      </c>
    </row>
    <row r="50" spans="2:14" x14ac:dyDescent="0.25">
      <c r="B50" s="267" t="s">
        <v>2660</v>
      </c>
      <c r="C50" s="363">
        <v>175.53</v>
      </c>
      <c r="D50" s="363">
        <v>8.48</v>
      </c>
      <c r="E50" s="363">
        <v>20.350000000000001</v>
      </c>
      <c r="F50" s="363">
        <v>23.41</v>
      </c>
      <c r="G50" s="363">
        <v>19.28</v>
      </c>
      <c r="H50" s="363">
        <v>2.69</v>
      </c>
      <c r="I50" s="363">
        <v>15.600000000000001</v>
      </c>
      <c r="J50" s="363">
        <v>7.3000000000000007</v>
      </c>
      <c r="K50" s="363">
        <v>6.73</v>
      </c>
      <c r="L50" s="363">
        <v>0.06</v>
      </c>
      <c r="M50" s="363">
        <v>279.43</v>
      </c>
    </row>
    <row r="51" spans="2:14" ht="30" x14ac:dyDescent="0.25">
      <c r="B51" s="346" t="s">
        <v>2659</v>
      </c>
      <c r="C51" s="363"/>
      <c r="D51" s="363"/>
      <c r="E51" s="363"/>
      <c r="F51" s="363"/>
      <c r="G51" s="363"/>
      <c r="H51" s="363"/>
      <c r="I51" s="363"/>
      <c r="J51" s="363"/>
      <c r="K51" s="363"/>
      <c r="L51" s="363"/>
      <c r="M51" s="363"/>
    </row>
    <row r="52" spans="2:14" x14ac:dyDescent="0.25">
      <c r="B52" s="368" t="s">
        <v>2658</v>
      </c>
      <c r="C52" s="363">
        <v>0</v>
      </c>
      <c r="D52" s="363">
        <v>0</v>
      </c>
      <c r="E52" s="363">
        <v>0</v>
      </c>
      <c r="F52" s="363">
        <v>0</v>
      </c>
      <c r="G52" s="363">
        <v>0</v>
      </c>
      <c r="H52" s="363">
        <v>0</v>
      </c>
      <c r="I52" s="363">
        <v>0</v>
      </c>
      <c r="J52" s="363">
        <v>0</v>
      </c>
      <c r="K52" s="363">
        <v>0</v>
      </c>
      <c r="L52" s="363">
        <v>0</v>
      </c>
      <c r="M52" s="363">
        <v>0</v>
      </c>
    </row>
    <row r="53" spans="2:14" x14ac:dyDescent="0.25">
      <c r="B53" s="368" t="s">
        <v>2657</v>
      </c>
      <c r="C53" s="363">
        <v>0</v>
      </c>
      <c r="D53" s="363">
        <v>0</v>
      </c>
      <c r="E53" s="363">
        <v>0</v>
      </c>
      <c r="F53" s="363">
        <v>0</v>
      </c>
      <c r="G53" s="363">
        <v>0</v>
      </c>
      <c r="H53" s="363">
        <v>0</v>
      </c>
      <c r="I53" s="363">
        <v>0</v>
      </c>
      <c r="J53" s="363">
        <v>0</v>
      </c>
      <c r="K53" s="363">
        <v>0</v>
      </c>
      <c r="L53" s="363">
        <v>0</v>
      </c>
      <c r="M53" s="363">
        <v>0</v>
      </c>
    </row>
    <row r="54" spans="2:14" x14ac:dyDescent="0.25">
      <c r="B54" s="367" t="s">
        <v>2656</v>
      </c>
      <c r="C54" s="363">
        <v>0</v>
      </c>
      <c r="D54" s="363">
        <v>0</v>
      </c>
      <c r="E54" s="363">
        <v>0</v>
      </c>
      <c r="F54" s="363">
        <v>0</v>
      </c>
      <c r="G54" s="363">
        <v>0</v>
      </c>
      <c r="H54" s="363">
        <v>0</v>
      </c>
      <c r="I54" s="363">
        <v>0</v>
      </c>
      <c r="J54" s="363">
        <v>0</v>
      </c>
      <c r="K54" s="363">
        <v>0</v>
      </c>
      <c r="L54" s="363">
        <v>0</v>
      </c>
      <c r="M54" s="363">
        <v>0</v>
      </c>
    </row>
    <row r="55" spans="2:14" x14ac:dyDescent="0.25">
      <c r="B55" s="367" t="s">
        <v>2655</v>
      </c>
      <c r="C55" s="363">
        <v>0</v>
      </c>
      <c r="D55" s="363">
        <v>0</v>
      </c>
      <c r="E55" s="363">
        <v>0</v>
      </c>
      <c r="F55" s="363">
        <v>0</v>
      </c>
      <c r="G55" s="363">
        <v>0</v>
      </c>
      <c r="H55" s="363">
        <v>0</v>
      </c>
      <c r="I55" s="363">
        <v>0</v>
      </c>
      <c r="J55" s="363">
        <v>0</v>
      </c>
      <c r="K55" s="363">
        <v>0</v>
      </c>
      <c r="L55" s="363">
        <v>0</v>
      </c>
      <c r="M55" s="363">
        <v>0</v>
      </c>
    </row>
    <row r="56" spans="2:14" x14ac:dyDescent="0.25">
      <c r="B56" s="267" t="s">
        <v>2654</v>
      </c>
      <c r="C56" s="363"/>
      <c r="D56" s="363"/>
      <c r="E56" s="363"/>
      <c r="F56" s="363"/>
      <c r="G56" s="363"/>
      <c r="H56" s="363"/>
      <c r="I56" s="363"/>
      <c r="J56" s="363"/>
      <c r="K56" s="363"/>
      <c r="L56" s="363"/>
      <c r="M56" s="363"/>
    </row>
    <row r="57" spans="2:14" x14ac:dyDescent="0.25">
      <c r="B57" s="18" t="s">
        <v>2653</v>
      </c>
      <c r="C57" s="366">
        <v>0.19</v>
      </c>
      <c r="D57" s="366">
        <v>0</v>
      </c>
      <c r="E57" s="366">
        <v>0</v>
      </c>
      <c r="F57" s="366">
        <v>0</v>
      </c>
      <c r="G57" s="366">
        <v>0</v>
      </c>
      <c r="H57" s="366">
        <v>0</v>
      </c>
      <c r="I57" s="366">
        <v>0</v>
      </c>
      <c r="J57" s="366">
        <v>0</v>
      </c>
      <c r="K57" s="366">
        <v>0</v>
      </c>
      <c r="L57" s="366">
        <v>0</v>
      </c>
      <c r="M57" s="366">
        <v>0.19</v>
      </c>
    </row>
    <row r="58" spans="2:14" x14ac:dyDescent="0.25">
      <c r="B58" s="18" t="s">
        <v>2652</v>
      </c>
      <c r="C58" s="363">
        <v>1.04</v>
      </c>
      <c r="D58" s="363">
        <v>0.04</v>
      </c>
      <c r="E58" s="363">
        <v>0</v>
      </c>
      <c r="F58" s="363">
        <v>0.02</v>
      </c>
      <c r="G58" s="363">
        <v>0.02</v>
      </c>
      <c r="H58" s="363">
        <v>0</v>
      </c>
      <c r="I58" s="363">
        <v>0</v>
      </c>
      <c r="J58" s="363">
        <v>0.01</v>
      </c>
      <c r="K58" s="363">
        <v>0.02</v>
      </c>
      <c r="L58" s="363">
        <v>0</v>
      </c>
      <c r="M58" s="363">
        <v>1.1500000000000001</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176.76</v>
      </c>
      <c r="D60" s="320">
        <v>8.52</v>
      </c>
      <c r="E60" s="320">
        <v>20.350000000000001</v>
      </c>
      <c r="F60" s="320">
        <v>23.43</v>
      </c>
      <c r="G60" s="320">
        <v>19.3</v>
      </c>
      <c r="H60" s="320">
        <v>2.69</v>
      </c>
      <c r="I60" s="320">
        <v>15.600000000000001</v>
      </c>
      <c r="J60" s="320">
        <v>7.3100000000000005</v>
      </c>
      <c r="K60" s="320">
        <v>6.75</v>
      </c>
      <c r="L60" s="320">
        <v>0.06</v>
      </c>
      <c r="M60" s="320">
        <v>280.77</v>
      </c>
    </row>
    <row r="64" spans="2:14" x14ac:dyDescent="0.25">
      <c r="N64" s="217" t="s">
        <v>2487</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2690</v>
      </c>
    </row>
    <row r="6" spans="2:13" x14ac:dyDescent="0.25">
      <c r="B6" s="361" t="s">
        <v>2689</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2624</v>
      </c>
      <c r="D8" s="354" t="s">
        <v>2623</v>
      </c>
      <c r="E8" s="354" t="s">
        <v>2622</v>
      </c>
      <c r="F8" s="354" t="s">
        <v>2621</v>
      </c>
      <c r="G8" s="354" t="s">
        <v>2620</v>
      </c>
      <c r="H8" s="354" t="s">
        <v>2619</v>
      </c>
      <c r="I8" s="354" t="s">
        <v>2618</v>
      </c>
      <c r="J8" s="354" t="s">
        <v>766</v>
      </c>
      <c r="K8" s="354" t="s">
        <v>2617</v>
      </c>
      <c r="L8" s="354" t="s">
        <v>128</v>
      </c>
      <c r="M8" s="376" t="s">
        <v>130</v>
      </c>
    </row>
    <row r="9" spans="2:13" x14ac:dyDescent="0.25">
      <c r="B9" s="18" t="s">
        <v>2688</v>
      </c>
      <c r="C9" s="363">
        <v>25.42</v>
      </c>
      <c r="D9" s="363">
        <v>0.79</v>
      </c>
      <c r="E9" s="363">
        <v>1.21</v>
      </c>
      <c r="F9" s="363">
        <v>0.88</v>
      </c>
      <c r="G9" s="363">
        <v>3.07</v>
      </c>
      <c r="H9" s="363">
        <v>0.28999999999999998</v>
      </c>
      <c r="I9" s="363">
        <v>1.53</v>
      </c>
      <c r="J9" s="363">
        <v>0.51</v>
      </c>
      <c r="K9" s="363">
        <v>1.8</v>
      </c>
      <c r="L9" s="363">
        <v>0.01</v>
      </c>
      <c r="M9" s="363">
        <v>35.509999999999991</v>
      </c>
    </row>
    <row r="10" spans="2:13" x14ac:dyDescent="0.25">
      <c r="B10" s="18" t="s">
        <v>622</v>
      </c>
      <c r="C10" s="363">
        <v>9.74</v>
      </c>
      <c r="D10" s="363">
        <v>0.43</v>
      </c>
      <c r="E10" s="363">
        <v>0.52</v>
      </c>
      <c r="F10" s="363">
        <v>0.55000000000000004</v>
      </c>
      <c r="G10" s="363">
        <v>1.62</v>
      </c>
      <c r="H10" s="363">
        <v>0.19</v>
      </c>
      <c r="I10" s="363">
        <v>0.69</v>
      </c>
      <c r="J10" s="363">
        <v>0.44</v>
      </c>
      <c r="K10" s="363">
        <v>0.5</v>
      </c>
      <c r="L10" s="363">
        <v>0.01</v>
      </c>
      <c r="M10" s="363">
        <v>14.689999999999998</v>
      </c>
    </row>
    <row r="11" spans="2:13" x14ac:dyDescent="0.25">
      <c r="B11" s="18" t="s">
        <v>624</v>
      </c>
      <c r="C11" s="363">
        <v>8.86</v>
      </c>
      <c r="D11" s="363">
        <v>0.39</v>
      </c>
      <c r="E11" s="363">
        <v>0.54</v>
      </c>
      <c r="F11" s="363">
        <v>0.82</v>
      </c>
      <c r="G11" s="363">
        <v>1.77</v>
      </c>
      <c r="H11" s="363">
        <v>0.03</v>
      </c>
      <c r="I11" s="363">
        <v>0.56000000000000005</v>
      </c>
      <c r="J11" s="363">
        <v>0.28000000000000003</v>
      </c>
      <c r="K11" s="363">
        <v>0.19</v>
      </c>
      <c r="L11" s="363">
        <v>0</v>
      </c>
      <c r="M11" s="363">
        <v>13.439999999999998</v>
      </c>
    </row>
    <row r="12" spans="2:13" x14ac:dyDescent="0.25">
      <c r="B12" s="18" t="s">
        <v>626</v>
      </c>
      <c r="C12" s="363">
        <v>16.420000000000002</v>
      </c>
      <c r="D12" s="363">
        <v>0.69</v>
      </c>
      <c r="E12" s="363">
        <v>0.64</v>
      </c>
      <c r="F12" s="363">
        <v>1.49</v>
      </c>
      <c r="G12" s="363">
        <v>1.42</v>
      </c>
      <c r="H12" s="363">
        <v>0.44</v>
      </c>
      <c r="I12" s="363">
        <v>2.0499999999999998</v>
      </c>
      <c r="J12" s="363">
        <v>0.53</v>
      </c>
      <c r="K12" s="363">
        <v>0.53</v>
      </c>
      <c r="L12" s="363">
        <v>0.01</v>
      </c>
      <c r="M12" s="363">
        <v>24.22000000000001</v>
      </c>
    </row>
    <row r="13" spans="2:13" x14ac:dyDescent="0.25">
      <c r="B13" s="18" t="s">
        <v>628</v>
      </c>
      <c r="C13" s="363">
        <v>116.31</v>
      </c>
      <c r="D13" s="363">
        <v>6.24</v>
      </c>
      <c r="E13" s="363">
        <v>17.43</v>
      </c>
      <c r="F13" s="363">
        <v>19.68</v>
      </c>
      <c r="G13" s="363">
        <v>11.43</v>
      </c>
      <c r="H13" s="363">
        <v>1.73</v>
      </c>
      <c r="I13" s="363">
        <v>10.77</v>
      </c>
      <c r="J13" s="363">
        <v>5.55</v>
      </c>
      <c r="K13" s="363">
        <v>3.74</v>
      </c>
      <c r="L13" s="363">
        <v>0.03</v>
      </c>
      <c r="M13" s="363">
        <v>192.91000000000003</v>
      </c>
    </row>
    <row r="14" spans="2:13" x14ac:dyDescent="0.25">
      <c r="B14" s="362" t="s">
        <v>130</v>
      </c>
      <c r="C14" s="320">
        <v>176.75</v>
      </c>
      <c r="D14" s="320">
        <v>8.5399999999999991</v>
      </c>
      <c r="E14" s="320">
        <v>20.34</v>
      </c>
      <c r="F14" s="320">
        <v>23.42</v>
      </c>
      <c r="G14" s="320">
        <v>19.309999999999999</v>
      </c>
      <c r="H14" s="320">
        <v>2.6799999999999997</v>
      </c>
      <c r="I14" s="320">
        <v>15.6</v>
      </c>
      <c r="J14" s="320">
        <v>7.31</v>
      </c>
      <c r="K14" s="320">
        <v>6.76</v>
      </c>
      <c r="L14" s="320">
        <v>0.06</v>
      </c>
      <c r="M14" s="320">
        <v>280.77000000000004</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2687</v>
      </c>
    </row>
    <row r="20" spans="2:13" x14ac:dyDescent="0.25">
      <c r="B20" s="361" t="s">
        <v>2445</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2624</v>
      </c>
      <c r="D22" s="325" t="s">
        <v>2623</v>
      </c>
      <c r="E22" s="325" t="s">
        <v>2622</v>
      </c>
      <c r="F22" s="325" t="s">
        <v>2621</v>
      </c>
      <c r="G22" s="325" t="s">
        <v>2620</v>
      </c>
      <c r="H22" s="325" t="s">
        <v>2619</v>
      </c>
      <c r="I22" s="325" t="s">
        <v>2618</v>
      </c>
      <c r="J22" s="325" t="s">
        <v>766</v>
      </c>
      <c r="K22" s="325" t="s">
        <v>2617</v>
      </c>
      <c r="L22" s="325" t="s">
        <v>128</v>
      </c>
      <c r="M22" s="324" t="s">
        <v>130</v>
      </c>
    </row>
    <row r="23" spans="2:13" x14ac:dyDescent="0.25">
      <c r="B23" s="18" t="s">
        <v>2686</v>
      </c>
      <c r="C23" s="363">
        <v>0.17</v>
      </c>
      <c r="D23" s="363">
        <v>7.0000000000000001E-3</v>
      </c>
      <c r="E23" s="363">
        <v>4.0000000000000001E-3</v>
      </c>
      <c r="F23" s="363">
        <v>1E-3</v>
      </c>
      <c r="G23" s="363">
        <v>6.0999999999999999E-2</v>
      </c>
      <c r="H23" s="363">
        <v>0</v>
      </c>
      <c r="I23" s="363">
        <v>1.2E-2</v>
      </c>
      <c r="J23" s="363">
        <v>4.0000000000000001E-3</v>
      </c>
      <c r="K23" s="363">
        <v>1E-3</v>
      </c>
      <c r="L23" s="363"/>
      <c r="M23" s="363">
        <v>0.26</v>
      </c>
    </row>
    <row r="24" spans="2:13" x14ac:dyDescent="0.25">
      <c r="B24" s="18" t="s">
        <v>2685</v>
      </c>
      <c r="C24" s="363">
        <v>0.376</v>
      </c>
      <c r="D24" s="363">
        <v>2.7E-2</v>
      </c>
      <c r="E24" s="363">
        <v>6.7000000000000004E-2</v>
      </c>
      <c r="F24" s="363">
        <v>2.7E-2</v>
      </c>
      <c r="G24" s="363">
        <v>8.9999999999999993E-3</v>
      </c>
      <c r="H24" s="363">
        <v>1.2E-2</v>
      </c>
      <c r="I24" s="363">
        <v>4.2999999999999997E-2</v>
      </c>
      <c r="J24" s="363">
        <v>1.0999999999999999E-2</v>
      </c>
      <c r="K24" s="363">
        <v>8.9999999999999993E-3</v>
      </c>
      <c r="L24" s="363">
        <v>0</v>
      </c>
      <c r="M24" s="363">
        <v>0.58100000000000007</v>
      </c>
    </row>
    <row r="25" spans="2:13" x14ac:dyDescent="0.25">
      <c r="B25" s="18" t="s">
        <v>2684</v>
      </c>
      <c r="C25" s="363">
        <v>0.83699999999999997</v>
      </c>
      <c r="D25" s="363">
        <v>6.3E-2</v>
      </c>
      <c r="E25" s="363">
        <v>0.13200000000000001</v>
      </c>
      <c r="F25" s="363">
        <v>3.2000000000000001E-2</v>
      </c>
      <c r="G25" s="363">
        <v>3.6999999999999998E-2</v>
      </c>
      <c r="H25" s="363">
        <v>3.2000000000000001E-2</v>
      </c>
      <c r="I25" s="363">
        <v>0.10299999999999999</v>
      </c>
      <c r="J25" s="363">
        <v>6.3E-2</v>
      </c>
      <c r="K25" s="363">
        <v>5.0000000000000001E-3</v>
      </c>
      <c r="L25" s="363">
        <v>1E-3</v>
      </c>
      <c r="M25" s="363">
        <v>1.3049999999999997</v>
      </c>
    </row>
    <row r="26" spans="2:13" x14ac:dyDescent="0.25">
      <c r="B26" s="18" t="s">
        <v>2683</v>
      </c>
      <c r="C26" s="363">
        <v>4.3810000000000002</v>
      </c>
      <c r="D26" s="363">
        <v>0.3</v>
      </c>
      <c r="E26" s="363">
        <v>1.38</v>
      </c>
      <c r="F26" s="363">
        <v>0.26100000000000001</v>
      </c>
      <c r="G26" s="363">
        <v>0.11899999999999999</v>
      </c>
      <c r="H26" s="363">
        <v>0.128</v>
      </c>
      <c r="I26" s="363">
        <v>0.43</v>
      </c>
      <c r="J26" s="363">
        <v>0.14799999999999999</v>
      </c>
      <c r="K26" s="363">
        <v>8.2000000000000003E-2</v>
      </c>
      <c r="L26" s="363">
        <v>1E-3</v>
      </c>
      <c r="M26" s="363">
        <v>7.2299999999999995</v>
      </c>
    </row>
    <row r="27" spans="2:13" x14ac:dyDescent="0.25">
      <c r="B27" s="18" t="s">
        <v>2682</v>
      </c>
      <c r="C27" s="363">
        <v>23.957999999999998</v>
      </c>
      <c r="D27" s="363">
        <v>1.468</v>
      </c>
      <c r="E27" s="363">
        <v>4.7839999999999998</v>
      </c>
      <c r="F27" s="363">
        <v>1.2649999999999999</v>
      </c>
      <c r="G27" s="363">
        <v>1.054</v>
      </c>
      <c r="H27" s="363">
        <v>2.246</v>
      </c>
      <c r="I27" s="363">
        <v>9.1850000000000005</v>
      </c>
      <c r="J27" s="363">
        <v>1.0249999999999999</v>
      </c>
      <c r="K27" s="363">
        <v>1.288</v>
      </c>
      <c r="L27" s="363">
        <v>1.2E-2</v>
      </c>
      <c r="M27" s="363">
        <v>46.284999999999997</v>
      </c>
    </row>
    <row r="28" spans="2:13" x14ac:dyDescent="0.25">
      <c r="B28" s="18" t="s">
        <v>2681</v>
      </c>
      <c r="C28" s="363">
        <v>147.02500000000001</v>
      </c>
      <c r="D28" s="363">
        <v>6.6559999999999997</v>
      </c>
      <c r="E28" s="363">
        <v>13.984</v>
      </c>
      <c r="F28" s="363">
        <v>21.841999999999999</v>
      </c>
      <c r="G28" s="363">
        <v>18.027000000000001</v>
      </c>
      <c r="H28" s="363">
        <v>0.27500000000000002</v>
      </c>
      <c r="I28" s="363">
        <v>5.8250000000000002</v>
      </c>
      <c r="J28" s="363">
        <v>6.05</v>
      </c>
      <c r="K28" s="363">
        <v>5.3650000000000002</v>
      </c>
      <c r="L28" s="363">
        <v>4.7E-2</v>
      </c>
      <c r="M28" s="363">
        <v>225.096</v>
      </c>
    </row>
    <row r="29" spans="2:13" x14ac:dyDescent="0.25">
      <c r="B29" s="362" t="s">
        <v>130</v>
      </c>
      <c r="C29" s="320">
        <v>176.74700000000001</v>
      </c>
      <c r="D29" s="320">
        <v>8.520999999999999</v>
      </c>
      <c r="E29" s="320">
        <v>20.350999999999999</v>
      </c>
      <c r="F29" s="320">
        <v>23.427999999999997</v>
      </c>
      <c r="G29" s="320">
        <v>19.307000000000002</v>
      </c>
      <c r="H29" s="320">
        <v>2.6930000000000001</v>
      </c>
      <c r="I29" s="320">
        <v>15.597999999999999</v>
      </c>
      <c r="J29" s="320">
        <v>7.3010000000000002</v>
      </c>
      <c r="K29" s="320">
        <v>6.75</v>
      </c>
      <c r="L29" s="320">
        <v>6.0999999999999999E-2</v>
      </c>
      <c r="M29" s="320">
        <v>280.75700000000001</v>
      </c>
    </row>
    <row r="34" spans="2:13" ht="15.75" x14ac:dyDescent="0.25">
      <c r="B34" s="337" t="s">
        <v>2680</v>
      </c>
    </row>
    <row r="35" spans="2:13" x14ac:dyDescent="0.25">
      <c r="B35" s="350" t="s">
        <v>2679</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2624</v>
      </c>
      <c r="D37" s="325" t="s">
        <v>2623</v>
      </c>
      <c r="E37" s="325" t="s">
        <v>2622</v>
      </c>
      <c r="F37" s="325" t="s">
        <v>2621</v>
      </c>
      <c r="G37" s="325" t="s">
        <v>2620</v>
      </c>
      <c r="H37" s="325" t="s">
        <v>2619</v>
      </c>
      <c r="I37" s="325" t="s">
        <v>2618</v>
      </c>
      <c r="J37" s="325" t="s">
        <v>766</v>
      </c>
      <c r="K37" s="325" t="s">
        <v>2617</v>
      </c>
      <c r="L37" s="325" t="s">
        <v>128</v>
      </c>
      <c r="M37" s="324" t="s">
        <v>130</v>
      </c>
    </row>
    <row r="38" spans="2:13" x14ac:dyDescent="0.25">
      <c r="B38" s="351" t="s">
        <v>2677</v>
      </c>
      <c r="C38" s="375">
        <v>8.8700000000000001E-2</v>
      </c>
      <c r="D38" s="375">
        <v>7.5630000000000003E-2</v>
      </c>
      <c r="E38" s="375"/>
      <c r="F38" s="375"/>
      <c r="G38" s="375">
        <v>1.478E-2</v>
      </c>
      <c r="H38" s="375"/>
      <c r="I38" s="375"/>
      <c r="J38" s="375">
        <v>0.14853</v>
      </c>
      <c r="K38" s="375"/>
      <c r="L38" s="375"/>
      <c r="M38" s="374">
        <v>4.6269999999999999E-2</v>
      </c>
    </row>
    <row r="39" spans="2:13" x14ac:dyDescent="0.25">
      <c r="B39" s="338"/>
    </row>
    <row r="40" spans="2:13" x14ac:dyDescent="0.25">
      <c r="J40" s="373"/>
    </row>
    <row r="44" spans="2:13" ht="15.75" x14ac:dyDescent="0.25">
      <c r="B44" s="337" t="s">
        <v>2678</v>
      </c>
    </row>
    <row r="45" spans="2:13" x14ac:dyDescent="0.25">
      <c r="B45" s="350" t="s">
        <v>2441</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2624</v>
      </c>
      <c r="D47" s="325" t="s">
        <v>2623</v>
      </c>
      <c r="E47" s="325" t="s">
        <v>2622</v>
      </c>
      <c r="F47" s="325" t="s">
        <v>2621</v>
      </c>
      <c r="G47" s="325" t="s">
        <v>2620</v>
      </c>
      <c r="H47" s="325" t="s">
        <v>2619</v>
      </c>
      <c r="I47" s="325" t="s">
        <v>2618</v>
      </c>
      <c r="J47" s="325" t="s">
        <v>766</v>
      </c>
      <c r="K47" s="325" t="s">
        <v>2617</v>
      </c>
      <c r="L47" s="325" t="s">
        <v>128</v>
      </c>
      <c r="M47" s="324" t="s">
        <v>130</v>
      </c>
    </row>
    <row r="48" spans="2:13" x14ac:dyDescent="0.25">
      <c r="B48" s="351" t="s">
        <v>2677</v>
      </c>
      <c r="C48" s="370">
        <v>3.4000000000000002E-4</v>
      </c>
      <c r="D48" s="370">
        <v>3.3E-4</v>
      </c>
      <c r="E48" s="370"/>
      <c r="F48" s="370"/>
      <c r="G48" s="370">
        <v>8.0000000000000007E-5</v>
      </c>
      <c r="H48" s="370"/>
      <c r="I48" s="370"/>
      <c r="J48" s="370">
        <v>1.4E-3</v>
      </c>
      <c r="K48" s="370"/>
      <c r="L48" s="370"/>
      <c r="M48" s="369">
        <v>2.5999999999999998E-4</v>
      </c>
    </row>
    <row r="49" spans="2:13" x14ac:dyDescent="0.25">
      <c r="B49" s="338"/>
    </row>
    <row r="54" spans="2:13" ht="15.75" x14ac:dyDescent="0.25">
      <c r="B54" s="337" t="s">
        <v>2676</v>
      </c>
    </row>
    <row r="55" spans="2:13" x14ac:dyDescent="0.25">
      <c r="B55" s="350" t="s">
        <v>2439</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2624</v>
      </c>
      <c r="D57" s="325" t="s">
        <v>2623</v>
      </c>
      <c r="E57" s="325" t="s">
        <v>2622</v>
      </c>
      <c r="F57" s="325" t="s">
        <v>2621</v>
      </c>
      <c r="G57" s="325" t="s">
        <v>2620</v>
      </c>
      <c r="H57" s="325" t="s">
        <v>2619</v>
      </c>
      <c r="I57" s="325" t="s">
        <v>2618</v>
      </c>
      <c r="J57" s="325" t="s">
        <v>766</v>
      </c>
      <c r="K57" s="325" t="s">
        <v>2617</v>
      </c>
      <c r="L57" s="325" t="s">
        <v>128</v>
      </c>
      <c r="M57" s="324" t="s">
        <v>130</v>
      </c>
    </row>
    <row r="58" spans="2:13" x14ac:dyDescent="0.25">
      <c r="B58" s="267" t="s">
        <v>2675</v>
      </c>
      <c r="C58" s="372">
        <v>0</v>
      </c>
      <c r="D58" s="372">
        <v>0</v>
      </c>
      <c r="E58" s="372"/>
      <c r="F58" s="372"/>
      <c r="G58" s="372">
        <v>0</v>
      </c>
      <c r="H58" s="372"/>
      <c r="I58" s="372"/>
      <c r="J58" s="372">
        <v>0</v>
      </c>
      <c r="K58" s="372"/>
      <c r="L58" s="372"/>
      <c r="M58" s="372">
        <v>0</v>
      </c>
    </row>
    <row r="59" spans="2:13" x14ac:dyDescent="0.25">
      <c r="B59" s="267" t="s">
        <v>2674</v>
      </c>
      <c r="C59" s="372">
        <v>0</v>
      </c>
      <c r="D59" s="372"/>
      <c r="E59" s="372"/>
      <c r="F59" s="372"/>
      <c r="G59" s="372"/>
      <c r="H59" s="372"/>
      <c r="I59" s="372"/>
      <c r="J59" s="372"/>
      <c r="K59" s="372"/>
      <c r="L59" s="372"/>
      <c r="M59" s="372">
        <v>0</v>
      </c>
    </row>
    <row r="60" spans="2:13" x14ac:dyDescent="0.25">
      <c r="B60" s="267" t="s">
        <v>2673</v>
      </c>
      <c r="C60" s="372">
        <v>0</v>
      </c>
      <c r="D60" s="372"/>
      <c r="E60" s="372"/>
      <c r="F60" s="372"/>
      <c r="G60" s="372"/>
      <c r="H60" s="372"/>
      <c r="I60" s="372"/>
      <c r="J60" s="372"/>
      <c r="K60" s="372"/>
      <c r="L60" s="372"/>
      <c r="M60" s="372">
        <v>0</v>
      </c>
    </row>
    <row r="61" spans="2:13" x14ac:dyDescent="0.25">
      <c r="B61" s="267" t="s">
        <v>2672</v>
      </c>
      <c r="C61" s="372">
        <v>0</v>
      </c>
      <c r="D61" s="372"/>
      <c r="E61" s="372"/>
      <c r="F61" s="372"/>
      <c r="G61" s="372">
        <v>0.01</v>
      </c>
      <c r="H61" s="372"/>
      <c r="I61" s="372"/>
      <c r="J61" s="372"/>
      <c r="K61" s="372"/>
      <c r="L61" s="372"/>
      <c r="M61" s="372">
        <v>0</v>
      </c>
    </row>
    <row r="62" spans="2:13" x14ac:dyDescent="0.25">
      <c r="B62" s="267" t="s">
        <v>2671</v>
      </c>
      <c r="C62" s="372">
        <v>0.01</v>
      </c>
      <c r="D62" s="372"/>
      <c r="E62" s="372"/>
      <c r="F62" s="372"/>
      <c r="G62" s="372"/>
      <c r="H62" s="372"/>
      <c r="I62" s="372"/>
      <c r="J62" s="372"/>
      <c r="K62" s="372"/>
      <c r="L62" s="372"/>
      <c r="M62" s="372">
        <v>0</v>
      </c>
    </row>
    <row r="63" spans="2:13" x14ac:dyDescent="0.25">
      <c r="B63" s="302" t="s">
        <v>2670</v>
      </c>
      <c r="C63" s="371">
        <v>0.01</v>
      </c>
      <c r="D63" s="371">
        <v>0.01</v>
      </c>
      <c r="E63" s="371"/>
      <c r="F63" s="371"/>
      <c r="G63" s="371"/>
      <c r="H63" s="371"/>
      <c r="I63" s="371"/>
      <c r="J63" s="371"/>
      <c r="K63" s="371"/>
      <c r="L63" s="371"/>
      <c r="M63" s="371">
        <v>0.01</v>
      </c>
    </row>
    <row r="68" spans="2:13" ht="15.75" x14ac:dyDescent="0.25">
      <c r="B68" s="337" t="s">
        <v>2669</v>
      </c>
    </row>
    <row r="69" spans="2:13" x14ac:dyDescent="0.25">
      <c r="B69" s="350" t="s">
        <v>2437</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2624</v>
      </c>
      <c r="D71" s="325" t="s">
        <v>2623</v>
      </c>
      <c r="E71" s="325" t="s">
        <v>2622</v>
      </c>
      <c r="F71" s="325" t="s">
        <v>2621</v>
      </c>
      <c r="G71" s="325" t="s">
        <v>2620</v>
      </c>
      <c r="H71" s="325" t="s">
        <v>2619</v>
      </c>
      <c r="I71" s="325" t="s">
        <v>2618</v>
      </c>
      <c r="J71" s="325" t="s">
        <v>766</v>
      </c>
      <c r="K71" s="325" t="s">
        <v>2617</v>
      </c>
      <c r="L71" s="325" t="s">
        <v>128</v>
      </c>
      <c r="M71" s="324" t="s">
        <v>130</v>
      </c>
    </row>
    <row r="72" spans="2:13" x14ac:dyDescent="0.25">
      <c r="B72" s="351" t="s">
        <v>2668</v>
      </c>
      <c r="C72" s="370">
        <v>1.67</v>
      </c>
      <c r="D72" s="370">
        <v>0</v>
      </c>
      <c r="E72" s="370">
        <v>0.3</v>
      </c>
      <c r="F72" s="370">
        <v>0</v>
      </c>
      <c r="G72" s="370">
        <v>0</v>
      </c>
      <c r="H72" s="370">
        <v>0</v>
      </c>
      <c r="I72" s="370">
        <v>0</v>
      </c>
      <c r="J72" s="370">
        <v>2.38</v>
      </c>
      <c r="K72" s="370">
        <v>0</v>
      </c>
      <c r="L72" s="370">
        <v>-0.12</v>
      </c>
      <c r="M72" s="369">
        <v>4.2299999999999995</v>
      </c>
    </row>
    <row r="77" spans="2:13" ht="15.75" x14ac:dyDescent="0.25">
      <c r="B77" s="337" t="s">
        <v>2667</v>
      </c>
    </row>
    <row r="78" spans="2:13" x14ac:dyDescent="0.25">
      <c r="B78" s="350" t="s">
        <v>2435</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2624</v>
      </c>
      <c r="D80" s="325" t="s">
        <v>2623</v>
      </c>
      <c r="E80" s="325" t="s">
        <v>2622</v>
      </c>
      <c r="F80" s="325" t="s">
        <v>2621</v>
      </c>
      <c r="G80" s="325" t="s">
        <v>2620</v>
      </c>
      <c r="H80" s="325" t="s">
        <v>2619</v>
      </c>
      <c r="I80" s="325" t="s">
        <v>2618</v>
      </c>
      <c r="J80" s="325" t="s">
        <v>766</v>
      </c>
      <c r="K80" s="325" t="s">
        <v>2617</v>
      </c>
      <c r="L80" s="325" t="s">
        <v>128</v>
      </c>
      <c r="M80" s="324" t="s">
        <v>130</v>
      </c>
    </row>
    <row r="81" spans="2:14" x14ac:dyDescent="0.25">
      <c r="B81" s="351" t="s">
        <v>2666</v>
      </c>
      <c r="C81" s="370">
        <v>0</v>
      </c>
      <c r="D81" s="370">
        <v>0</v>
      </c>
      <c r="E81" s="370">
        <v>0</v>
      </c>
      <c r="F81" s="370">
        <v>0</v>
      </c>
      <c r="G81" s="370">
        <v>0</v>
      </c>
      <c r="H81" s="370">
        <v>0</v>
      </c>
      <c r="I81" s="370">
        <v>0</v>
      </c>
      <c r="J81" s="370">
        <v>0.03</v>
      </c>
      <c r="K81" s="370">
        <v>0</v>
      </c>
      <c r="L81" s="370">
        <v>-0.19</v>
      </c>
      <c r="M81" s="369"/>
    </row>
    <row r="82" spans="2:14" x14ac:dyDescent="0.25">
      <c r="B82" s="338"/>
    </row>
    <row r="83" spans="2:14" x14ac:dyDescent="0.25">
      <c r="B83" s="338"/>
    </row>
    <row r="85" spans="2:14" x14ac:dyDescent="0.25">
      <c r="N85" s="217" t="s">
        <v>2487</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