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1\"/>
    </mc:Choice>
  </mc:AlternateContent>
  <xr:revisionPtr revIDLastSave="0" documentId="8_{F88CAFFA-AF8A-4D8F-934D-801B6C44EEFE}"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307" i="8"/>
  <c r="F293" i="8"/>
  <c r="F295"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3" i="8"/>
  <c r="D291" i="8"/>
  <c r="C307" i="8"/>
  <c r="D293" i="8"/>
  <c r="C291" i="8"/>
  <c r="C295" i="8"/>
  <c r="D295" i="8"/>
  <c r="D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<sst xmlns="http://schemas.openxmlformats.org/spreadsheetml/2006/main" count="4223" uniqueCount="2707">
  <si>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</si>
  <si>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</si>
  <si>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</si>
  <si>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</si>
  <si>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</si>
  <si>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</si>
  <si>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</si>
  <si>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</si>
  <si>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</si>
  <si>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</si>
  <si>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</si>
  <si>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</si>
  <si>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</si>
  <si>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</si>
  <si>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</si>
  <si>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</si>
  <si>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</si>
  <si>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</si>
  <si>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</si>
  <si>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</si>
  <si>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</si>
  <si>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</si>
  <si>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</si>
  <si>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</si>
  <si>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</si>
  <si>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</si>
  <si>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</si>
  <si>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</si>
  <si>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</si>
  <si>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</si>
  <si>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</si>
  <si>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</si>
  <si>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</si>
  <si>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</si>
  <si>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</si>
  <si>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</si>
  <si>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</si>
  <si>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</si>
  <si>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</si>
  <si>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</si>
  <si>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</si>
  <si>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</si>
  <si>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</si>
  <si>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</si>
  <si>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</si>
  <si>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</si>
  <si>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</si>
  <si>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</si>
  <si>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</si>
  <si>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</si>
  <si>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</si>
  <si>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</si>
  <si>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</si>
  <si>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</si>
  <si>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</si>
  <si>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</si>
  <si>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</si>
  <si>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</si>
  <si>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</si>
  <si>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</si>
  <si>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</si>
  <si>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</si>
  <si>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</si>
  <si>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</si>
  <si>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</si>
  <si>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</si>
  <si>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</si>
  <si>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</si>
  <si>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</si>
  <si>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</si>
  <si>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</si>
  <si>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</si>
  <si>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</si>
  <si>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</si>
  <si>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</si>
  <si>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</si>
  <si>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</si>
  <si>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</si>
  <si>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</si>
  <si>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</si>
  <si>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</si>
  <si>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</si>
  <si>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</si>
  <si>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</si>
  <si>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</si>
  <si>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</si>
  <si>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</si>
  <si>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</si>
  <si>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</si>
  <si>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</si>
  <si>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</si>
  <si>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</si>
  <si>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</si>
  <si>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</si>
  <si>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</si>
  <si>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</si>
  <si>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</si>
  <si>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</si>
  <si>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</si>
  <si>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</si>
  <si>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</si>
  <si>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</si>
  <si>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</si>
  <si>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</si>
  <si>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</si>
  <si>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</si>
  <si>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</si>
  <si>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</si>
  <si>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</si>
  <si>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</si>
  <si>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</si>
  <si>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</si>
  <si>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</si>
  <si>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</si>
  <si>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</si>
  <si>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</si>
  <si>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</si>
  <si>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</si>
  <si>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</si>
  <si>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</si>
  <si>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</si>
  <si>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</si>
  <si>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</si>
  <si>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</si>
  <si>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</si>
  <si>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</si>
  <si>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</si>
  <si>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</si>
  <si>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</si>
  <si>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</si>
  <si>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</si>
  <si>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</si>
  <si>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</si>
  <si>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</si>
  <si>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</si>
  <si>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</si>
  <si>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</si>
  <si>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</si>
  <si>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</si>
  <si>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</si>
  <si>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</si>
  <si>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</si>
  <si>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</si>
  <si>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</si>
  <si>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</si>
  <si>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</si>
  <si>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</si>
  <si>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</si>
  <si>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</si>
  <si>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</si>
  <si>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</si>
  <si>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</si>
  <si>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</si>
  <si>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</si>
  <si>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</si>
  <si>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</si>
  <si>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</si>
  <si>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</si>
  <si>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</si>
  <si>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</si>
  <si>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</si>
  <si>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</si>
  <si>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</si>
  <si>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</si>
  <si>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</si>
  <si>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</si>
  <si>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</si>
  <si>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</si>
  <si>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</si>
  <si>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</si>
  <si>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</si>
  <si>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</si>
  <si>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</si>
  <si>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</si>
  <si>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</si>
  <si>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</si>
  <si>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</si>
  <si>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</si>
  <si>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</si>
  <si>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</si>
  <si>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</si>
  <si>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</si>
  <si>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</si>
  <si>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</si>
  <si>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</si>
  <si>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</si>
  <si>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</si>
  <si>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</si>
  <si>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</si>
  <si>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</si>
  <si>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</si>
  <si>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</si>
  <si>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</si>
  <si>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</si>
  <si>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</si>
  <si>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</si>
  <si>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</si>
  <si>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</si>
  <si>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</si>
  <si>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</si>
  <si>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</si>
  <si>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</si>
  <si>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</si>
  <si>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</si>
  <si>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</si>
  <si>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</si>
  <si>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</si>
  <si>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</si>
  <si>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</si>
  <si>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</si>
  <si>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</si>
  <si>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</si>
  <si>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</si>
  <si>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</si>
  <si>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</si>
  <si>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</si>
  <si>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</si>
  <si>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</si>
  <si>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</si>
  <si>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</si>
  <si>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</si>
  <si>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</si>
  <si>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</si>
  <si>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</si>
  <si>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</si>
  <si>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</si>
  <si>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</si>
  <si>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</si>
  <si>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</si>
  <si>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</si>
  <si>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</si>
  <si>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</si>
  <si>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</si>
  <si>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</si>
  <si>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</si>
  <si>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</si>
  <si>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</si>
  <si>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</si>
  <si>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</si>
  <si>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</si>
  <si>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</si>
  <si>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</si>
  <si>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</si>
  <si>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</si>
  <si>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</si>
  <si>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</si>
  <si>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</si>
  <si>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</si>
  <si>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</si>
  <si>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</si>
  <si>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</si>
  <si>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</si>
  <si>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</si>
  <si>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</si>
  <si>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</si>
  <si>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</si>
  <si>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</si>
  <si>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</si>
  <si>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</si>
  <si>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</si>
  <si>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</si>
  <si>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</si>
  <si>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</si>
  <si>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</si>
  <si>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</si>
  <si>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</si>
  <si>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</si>
  <si>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</si>
  <si>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</si>
  <si>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</si>
  <si>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</si>
  <si>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</si>
  <si>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</si>
  <si>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</si>
  <si>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</si>
  <si>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</si>
  <si>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</si>
  <si>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</si>
  <si>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</si>
  <si>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</si>
  <si>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</si>
  <si>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</si>
  <si>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</si>
  <si>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</si>
  <si>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</si>
  <si>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</si>
  <si>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</si>
  <si>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</si>
  <si>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</si>
  <si>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</si>
  <si>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</si>
  <si>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</si>
  <si>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</si>
  <si>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</si>
  <si>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</si>
  <si>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</si>
  <si>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</si>
  <si>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</si>
  <si>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</si>
  <si>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</si>
  <si>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</si>
  <si>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</si>
  <si>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</si>
  <si>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</si>
  <si>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</si>
  <si>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</si>
  <si>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</si>
  <si>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</si>
  <si>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</si>
  <si>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</si>
  <si>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</si>
  <si>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</si>
  <si>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</si>
  <si>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</si>
  <si>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</si>
  <si>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</si>
  <si>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</si>
  <si>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</si>
  <si>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</si>
  <si>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</si>
  <si>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</si>
  <si>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</si>
  <si>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</si>
  <si>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</si>
  <si>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</si>
  <si>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</si>
  <si>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</si>
  <si>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</si>
  <si>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</si>
  <si>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</si>
  <si>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</si>
  <si>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</si>
  <si>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</si>
  <si>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</si>
  <si>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</si>
  <si>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</si>
  <si>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</si>
  <si>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</si>
  <si>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</si>
  <si>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</si>
  <si>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</si>
  <si>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</si>
  <si>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</si>
  <si>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</si>
  <si>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</si>
  <si>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</si>
  <si>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</si>
  <si>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</si>
  <si>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</si>
  <si>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</si>
  <si>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</si>
  <si>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</si>
  <si>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</si>
  <si>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</si>
  <si>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</si>
  <si>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</si>
  <si>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</si>
  <si>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</si>
  <si>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</si>
  <si>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</si>
  <si>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</si>
  <si>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</si>
  <si>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</si>
  <si>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</si>
  <si>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</si>
  <si>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</si>
  <si>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</si>
  <si>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</si>
  <si>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</si>
  <si>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</si>
  <si>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</si>
  <si>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</si>
  <si>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</si>
  <si>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</si>
  <si>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</si>
  <si>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</si>
  <si>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</si>
  <si>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</si>
  <si>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</si>
  <si>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</si>
  <si>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</si>
  <si>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</si>
  <si>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</si>
  <si>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</si>
  <si>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</si>
  <si>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</si>
  <si>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</si>
  <si>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</si>
  <si>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</si>
  <si>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</si>
  <si>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</si>
  <si>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</si>
  <si>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</si>
  <si>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</si>
  <si>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</si>
  <si>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</si>
  <si>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</si>
  <si>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</si>
  <si>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</si>
  <si>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</si>
  <si>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</si>
  <si>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</si>
  <si>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</si>
  <si>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</si>
  <si>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</si>
  <si>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</si>
  <si>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</si>
  <si>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</si>
  <si>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</si>
  <si>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</si>
  <si>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</si>
  <si>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</si>
  <si>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</si>
  <si>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</si>
  <si>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</si>
  <si>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</si>
  <si>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</si>
  <si>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</si>
  <si>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</si>
  <si>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</si>
  <si>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</si>
  <si>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</si>
  <si>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</si>
  <si>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</si>
  <si>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</si>
  <si>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</si>
  <si>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</si>
  <si>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</si>
  <si>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</si>
  <si>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</si>
  <si>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</si>
  <si>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</si>
  <si>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</si>
  <si>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</si>
  <si>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</si>
  <si>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</si>
  <si>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</si>
  <si>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</si>
  <si>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</si>
  <si>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</si>
  <si>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</si>
  <si>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</si>
  <si>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</si>
  <si>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</si>
  <si>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</si>
  <si>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</si>
  <si>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</si>
  <si>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</si>
  <si>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</si>
  <si>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</si>
  <si>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</si>
  <si>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</si>
  <si>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</si>
  <si>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</si>
  <si>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</si>
  <si>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</si>
  <si>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</si>
  <si>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</si>
  <si>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</si>
  <si>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</si>
  <si>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</si>
  <si>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</si>
  <si>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</si>
  <si>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</si>
  <si>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</si>
  <si>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</si>
  <si>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</si>
  <si>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</si>
  <si>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</si>
  <si>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</si>
  <si>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</si>
  <si>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</si>
  <si>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</si>
  <si>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</si>
  <si>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</si>
  <si>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</si>
  <si>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</si>
  <si>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</si>
  <si>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</si>
  <si>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</si>
  <si>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</si>
  <si>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</si>
  <si>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</si>
  <si>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</si>
  <si>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</si>
  <si>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</si>
  <si>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</si>
  <si>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</si>
  <si>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</si>
  <si>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</si>
  <si>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</si>
  <si>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</si>
  <si>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</si>
  <si>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</si>
  <si>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</si>
  <si>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</si>
  <si>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</si>
  <si>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</si>
  <si>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</si>
  <si>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</si>
  <si>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</si>
  <si>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</si>
  <si>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</si>
  <si>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</si>
  <si>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</si>
  <si>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</si>
  <si>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</si>
  <si>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</si>
  <si>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</si>
  <si>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</si>
  <si>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</si>
  <si>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</si>
  <si>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</si>
  <si>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</si>
  <si>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</si>
  <si>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</si>
  <si>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</si>
  <si>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</si>
  <si>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</si>
  <si>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</si>
  <si>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</si>
  <si>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</si>
  <si>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</si>
  <si>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</si>
  <si>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</si>
  <si>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</si>
  <si>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</si>
  <si>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</si>
  <si>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</si>
  <si>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</si>
  <si>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</si>
  <si>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</si>
  <si>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</si>
  <si>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</si>
  <si>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</si>
  <si>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</si>
  <si>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</si>
  <si>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</si>
  <si>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</si>
  <si>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</si>
  <si>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</si>
  <si>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</si>
  <si>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</si>
  <si>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</si>
  <si>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</si>
  <si>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</si>
  <si>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</si>
  <si>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</si>
  <si>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</si>
  <si>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</si>
  <si>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</si>
  <si>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</si>
  <si>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</si>
  <si>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</si>
  <si>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</si>
  <si>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</si>
  <si>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</si>
  <si>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</si>
  <si>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</si>
  <si>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</si>
  <si>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</si>
  <si>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</si>
  <si>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</si>
  <si>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</si>
  <si>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</si>
  <si>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</si>
  <si>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</si>
  <si>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</si>
  <si>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</si>
  <si>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</si>
  <si>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</si>
  <si>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</si>
  <si>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</si>
  <si>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</si>
  <si>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</si>
  <si>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</si>
  <si>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</si>
  <si>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</si>
  <si>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</si>
  <si>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</si>
  <si>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</si>
  <si>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</si>
  <si>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</si>
  <si>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</si>
  <si>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</si>
  <si>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</si>
  <si>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</si>
  <si>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</si>
  <si>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</si>
  <si>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</si>
  <si>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</si>
  <si>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</si>
  <si>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</si>
  <si>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</si>
  <si>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</si>
  <si>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</si>
  <si>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</si>
  <si>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</si>
  <si>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</si>
  <si>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</si>
  <si>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</si>
  <si>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</si>
  <si>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</si>
  <si>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</si>
  <si>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</si>
  <si>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</si>
  <si>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</si>
  <si>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</si>
  <si>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</si>
  <si>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</si>
  <si>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</si>
  <si>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</si>
  <si>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</si>
  <si>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</si>
  <si>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</si>
  <si>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</si>
  <si>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</si>
  <si>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</si>
  <si>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</si>
  <si>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</si>
  <si>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</si>
  <si>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</si>
  <si>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</si>
  <si>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</si>
  <si>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</si>
  <si>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</si>
  <si>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</si>
  <si>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</si>
  <si>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</si>
  <si>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</si>
  <si>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</si>
  <si>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</si>
  <si>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</si>
  <si>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</si>
  <si>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</si>
  <si>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</si>
  <si>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</si>
  <si>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</si>
  <si>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</si>
  <si>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</si>
  <si>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</si>
  <si>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</si>
  <si>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</si>
  <si>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</si>
  <si>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</si>
  <si>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</si>
  <si>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</si>
  <si>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</si>
  <si>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</si>
  <si>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</si>
  <si>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</si>
  <si>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</si>
  <si>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</si>
  <si>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</si>
  <si>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</si>
  <si>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</si>
  <si>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</si>
  <si>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</si>
  <si>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</si>
  <si>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</si>
  <si>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</si>
  <si>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</si>
  <si>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</si>
  <si>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</si>
  <si>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</si>
  <si>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</si>
  <si>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</si>
  <si>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</si>
  <si>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</si>
  <si>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</si>
  <si>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</si>
  <si>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</si>
  <si>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</si>
  <si>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</si>
  <si>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</si>
  <si>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</si>
  <si>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</si>
  <si>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</si>
  <si>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</si>
  <si>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</si>
  <si>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</si>
  <si>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</si>
  <si>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</si>
  <si>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</si>
  <si>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</si>
  <si>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</si>
  <si>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</si>
  <si>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</si>
  <si>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</si>
  <si>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</si>
  <si>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</si>
  <si>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</si>
  <si>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</si>
  <si>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</si>
  <si>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</si>
  <si>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</si>
  <si>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</si>
  <si>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</si>
  <si>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</si>
  <si>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</si>
  <si>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</si>
  <si>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</si>
  <si>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</si>
  <si>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</si>
  <si>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</si>
  <si>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</si>
  <si>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</si>
  <si>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</si>
  <si>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</si>
  <si>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</si>
  <si>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</si>
  <si>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</si>
  <si>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</si>
  <si>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</si>
  <si>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</si>
  <si>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</si>
  <si>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</si>
  <si>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</si>
  <si>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</si>
  <si>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</si>
  <si>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</si>
  <si>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</si>
  <si>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</si>
  <si>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</si>
  <si>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</si>
  <si>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</si>
  <si>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</si>
  <si>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</si>
  <si>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</si>
  <si>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</si>
  <si>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</si>
  <si>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</si>
  <si>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</si>
  <si>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</si>
  <si>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</si>
  <si>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</si>
  <si>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</si>
  <si>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</si>
  <si>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</si>
  <si>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</si>
  <si>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</si>
  <si>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</si>
  <si>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</si>
  <si>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</si>
  <si>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</si>
  <si>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</si>
  <si>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</si>
  <si>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</si>
  <si>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</si>
  <si>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</si>
  <si>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</si>
  <si>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</si>
  <si>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</si>
  <si>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</si>
  <si>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</si>
  <si>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</si>
  <si>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</si>
  <si>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</si>
  <si>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</si>
  <si>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</si>
  <si>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</si>
  <si>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</si>
  <si>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</si>
  <si>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</si>
  <si>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</si>
  <si>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</si>
  <si>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</si>
  <si>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</si>
  <si>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</si>
  <si>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</si>
  <si>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</si>
  <si>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</si>
  <si>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</si>
  <si>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</si>
  <si>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</si>
  <si>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</si>
  <si>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</si>
  <si>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</si>
  <si>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</si>
  <si>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</si>
  <si>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</si>
  <si>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</si>
  <si>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</si>
  <si>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</si>
  <si>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</si>
  <si>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</si>
  <si>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</si>
  <si>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</si>
  <si>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</si>
  <si>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</si>
  <si>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</si>
  <si>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</si>
  <si>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</si>
  <si>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</si>
  <si>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</si>
  <si>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</si>
  <si>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</si>
  <si>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</si>
  <si>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</si>
  <si>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</si>
  <si>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</si>
  <si>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</si>
  <si>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</si>
  <si>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</si>
  <si>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</si>
  <si>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</si>
  <si>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</si>
  <si>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</si>
  <si>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</si>
  <si>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</si>
  <si>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</si>
  <si>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</si>
  <si>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</si>
  <si>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</si>
  <si>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</si>
  <si>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</si>
  <si>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</si>
  <si>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</si>
  <si>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</si>
  <si>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</si>
  <si>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</si>
  <si>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</si>
  <si>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</si>
  <si>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</si>
  <si>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</si>
  <si>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</si>
  <si>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</si>
  <si>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</si>
  <si>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</si>
  <si>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</si>
  <si>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</si>
  <si>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</si>
  <si>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</si>
  <si>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</si>
  <si>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</si>
  <si>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</si>
  <si>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</si>
  <si>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</si>
  <si>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</si>
  <si>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</si>
  <si>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</si>
  <si>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</si>
  <si>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</si>
  <si>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</si>
  <si>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</si>
  <si>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</si>
  <si>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</si>
  <si>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</si>
  <si>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</si>
  <si>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</si>
  <si>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</si>
  <si>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</si>
  <si>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</si>
  <si>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</si>
  <si>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</si>
  <si>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</si>
  <si>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</si>
  <si>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</si>
  <si>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</si>
  <si>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</si>
  <si>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</si>
  <si>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</si>
  <si>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</si>
  <si>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</si>
  <si>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</si>
  <si>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</si>
  <si>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</si>
  <si>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</si>
  <si>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</si>
  <si>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</si>
  <si>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</si>
  <si>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</si>
  <si>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</si>
  <si>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</si>
  <si>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</si>
  <si>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</si>
  <si>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</si>
  <si>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</si>
  <si>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</si>
  <si>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</si>
  <si>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</si>
  <si>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</si>
  <si>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</si>
  <si>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</si>
  <si>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</si>
  <si>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</si>
  <si>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</si>
  <si>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</si>
  <si>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</si>
  <si>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</si>
  <si>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</si>
  <si>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</si>
  <si>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</si>
  <si>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</si>
  <si>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</si>
  <si>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</si>
  <si>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</si>
  <si>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</si>
  <si>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</si>
  <si>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</si>
  <si>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</si>
  <si>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</si>
  <si>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</si>
  <si>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</si>
  <si>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</si>
  <si>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</si>
  <si>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</si>
  <si>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</si>
  <si>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</si>
  <si>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</si>
  <si>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</si>
  <si>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</si>
  <si>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</si>
  <si>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</si>
  <si>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</si>
  <si>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</si>
  <si>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</si>
  <si>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</si>
  <si>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</si>
  <si>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</si>
  <si>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</si>
  <si>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</si>
  <si>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</si>
  <si>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</si>
  <si>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</si>
  <si>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</si>
  <si>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</si>
  <si>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</si>
  <si>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</si>
  <si>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</si>
  <si>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</si>
  <si>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</si>
  <si>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</si>
  <si>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</si>
  <si>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</si>
  <si>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</si>
  <si>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</si>
  <si>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</si>
  <si>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</si>
  <si>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</si>
  <si>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</si>
  <si>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</si>
  <si>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</si>
  <si>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</si>
  <si>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</si>
  <si>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</si>
  <si>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</si>
  <si>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</si>
  <si>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</si>
  <si>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</si>
  <si>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</si>
  <si>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</si>
  <si>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</si>
  <si>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</si>
  <si>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</si>
  <si>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</si>
  <si>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</si>
  <si>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</si>
  <si>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</si>
  <si>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</si>
  <si>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</si>
  <si>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</si>
  <si>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</si>
  <si>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</si>
  <si>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</si>
  <si>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</si>
  <si>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</si>
  <si>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</si>
  <si>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</si>
  <si>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</si>
  <si>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</si>
  <si>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</si>
  <si>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</si>
  <si>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</si>
  <si>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</si>
  <si>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</si>
  <si>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</si>
  <si>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</si>
  <si>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</si>
  <si>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</si>
  <si>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</si>
  <si>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</si>
  <si>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</si>
  <si>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</si>
  <si>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</si>
  <si>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</si>
  <si>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</si>
  <si>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</si>
  <si>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</si>
  <si>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</si>
  <si>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</si>
  <si>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</si>
  <si>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</si>
  <si>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</si>
  <si>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</si>
  <si>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</si>
  <si>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</si>
  <si>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</si>
  <si>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</si>
  <si>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</si>
  <si>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</si>
  <si>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</si>
  <si>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</si>
  <si>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</si>
  <si>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</si>
  <si>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</si>
  <si>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</si>
  <si>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</si>
  <si>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</si>
  <si>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</si>
  <si>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</si>
  <si>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</si>
  <si>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</si>
  <si>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</si>
  <si>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</si>
  <si>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</si>
  <si>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</si>
  <si>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</si>
  <si>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</si>
  <si>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</si>
  <si>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</si>
  <si>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</si>
  <si>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</si>
  <si>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</si>
  <si>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</si>
  <si>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</si>
  <si>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</si>
  <si>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</si>
  <si>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</si>
  <si>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</si>
  <si>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</si>
  <si>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</si>
  <si>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</si>
  <si>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</si>
  <si>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</si>
  <si>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</si>
  <si>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</si>
  <si>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</si>
  <si>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</si>
  <si>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</si>
  <si>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</si>
  <si>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</si>
  <si>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</si>
  <si>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</si>
  <si>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</si>
  <si>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</si>
  <si>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</si>
  <si>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</si>
  <si>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</si>
  <si>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</si>
  <si>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</si>
  <si>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</si>
  <si>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</si>
  <si>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</si>
  <si>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</si>
  <si>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</si>
  <si>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</si>
  <si>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</si>
  <si>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</si>
  <si>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</si>
  <si>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</si>
  <si>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</si>
  <si>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</si>
  <si>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</si>
  <si>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</si>
  <si>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</si>
  <si>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</si>
  <si>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</si>
  <si>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</si>
  <si>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</si>
  <si>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</si>
  <si>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</si>
  <si>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</si>
  <si>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</si>
  <si>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</si>
  <si>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</si>
  <si>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</si>
  <si>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</si>
  <si>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</si>
  <si>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</si>
  <si>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</si>
  <si>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</si>
  <si>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</si>
  <si>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</si>
  <si>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</si>
  <si>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</si>
  <si>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</si>
  <si>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</si>
  <si>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</si>
  <si>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</si>
  <si>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</si>
  <si>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</si>
  <si>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</si>
  <si>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</si>
  <si>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</si>
  <si>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</si>
  <si>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</si>
  <si>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</si>
  <si>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</si>
  <si>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</si>
  <si>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</si>
  <si>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</si>
  <si>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</si>
  <si>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</si>
  <si>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</si>
  <si>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</si>
  <si>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</si>
  <si>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</si>
  <si>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</si>
  <si>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</si>
  <si>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</si>
  <si>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</si>
  <si>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</si>
  <si>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</si>
  <si>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</si>
  <si>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</si>
  <si>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</si>
  <si>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</si>
  <si>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</si>
  <si>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</si>
  <si>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</si>
  <si>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</si>
  <si>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</si>
  <si>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</si>
  <si>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</si>
  <si>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</si>
  <si>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</si>
  <si>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</si>
  <si>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</si>
  <si>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</si>
  <si>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</si>
  <si>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</si>
  <si>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</si>
  <si>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</si>
  <si>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</si>
  <si>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</si>
  <si>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</si>
  <si>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</si>
  <si>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</si>
  <si>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</si>
  <si>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</si>
  <si>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</si>
  <si>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</si>
  <si>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</si>
  <si>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</si>
  <si>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</si>
  <si>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</si>
  <si>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</si>
  <si>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</si>
  <si>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</si>
  <si>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</si>
  <si>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</si>
  <si>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</si>
  <si>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</si>
  <si>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</si>
  <si>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</si>
  <si>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</si>
  <si>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</si>
  <si>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</si>
  <si>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</si>
  <si>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</si>
  <si>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</si>
  <si>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</si>
  <si>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</si>
  <si>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</si>
  <si>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</si>
  <si>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</si>
  <si>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</si>
  <si>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</si>
  <si>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</si>
  <si>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</si>
  <si>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</si>
  <si>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</si>
  <si>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</si>
  <si>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</si>
  <si>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</si>
  <si>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</si>
  <si>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</si>
  <si>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</si>
  <si>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</si>
  <si>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</si>
  <si>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</si>
  <si>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</si>
  <si>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</si>
  <si>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</si>
  <si>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</si>
  <si>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</si>
  <si>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</si>
  <si>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</si>
  <si>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</si>
  <si>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</si>
  <si>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</si>
  <si>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</si>
  <si>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</si>
  <si>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</si>
  <si>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</si>
  <si>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</si>
  <si>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</si>
  <si>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</si>
  <si>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</si>
  <si>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</si>
  <si>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</si>
  <si>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</si>
  <si>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</si>
  <si>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</si>
  <si>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</si>
  <si>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</si>
  <si>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</si>
  <si>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</si>
  <si>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</si>
  <si>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</si>
  <si>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</si>
  <si>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</si>
  <si>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</si>
  <si>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</si>
  <si>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</si>
  <si>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</si>
  <si>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</si>
  <si>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</si>
  <si>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</si>
  <si>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</si>
  <si>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</si>
  <si>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</si>
  <si>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</si>
  <si>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</si>
  <si>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</si>
  <si>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</si>
  <si>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</si>
  <si>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</si>
  <si>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</si>
  <si>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</si>
  <si>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</si>
  <si>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</si>
  <si>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</si>
  <si>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</si>
  <si>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</si>
  <si>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</si>
  <si>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</si>
  <si>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</si>
  <si>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</si>
  <si>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</si>
  <si>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</si>
  <si>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</si>
  <si>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</si>
  <si>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</si>
  <si>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</si>
  <si>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</si>
  <si>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</si>
  <si>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</si>
  <si>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</si>
  <si>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</si>
  <si>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</si>
  <si>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</si>
  <si>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</si>
  <si>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</si>
  <si>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</si>
  <si>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</si>
  <si>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</si>
  <si>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</si>
  <si>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</si>
  <si>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</si>
  <si>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</si>
  <si>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</si>
  <si>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</si>
  <si>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</si>
  <si>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</si>
  <si>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</si>
  <si>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</si>
  <si>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</si>
  <si>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</si>
  <si>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</si>
  <si>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</si>
  <si>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</si>
  <si>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</si>
  <si>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</si>
  <si>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</si>
  <si>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</si>
  <si>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</si>
  <si>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</si>
  <si>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</si>
  <si>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</si>
  <si>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</si>
  <si>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</si>
  <si>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</si>
  <si>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</si>
  <si>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</si>
  <si>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</si>
  <si>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</si>
  <si>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</si>
  <si>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</si>
  <si>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</si>
  <si>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</si>
  <si>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</si>
  <si>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</si>
  <si>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</si>
  <si>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</si>
  <si>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</si>
  <si>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</si>
  <si>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</si>
  <si>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</si>
  <si>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</si>
  <si>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</si>
  <si>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</si>
  <si>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</si>
  <si>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</si>
  <si>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</si>
  <si>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</si>
  <si>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</si>
  <si>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</si>
  <si>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</si>
  <si>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</si>
  <si>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</si>
  <si>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</si>
  <si>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</si>
  <si>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</si>
  <si>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</si>
  <si>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</si>
  <si>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</si>
  <si>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</si>
  <si>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</si>
  <si>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</si>
  <si>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</si>
  <si>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</si>
  <si>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</si>
  <si>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</si>
  <si>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</si>
  <si>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</si>
  <si>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</si>
  <si>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</si>
  <si>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</si>
  <si>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</si>
  <si>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</si>
  <si>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</si>
  <si>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</si>
  <si>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</si>
  <si>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</si>
  <si>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</si>
  <si>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</si>
  <si>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</si>
  <si>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</si>
  <si>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</si>
  <si>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</si>
  <si>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</si>
  <si>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</si>
  <si>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</si>
  <si>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</si>
  <si>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</si>
  <si>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</si>
  <si>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</si>
  <si>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</si>
  <si>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</si>
  <si>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</si>
  <si>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</si>
  <si>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</si>
  <si>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</si>
  <si>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</si>
  <si>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</si>
  <si>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</si>
  <si>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</si>
  <si>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</si>
  <si>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</si>
  <si>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</si>
  <si>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</si>
  <si>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</si>
  <si>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</si>
  <si>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</si>
  <si>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</si>
  <si>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</si>
  <si>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</si>
  <si>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</si>
  <si>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</si>
  <si>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</si>
  <si>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</si>
  <si>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</si>
  <si>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</si>
  <si>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</si>
  <si>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</si>
  <si>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</si>
  <si>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</si>
  <si>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</si>
  <si>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</si>
  <si>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</si>
  <si>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</si>
  <si>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</si>
  <si>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</si>
  <si>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</si>
  <si>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</si>
  <si>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</si>
  <si>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</si>
  <si>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</si>
  <si>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</si>
  <si>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</si>
  <si>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</si>
  <si>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</si>
  <si>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</si>
  <si>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</si>
  <si>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</si>
  <si>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</si>
  <si>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</si>
  <si>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</si>
  <si>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</si>
  <si>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</si>
  <si>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</si>
  <si>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</si>
  <si>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</si>
  <si>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</si>
  <si>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</si>
  <si>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</si>
  <si>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</si>
  <si>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</si>
  <si>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</si>
  <si>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</si>
  <si>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</si>
  <si>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</si>
  <si>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</si>
  <si>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</si>
  <si>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</si>
  <si>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</si>
  <si>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</si>
  <si>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</si>
  <si>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</si>
  <si>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</si>
  <si>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</si>
  <si>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</si>
  <si>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</si>
  <si>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</si>
  <si>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</si>
  <si>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</si>
  <si>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</si>
  <si>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</si>
  <si>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</si>
  <si>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</si>
  <si>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</si>
  <si>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</si>
  <si>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</si>
  <si>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</si>
  <si>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</si>
  <si>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</si>
  <si>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</si>
  <si>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</si>
  <si>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</si>
  <si>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</si>
  <si>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</si>
  <si>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</si>
  <si>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</si>
  <si>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</si>
  <si>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</si>
  <si>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</si>
  <si>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</si>
  <si>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</si>
  <si>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</si>
  <si>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</si>
  <si>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</si>
  <si>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</si>
  <si>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</si>
  <si>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</si>
  <si>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</si>
  <si>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</si>
  <si>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</si>
  <si>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</si>
  <si>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</si>
  <si>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</si>
  <si>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</si>
  <si>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</si>
  <si>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</si>
  <si>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</si>
  <si>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</si>
  <si>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</si>
  <si>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</si>
  <si>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</si>
  <si>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</si>
  <si>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</si>
  <si>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</si>
  <si>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</si>
  <si>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</si>
  <si>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</si>
  <si>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</si>
  <si>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</si>
  <si>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</si>
  <si>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</si>
  <si>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</si>
  <si>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</si>
  <si>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</si>
  <si>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</si>
  <si>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</si>
  <si>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</si>
  <si>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</si>
  <si>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</si>
  <si>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</si>
  <si>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</si>
  <si>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</si>
  <si>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</si>
  <si>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</si>
  <si>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</si>
  <si>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</si>
  <si>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</si>
  <si>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</si>
  <si>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</si>
  <si>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</si>
  <si>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</si>
  <si>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</si>
  <si>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</si>
  <si>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</si>
  <si>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</si>
  <si>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</si>
  <si>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</si>
  <si>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</si>
  <si>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</si>
  <si>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</si>
  <si>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</si>
  <si>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</si>
  <si>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</si>
  <si>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</si>
  <si>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</si>
  <si>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</si>
  <si>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</si>
  <si>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</si>
  <si>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</si>
  <si>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</si>
  <si>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</si>
  <si>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</si>
  <si>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</si>
  <si>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</si>
  <si>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</si>
  <si>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</si>
  <si>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</si>
  <si>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</si>
  <si>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</si>
  <si>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</si>
  <si>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</si>
  <si>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</si>
  <si>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</si>
  <si>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</si>
  <si>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</si>
  <si>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</si>
  <si>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</si>
  <si>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</si>
  <si>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</si>
  <si>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</si>
  <si>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</si>
  <si>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</si>
  <si>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</si>
  <si>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</si>
  <si>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</si>
  <si>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</si>
  <si>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</si>
  <si>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</si>
  <si>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</si>
  <si>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</si>
  <si>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</si>
  <si>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</si>
  <si>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</si>
  <si>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</si>
  <si>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</si>
  <si>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</si>
  <si>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</si>
  <si>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</si>
  <si>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</si>
  <si>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</si>
  <si>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</si>
  <si>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</si>
  <si>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</si>
  <si>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</si>
  <si>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</si>
  <si>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</si>
  <si>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</si>
  <si>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</si>
  <si>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</si>
  <si>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</si>
  <si>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</si>
  <si>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</si>
  <si>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</si>
  <si>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</si>
  <si>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</si>
  <si>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</si>
  <si>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</si>
  <si>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</si>
  <si>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</si>
  <si>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</si>
  <si>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</si>
  <si>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</si>
  <si>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</si>
  <si>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</si>
  <si>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</si>
  <si>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</si>
  <si>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</si>
  <si>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</si>
  <si>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</si>
  <si>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</si>
  <si>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</si>
  <si>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</si>
  <si>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</si>
  <si>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</si>
  <si>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</si>
  <si>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</si>
  <si>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</si>
  <si>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</si>
  <si>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</si>
  <si>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</si>
  <si>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</si>
  <si>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</si>
  <si>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</si>
  <si>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</si>
  <si>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</si>
  <si>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</si>
  <si>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</si>
  <si>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</si>
  <si>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</si>
  <si>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</si>
  <si>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</si>
  <si>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</si>
  <si>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</si>
  <si>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</si>
  <si>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</si>
  <si>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</si>
  <si>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</si>
  <si>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</si>
  <si>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</si>
  <si>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</si>
  <si>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</si>
  <si>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</si>
  <si>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</si>
  <si>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</si>
  <si>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</si>
  <si>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</si>
  <si>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</si>
  <si>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</si>
  <si>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</si>
  <si>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</si>
  <si>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</si>
  <si>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</si>
  <si>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</si>
  <si>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</si>
  <si>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</si>
  <si>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</si>
  <si>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</si>
  <si>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</si>
  <si>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</si>
  <si>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</si>
  <si>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</si>
  <si>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</si>
  <si>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</si>
  <si>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</si>
  <si>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</si>
  <si>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</si>
  <si>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</si>
  <si>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</si>
  <si>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</si>
  <si>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</si>
  <si>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</si>
  <si>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</si>
  <si>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</si>
  <si>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</si>
  <si>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</si>
  <si>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</si>
  <si>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</si>
  <si>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</si>
  <si>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</si>
  <si>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</si>
  <si>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</si>
  <si>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</si>
  <si>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</si>
  <si>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</si>
  <si>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</si>
  <si>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</si>
  <si>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</si>
  <si>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</si>
  <si>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</si>
  <si>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</si>
  <si>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</si>
  <si>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</si>
  <si>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</si>
  <si>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</si>
  <si>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</si>
  <si>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</si>
  <si>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</si>
  <si>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</si>
  <si>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</si>
  <si>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</si>
  <si>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</si>
  <si>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</si>
  <si>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</si>
  <si>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</si>
  <si>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</si>
  <si>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</si>
  <si>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</si>
  <si>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</si>
  <si>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</si>
  <si>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</si>
  <si>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</si>
  <si>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</si>
  <si>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</si>
  <si>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</si>
  <si>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</si>
  <si>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</si>
  <si>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</si>
  <si>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</si>
  <si>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</si>
  <si>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</si>
  <si>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</si>
  <si>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</si>
  <si>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</si>
  <si>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</si>
  <si>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</si>
  <si>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</si>
  <si>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</si>
  <si>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</si>
  <si>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</si>
  <si>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</si>
  <si>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</si>
  <si>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</si>
  <si>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</si>
  <si>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</si>
  <si>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</si>
  <si>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</si>
  <si>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</si>
  <si>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</si>
  <si>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</si>
  <si>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</si>
  <si>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</si>
  <si>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</si>
  <si>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</si>
  <si>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</si>
  <si>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</si>
  <si>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</si>
  <si>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</si>
  <si>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</si>
  <si>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</si>
  <si>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</si>
  <si>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</si>
  <si>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</si>
  <si>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</si>
  <si>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</si>
  <si>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</si>
  <si>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</si>
  <si>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</si>
  <si>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</si>
  <si>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</si>
  <si>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</si>
  <si>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</si>
  <si>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</si>
  <si>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</si>
  <si>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</si>
  <si>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</si>
  <si>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</si>
  <si>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</si>
  <si>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</si>
  <si>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</si>
  <si>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</si>
  <si>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</si>
  <si>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</si>
  <si>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</si>
  <si>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</si>
  <si>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</si>
  <si>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</si>
  <si>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</si>
  <si>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</si>
  <si>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</si>
  <si>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</si>
  <si>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</si>
  <si>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</si>
  <si>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</si>
  <si>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</si>
  <si>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</si>
  <si>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</si>
  <si>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</si>
  <si>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</si>
  <si>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</si>
  <si>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</si>
  <si>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</si>
  <si>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</si>
  <si>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</si>
  <si>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</si>
  <si>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</si>
  <si>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</si>
  <si>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</si>
  <si>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</si>
  <si>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</si>
  <si>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</si>
  <si>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</si>
  <si>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</si>
  <si>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</si>
  <si>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</si>
  <si>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</si>
  <si>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</si>
  <si>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</si>
  <si>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</si>
  <si>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</si>
  <si>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</si>
  <si>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</si>
  <si>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</si>
  <si>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</si>
  <si>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</si>
  <si>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</si>
  <si>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</si>
  <si>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</si>
  <si>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</si>
  <si>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</si>
  <si>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</si>
  <si>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</si>
  <si>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</si>
  <si>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</si>
  <si>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</si>
  <si>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</si>
  <si>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</si>
  <si>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</si>
  <si>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</si>
  <si>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</si>
  <si>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</si>
  <si>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</si>
  <si>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</si>
  <si>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</si>
  <si>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</si>
  <si>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</si>
  <si>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</si>
  <si>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</si>
  <si>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</si>
  <si>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</si>
  <si>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</si>
  <si>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</si>
  <si>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</si>
  <si>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</si>
  <si>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</si>
  <si>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</si>
  <si>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</si>
  <si>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</si>
  <si>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</si>
  <si>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</si>
  <si>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</si>
  <si>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</si>
  <si>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</si>
  <si>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</si>
  <si>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</si>
  <si>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</si>
  <si>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</si>
  <si>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</si>
  <si>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</si>
  <si>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</si>
  <si>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</si>
  <si>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</si>
  <si>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</si>
  <si>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</si>
  <si>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</si>
  <si>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</si>
  <si>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</si>
  <si>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</si>
  <si>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</si>
  <si>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</si>
  <si>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</si>
  <si>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</si>
  <si>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</si>
  <si>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</si>
  <si>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</si>
  <si>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</si>
  <si>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</si>
  <si>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</si>
  <si>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</si>
  <si>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</si>
  <si>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</si>
  <si>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</si>
  <si>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</si>
  <si>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</si>
  <si>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</si>
  <si>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</si>
  <si>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</si>
  <si>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</si>
  <si>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</si>
  <si>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</si>
  <si>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</si>
  <si>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</si>
  <si>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</si>
  <si>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</si>
  <si>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</si>
  <si>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</si>
  <si>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</si>
  <si>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</si>
  <si>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</si>
  <si>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</si>
  <si>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</si>
  <si>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</si>
  <si>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</si>
  <si>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</si>
  <si>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</si>
  <si>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</si>
  <si>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</si>
  <si>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</si>
  <si>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</si>
  <si>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</si>
  <si>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</si>
  <si>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</si>
  <si>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</si>
  <si>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</si>
  <si>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</si>
  <si>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</si>
  <si>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</si>
  <si>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</si>
  <si>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</si>
  <si>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</si>
  <si>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</si>
  <si>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</si>
  <si>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</si>
  <si>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</si>
  <si>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</si>
  <si>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</si>
  <si>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</si>
  <si>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</si>
  <si>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</si>
  <si>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</si>
  <si>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</si>
  <si>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</si>
  <si>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</si>
  <si>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</si>
  <si>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</si>
  <si>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</si>
  <si>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</si>
  <si>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</si>
  <si>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</si>
  <si>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</si>
  <si>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</si>
  <si>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</si>
  <si>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</si>
  <si>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</si>
  <si>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</si>
  <si>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</si>
  <si>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</si>
  <si>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</si>
  <si>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</si>
  <si>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</si>
  <si>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</si>
  <si>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</si>
  <si>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</si>
  <si>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</si>
  <si>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</si>
  <si>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</si>
  <si>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</si>
  <si>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</si>
  <si>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</si>
  <si>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</si>
  <si>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</si>
  <si>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</si>
  <si>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</si>
  <si>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</si>
  <si>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</si>
  <si>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</si>
  <si>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</si>
  <si>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</si>
  <si>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</si>
  <si>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</si>
  <si>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</si>
  <si>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</si>
  <si>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</si>
  <si>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</si>
  <si>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</si>
  <si>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</si>
  <si>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</si>
  <si>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</si>
  <si>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</si>
  <si>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</si>
  <si>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</si>
  <si>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</si>
  <si>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</si>
  <si>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</si>
  <si>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</si>
  <si>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</si>
  <si>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</si>
  <si>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</si>
  <si>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</si>
  <si>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</si>
  <si>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</si>
  <si>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</si>
  <si>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</si>
  <si>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</si>
  <si>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</si>
  <si>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</si>
  <si>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</si>
  <si>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</si>
  <si>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</si>
  <si>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</si>
  <si>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</si>
  <si>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</si>
  <si>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</si>
  <si>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</si>
  <si>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</si>
  <si>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</si>
  <si>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</si>
  <si>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</si>
  <si>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</si>
  <si>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</si>
  <si>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</si>
  <si>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</si>
  <si>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</si>
  <si>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</si>
  <si>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</si>
  <si>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</si>
  <si>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</si>
  <si>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</si>
  <si>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</si>
  <si>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</si>
  <si>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</si>
  <si>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</si>
  <si>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</si>
  <si>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</si>
  <si>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</si>
  <si>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</si>
  <si>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</si>
  <si>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</si>
  <si>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</si>
  <si>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</si>
  <si>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</si>
  <si>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</si>
  <si>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</si>
  <si>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</si>
  <si>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</si>
  <si>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</si>
  <si>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</si>
  <si>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</si>
  <si>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</si>
  <si>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</si>
  <si>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</si>
  <si>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</si>
  <si>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</si>
  <si>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</si>
  <si>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</si>
  <si>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</si>
  <si>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</si>
  <si>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</si>
  <si>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</si>
  <si>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</si>
  <si>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</si>
  <si>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</si>
  <si>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</si>
  <si>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</si>
  <si>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</si>
  <si>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</si>
  <si>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</si>
  <si>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</si>
  <si>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</si>
  <si>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</si>
  <si>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</si>
  <si>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</si>
  <si>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</si>
  <si>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</si>
  <si>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</si>
  <si>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</si>
  <si>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</si>
  <si>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</si>
  <si>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</si>
  <si>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</si>
  <si>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</si>
  <si>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</si>
  <si>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</si>
  <si>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</si>
  <si>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</si>
  <si>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</si>
  <si>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</si>
  <si>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</si>
  <si>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</si>
  <si>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</si>
  <si>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</si>
  <si>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</si>
  <si>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</si>
  <si>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</si>
  <si>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</si>
  <si>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</si>
  <si>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</si>
  <si>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</si>
  <si>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</si>
  <si>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</si>
  <si>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</si>
  <si>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</si>
  <si>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</si>
  <si>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</si>
  <si>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</si>
  <si>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</si>
  <si>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</si>
  <si>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</si>
  <si>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</si>
  <si>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</si>
  <si>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</si>
  <si>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</si>
  <si>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</si>
  <si>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</si>
  <si>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</si>
  <si>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</si>
  <si>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</si>
  <si>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</si>
  <si>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</si>
  <si>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</si>
  <si>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</si>
  <si>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</si>
  <si>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</si>
  <si>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</si>
  <si>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</si>
  <si>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</si>
  <si>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</si>
  <si>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</si>
  <si>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</si>
  <si>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</si>
  <si>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</si>
  <si>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</si>
  <si>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</si>
  <si>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</si>
  <si>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</si>
  <si>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</si>
  <si>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</si>
  <si>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</si>
  <si>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</si>
  <si>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</si>
  <si>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</si>
  <si>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</si>
  <si>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</si>
  <si>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</si>
  <si>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</si>
  <si>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</si>
  <si>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</si>
  <si>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</si>
  <si>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</si>
  <si>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</si>
  <si>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</si>
  <si>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</si>
  <si>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</si>
  <si>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</si>
  <si>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</si>
  <si>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</si>
  <si>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</si>
  <si>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</si>
  <si>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</si>
  <si>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</si>
  <si>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</si>
  <si>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</si>
  <si>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</si>
  <si>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</si>
  <si>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</si>
  <si>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</si>
  <si>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</si>
  <si>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</si>
  <si>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</si>
  <si>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</si>
  <si>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</si>
  <si>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</si>
  <si>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</si>
  <si>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</si>
  <si>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</si>
  <si>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</si>
  <si>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</si>
  <si>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</si>
  <si>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</si>
  <si>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</si>
  <si>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</si>
  <si>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</si>
  <si>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</si>
  <si>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</si>
  <si>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</si>
  <si>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</si>
  <si>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</si>
  <si>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</si>
  <si>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</si>
  <si>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</si>
  <si>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</si>
  <si>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</si>
  <si>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</si>
  <si>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</si>
  <si>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</si>
  <si>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</si>
  <si>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</si>
  <si>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</si>
  <si>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</si>
  <si>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</si>
  <si>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</si>
  <si>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</si>
  <si>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</si>
  <si>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</si>
  <si>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</si>
  <si>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</si>
  <si>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</si>
  <si>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</si>
  <si>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</si>
  <si>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</si>
  <si>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</si>
  <si>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</si>
  <si>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</si>
  <si>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</si>
  <si>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</si>
  <si>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</si>
  <si>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</si>
  <si>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</si>
  <si>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</si>
  <si>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</si>
  <si>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</si>
  <si>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</si>
  <si>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</si>
  <si>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</si>
  <si>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</si>
  <si>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</si>
  <si>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</si>
  <si>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</si>
  <si>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</si>
  <si>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</si>
  <si>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</si>
  <si>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</si>
  <si>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</si>
  <si>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</si>
  <si>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</si>
  <si>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</si>
  <si>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</si>
  <si>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</si>
  <si>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</si>
  <si>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</si>
  <si>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</si>
  <si>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</si>
  <si>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</si>
  <si>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</si>
  <si>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</si>
  <si>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</si>
  <si>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</si>
  <si>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</si>
  <si>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</si>
  <si>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</si>
  <si>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</si>
  <si>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</si>
  <si>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</si>
  <si>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</si>
  <si>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</si>
  <si>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</si>
  <si>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</si>
  <si>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</si>
  <si>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</si>
  <si>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</si>
  <si>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</si>
  <si>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</si>
  <si>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</si>
  <si>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</si>
  <si>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</si>
  <si>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</si>
  <si>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</si>
  <si>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</si>
  <si>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</si>
  <si>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</si>
  <si>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</si>
  <si>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</si>
  <si>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</si>
  <si>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</si>
  <si>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</si>
  <si>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</si>
  <si>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</si>
  <si>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</si>
  <si>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</si>
  <si>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</si>
  <si>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</si>
  <si>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</si>
  <si>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</si>
  <si>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</si>
  <si>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</si>
  <si>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</si>
  <si>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</si>
  <si>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</si>
  <si>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</si>
  <si>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</si>
  <si>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</si>
  <si>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</si>
  <si>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</si>
  <si>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</si>
  <si>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</si>
  <si>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</si>
  <si>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</si>
  <si>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</si>
  <si>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</si>
  <si>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</si>
  <si>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</si>
  <si>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</si>
  <si>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</si>
  <si>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</si>
  <si>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</si>
  <si>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</si>
  <si>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</si>
  <si>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</si>
  <si>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</si>
  <si>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</si>
  <si>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</si>
  <si>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</si>
  <si>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</si>
  <si>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</si>
  <si>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</si>
  <si>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</si>
  <si>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</si>
  <si>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</si>
  <si>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</si>
  <si>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</si>
  <si>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</si>
  <si>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</si>
  <si>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</si>
  <si>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</si>
  <si>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</si>
  <si>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</si>
  <si>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</si>
  <si>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</si>
  <si>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</si>
  <si>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</si>
  <si>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</si>
  <si>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</si>
  <si>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</si>
  <si>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</si>
  <si>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</si>
  <si>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</si>
  <si>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</si>
  <si>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</si>
  <si>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</si>
  <si>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</si>
  <si>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</si>
  <si>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</si>
  <si>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</si>
  <si>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</si>
  <si>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</si>
  <si>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</si>
  <si>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</si>
  <si>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</si>
  <si>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</si>
  <si>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</si>
  <si>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</si>
  <si>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</si>
  <si>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</si>
  <si>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</si>
  <si>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</si>
  <si>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</si>
  <si>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</si>
  <si>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</si>
  <si>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</si>
  <si>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</si>
  <si>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</si>
  <si>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</si>
  <si>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</si>
  <si>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</si>
  <si>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</si>
  <si>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</si>
  <si>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</si>
  <si>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</si>
  <si>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</si>
  <si>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</si>
  <si>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</si>
  <si>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</si>
  <si>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</si>
  <si>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</si>
  <si>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</si>
  <si>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</si>
  <si>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</si>
  <si>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</si>
  <si>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</si>
  <si>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</si>
  <si>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</si>
  <si>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</si>
  <si>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</si>
  <si>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</si>
  <si>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</si>
  <si>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</si>
  <si>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</si>
  <si>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</si>
  <si>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</si>
  <si>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</si>
  <si>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</si>
  <si>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</si>
  <si>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</si>
  <si>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</si>
  <si>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</si>
  <si>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</si>
  <si>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</si>
  <si>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</si>
  <si>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</si>
  <si>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</si>
  <si>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</si>
  <si>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</si>
  <si>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</si>
  <si>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</si>
  <si>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</si>
  <si>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</si>
  <si>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</si>
  <si>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</si>
  <si>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</si>
  <si>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</si>
  <si>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</si>
  <si>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</si>
  <si>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</si>
  <si>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</si>
  <si>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</si>
  <si>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</si>
  <si>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</si>
  <si>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</si>
  <si>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</si>
  <si>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</si>
  <si>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</si>
  <si>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</si>
  <si>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</si>
  <si>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</si>
  <si>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</si>
  <si>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</si>
  <si>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</si>
  <si>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</si>
  <si>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</si>
  <si>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</si>
  <si>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</si>
  <si>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</si>
  <si>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</si>
  <si>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</si>
  <si>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</si>
  <si>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</si>
  <si>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</si>
  <si>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</si>
  <si>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</si>
  <si>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t>Capital Centre S</t>
  </si>
  <si>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</si>
  <si>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</si>
  <si>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</si>
  <si>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</si>
  <si>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</si>
  <si>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</si>
  <si>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</si>
  <si>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</si>
  <si>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</si>
  <si>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</si>
  <si>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</si>
  <si>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</si>
  <si>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</si>
  <si>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</si>
  <si>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</si>
  <si>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</si>
  <si>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</si>
  <si>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</si>
  <si>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</si>
  <si>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</si>
  <si>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</si>
  <si>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</si>
  <si>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</si>
  <si>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</si>
  <si>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</si>
  <si>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</si>
  <si>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</si>
  <si>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</si>
  <si>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</si>
  <si>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</si>
  <si>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</si>
  <si>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</si>
  <si>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</si>
  <si>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</si>
  <si>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</si>
  <si>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</si>
  <si>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</si>
  <si>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</si>
  <si>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</si>
  <si>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</si>
  <si>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</si>
  <si>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</si>
  <si>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</si>
  <si>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</si>
  <si>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</si>
  <si>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</si>
  <si>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</si>
  <si>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</si>
  <si>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</si>
  <si>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</si>
  <si>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</si>
  <si>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</si>
  <si>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</si>
  <si>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</si>
  <si>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</si>
  <si>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</si>
  <si>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</si>
  <si>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</si>
  <si>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</si>
  <si>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</si>
  <si>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</si>
  <si>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</si>
  <si>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</si>
  <si>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</si>
  <si>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</si>
  <si>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</si>
  <si>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</si>
  <si>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</si>
  <si>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</si>
  <si>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</si>
  <si>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</si>
  <si>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</si>
  <si>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</si>
  <si>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</si>
  <si>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</si>
  <si>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</si>
  <si>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</si>
  <si>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</si>
  <si>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</si>
  <si>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</si>
  <si>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</si>
  <si>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</si>
  <si>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</si>
  <si>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</si>
  <si>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</si>
  <si>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</si>
  <si>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</si>
  <si>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</si>
  <si>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</si>
  <si>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</si>
  <si>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</si>
  <si>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</si>
  <si>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</si>
  <si>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</si>
  <si>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</si>
  <si>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</si>
  <si>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</si>
  <si>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</si>
  <si>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</si>
  <si>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</si>
  <si>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</si>
  <si>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</si>
  <si>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</si>
  <si>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</si>
  <si>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</si>
  <si>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</si>
  <si>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</si>
  <si>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</si>
  <si>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</si>
  <si>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</si>
  <si>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</si>
  <si>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</si>
  <si>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</si>
  <si>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</si>
  <si>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</si>
  <si>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</si>
  <si>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</si>
  <si>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</si>
  <si>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</si>
  <si>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</si>
  <si>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</si>
  <si>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</si>
  <si>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</si>
  <si>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</si>
  <si>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</si>
  <si>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</si>
  <si>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</si>
  <si>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</si>
  <si>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</si>
  <si>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</si>
  <si>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</si>
  <si>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</si>
  <si>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</si>
  <si>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</si>
  <si>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</si>
  <si>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</si>
  <si>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</si>
  <si>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</si>
  <si>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</si>
  <si>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</si>
  <si>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</si>
  <si>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</si>
  <si>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</si>
  <si>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</si>
  <si>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</si>
  <si>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</si>
  <si>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</si>
  <si>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</si>
  <si>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</si>
  <si>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</si>
  <si>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</si>
  <si>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</si>
  <si>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</si>
  <si>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</si>
  <si>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</si>
  <si>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</si>
  <si>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</si>
  <si>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</si>
  <si>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</si>
  <si>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</si>
  <si>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</si>
  <si>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</si>
  <si>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</si>
  <si>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</si>
  <si>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</si>
  <si>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</si>
  <si>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</si>
  <si>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</si>
  <si>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</si>
  <si>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</si>
  <si>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</si>
  <si>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</si>
  <si>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</si>
  <si>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</si>
  <si>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</si>
  <si>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</si>
  <si>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</si>
  <si>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</si>
  <si>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</si>
  <si>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</si>
  <si>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</si>
  <si>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</si>
  <si>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</si>
  <si>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</si>
  <si>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</si>
  <si>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</si>
  <si>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</si>
  <si>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</si>
  <si>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</si>
  <si>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</si>
  <si>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</si>
  <si>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</si>
  <si>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</si>
  <si>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</si>
  <si>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</si>
  <si>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</si>
  <si>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</si>
  <si>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</si>
  <si>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</si>
  <si>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</si>
  <si>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</si>
  <si>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</si>
  <si>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</si>
  <si>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</si>
  <si>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</si>
  <si>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</si>
  <si>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</si>
  <si>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</si>
  <si>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</si>
  <si>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</si>
  <si>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</si>
  <si>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</si>
  <si>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</si>
  <si>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</si>
  <si>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</si>
  <si>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</si>
  <si>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</si>
  <si>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</si>
  <si>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</si>
  <si>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</si>
  <si>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</si>
  <si>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</si>
  <si>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</si>
  <si>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</si>
  <si>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</si>
  <si>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</si>
  <si>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</si>
  <si>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</si>
  <si>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</si>
  <si>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</si>
  <si>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</si>
  <si>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</si>
  <si>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</si>
  <si>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</si>
  <si>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</si>
  <si>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</si>
  <si>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</si>
  <si>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</si>
  <si>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</si>
  <si>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</si>
  <si>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</si>
  <si>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</si>
  <si>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</si>
  <si>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</si>
  <si>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</si>
  <si>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</si>
  <si>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</si>
  <si>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</si>
  <si>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</si>
  <si>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</si>
  <si>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</si>
  <si>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</si>
  <si>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</si>
  <si>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</si>
  <si>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</si>
  <si>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</si>
  <si>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</si>
  <si>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</si>
  <si>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</si>
  <si>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</si>
  <si>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</si>
  <si>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</si>
  <si>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</si>
  <si>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</si>
  <si>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</si>
  <si>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</si>
  <si>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</si>
  <si>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</si>
  <si>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</si>
  <si>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</si>
  <si>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</si>
  <si>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</si>
  <si>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</si>
  <si>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</si>
  <si>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</si>
  <si>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</si>
  <si>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</si>
  <si>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</si>
  <si>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</si>
  <si>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</si>
  <si>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</si>
  <si>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</si>
  <si>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</si>
  <si>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</si>
  <si>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</si>
  <si>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</si>
  <si>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</si>
  <si>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</si>
  <si>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</si>
  <si>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</si>
  <si>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</si>
  <si>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</si>
  <si>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Data per 31 March 2023</t>
  </si>
  <si>
    <t>Q1 2023</t>
  </si>
  <si>
    <t>End Q1 2023</t>
  </si>
  <si>
    <t>2023Q1</t>
  </si>
  <si>
    <t>2022Q4</t>
  </si>
  <si>
    <t>2022Q3</t>
  </si>
  <si>
    <t>2022Q2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</si>
</sst>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45951</v>
      </c>
      <c r="I9" s="6"/>
      <c r="J9" s="7"/>
    </row>
    <row r="10" spans="2:10" ht="21" x14ac:dyDescent="0.25">
      <c r="B10" s="5"/>
      <c r="C10" s="6"/>
      <c r="D10" s="6"/>
      <c r="E10" s="6"/>
      <c r="F10" s="11" t="s">
        <v>2348</v>
      </c>
      <c r="G10" s="6"/>
      <c r="H10" s="429">
        <v>45016</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45016</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294381</v>
      </c>
      <c r="F38" s="62"/>
      <c r="H38" s="43"/>
      <c r="L38" s="43"/>
      <c r="M38" s="43"/>
    </row>
    <row r="39" spans="1:14" x14ac:dyDescent="0.25">
      <c r="A39" s="45" t="s">
        <v>99</v>
      </c>
      <c r="B39" s="62" t="s">
        <v>100</v>
      </c>
      <c r="C39" s="124">
        <v>276213</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-1.4224674436032966E-2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276213</v>
      </c>
      <c r="E53" s="69"/>
      <c r="F53" s="130">
        <f>IF($C$58=0,"",IF(C53="[for completion]","",C53/$C$58))</f>
        <v>0.93828406045227108</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18168</v>
      </c>
      <c r="E56" s="69"/>
      <c r="F56" s="130">
        <f>IF($C$58=0,"",IF(C56="[for completion]","",C56/$C$58))</f>
        <v>6.1715939547728964E-2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294381</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24</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4144</v>
      </c>
      <c r="D70" s="124"/>
      <c r="E70" s="41"/>
      <c r="F70" s="130">
        <f t="shared" ref="F70:F76" si="1">IF($C$77=0,"",IF(C70="[for completion]","",C70/$C$77))</f>
        <v>1.4076995458266668E-2</v>
      </c>
      <c r="G70" s="130" t="str">
        <f>IF($D$77=0,"",IF(D70="[Mark as ND1 if not relevant]","",D70/$D$77))</f>
        <v/>
      </c>
      <c r="H70" s="43"/>
      <c r="L70" s="43"/>
      <c r="M70" s="43"/>
      <c r="N70" s="74"/>
    </row>
    <row r="71" spans="1:14" x14ac:dyDescent="0.25">
      <c r="A71" s="45" t="s">
        <v>145</v>
      </c>
      <c r="B71" s="41" t="s">
        <v>1128</v>
      </c>
      <c r="C71" s="124">
        <v>8366</v>
      </c>
      <c r="D71" s="124"/>
      <c r="E71" s="41"/>
      <c r="F71" s="130">
        <f t="shared" si="1"/>
        <v>2.8418953668884882E-2</v>
      </c>
      <c r="G71" s="130" t="str">
        <f t="shared" ref="G71:G76" si="2">IF($D$77=0,"",IF(D71="[Mark as ND1 if not relevant]","",D71/$D$77))</f>
        <v/>
      </c>
      <c r="H71" s="43"/>
      <c r="L71" s="43"/>
      <c r="M71" s="43"/>
      <c r="N71" s="74"/>
    </row>
    <row r="72" spans="1:14" x14ac:dyDescent="0.25">
      <c r="A72" s="45" t="s">
        <v>146</v>
      </c>
      <c r="B72" s="41" t="s">
        <v>1129</v>
      </c>
      <c r="C72" s="124">
        <v>2074</v>
      </c>
      <c r="D72" s="124"/>
      <c r="E72" s="41"/>
      <c r="F72" s="130">
        <f t="shared" si="1"/>
        <v>7.0452916458602971E-3</v>
      </c>
      <c r="G72" s="130" t="str">
        <f t="shared" si="2"/>
        <v/>
      </c>
      <c r="H72" s="43"/>
      <c r="L72" s="43"/>
      <c r="M72" s="43"/>
      <c r="N72" s="74"/>
    </row>
    <row r="73" spans="1:14" x14ac:dyDescent="0.25">
      <c r="A73" s="45" t="s">
        <v>147</v>
      </c>
      <c r="B73" s="41" t="s">
        <v>1130</v>
      </c>
      <c r="C73" s="124">
        <v>1612</v>
      </c>
      <c r="D73" s="124"/>
      <c r="E73" s="41"/>
      <c r="F73" s="130">
        <f t="shared" si="1"/>
        <v>5.4758968819319182E-3</v>
      </c>
      <c r="G73" s="130" t="str">
        <f t="shared" si="2"/>
        <v/>
      </c>
      <c r="H73" s="43"/>
      <c r="L73" s="43"/>
      <c r="M73" s="43"/>
      <c r="N73" s="74"/>
    </row>
    <row r="74" spans="1:14" x14ac:dyDescent="0.25">
      <c r="A74" s="45" t="s">
        <v>148</v>
      </c>
      <c r="B74" s="41" t="s">
        <v>1131</v>
      </c>
      <c r="C74" s="124">
        <v>2407</v>
      </c>
      <c r="D74" s="124"/>
      <c r="E74" s="41"/>
      <c r="F74" s="130">
        <f t="shared" si="1"/>
        <v>8.176478780899582E-3</v>
      </c>
      <c r="G74" s="130" t="str">
        <f t="shared" si="2"/>
        <v/>
      </c>
      <c r="H74" s="43"/>
      <c r="L74" s="43"/>
      <c r="M74" s="43"/>
      <c r="N74" s="74"/>
    </row>
    <row r="75" spans="1:14" x14ac:dyDescent="0.25">
      <c r="A75" s="45" t="s">
        <v>149</v>
      </c>
      <c r="B75" s="41" t="s">
        <v>1132</v>
      </c>
      <c r="C75" s="124">
        <v>7251</v>
      </c>
      <c r="D75" s="124"/>
      <c r="E75" s="41"/>
      <c r="F75" s="130">
        <f t="shared" si="1"/>
        <v>2.4631345093603187E-2</v>
      </c>
      <c r="G75" s="130" t="str">
        <f t="shared" si="2"/>
        <v/>
      </c>
      <c r="H75" s="43"/>
      <c r="L75" s="43"/>
      <c r="M75" s="43"/>
      <c r="N75" s="74"/>
    </row>
    <row r="76" spans="1:14" x14ac:dyDescent="0.25">
      <c r="A76" s="45" t="s">
        <v>150</v>
      </c>
      <c r="B76" s="41" t="s">
        <v>1133</v>
      </c>
      <c r="C76" s="124">
        <v>268527</v>
      </c>
      <c r="D76" s="124"/>
      <c r="E76" s="41"/>
      <c r="F76" s="130">
        <f t="shared" si="1"/>
        <v>0.91217503847055348</v>
      </c>
      <c r="G76" s="130" t="str">
        <f t="shared" si="2"/>
        <v/>
      </c>
      <c r="H76" s="43"/>
      <c r="L76" s="43"/>
      <c r="M76" s="43"/>
      <c r="N76" s="74"/>
    </row>
    <row r="77" spans="1:14" x14ac:dyDescent="0.25">
      <c r="A77" s="45" t="s">
        <v>151</v>
      </c>
      <c r="B77" s="78" t="s">
        <v>130</v>
      </c>
      <c r="C77" s="126">
        <f>SUM(C70:C76)</f>
        <v>294381</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26</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0</v>
      </c>
      <c r="D93" s="124"/>
      <c r="E93" s="41"/>
      <c r="F93" s="130">
        <f>IF($C$100=0,"",IF(C93="[for completion]","",IF(C93="","",C93/$C$100)))</f>
        <v>0</v>
      </c>
      <c r="G93" s="130" t="str">
        <f>IF($D$100=0,"",IF(D93="[Mark as ND1 if not relevant]","",IF(D93="","",D93/$D$100)))</f>
        <v/>
      </c>
      <c r="H93" s="43"/>
      <c r="L93" s="43"/>
      <c r="M93" s="43"/>
      <c r="N93" s="74"/>
    </row>
    <row r="94" spans="1:14" x14ac:dyDescent="0.25">
      <c r="A94" s="45" t="s">
        <v>173</v>
      </c>
      <c r="B94" s="41" t="s">
        <v>1128</v>
      </c>
      <c r="C94" s="124">
        <v>0</v>
      </c>
      <c r="D94" s="124"/>
      <c r="E94" s="41"/>
      <c r="F94" s="130">
        <f t="shared" ref="F94:F99" si="5">IF($C$100=0,"",IF(C94="[for completion]","",IF(C94="","",C94/$C$100)))</f>
        <v>0</v>
      </c>
      <c r="G94" s="130" t="str">
        <f t="shared" ref="G94:G99" si="6">IF($D$100=0,"",IF(D94="[Mark as ND1 if not relevant]","",IF(D94="","",D94/$D$100)))</f>
        <v/>
      </c>
      <c r="H94" s="43"/>
      <c r="L94" s="43"/>
      <c r="M94" s="43"/>
      <c r="N94" s="74"/>
    </row>
    <row r="95" spans="1:14" x14ac:dyDescent="0.25">
      <c r="A95" s="45" t="s">
        <v>174</v>
      </c>
      <c r="B95" s="41" t="s">
        <v>1129</v>
      </c>
      <c r="C95" s="124">
        <v>0</v>
      </c>
      <c r="D95" s="124"/>
      <c r="E95" s="41"/>
      <c r="F95" s="130">
        <f t="shared" si="5"/>
        <v>0</v>
      </c>
      <c r="G95" s="130" t="str">
        <f t="shared" si="6"/>
        <v/>
      </c>
      <c r="H95" s="43"/>
      <c r="L95" s="43"/>
      <c r="M95" s="43"/>
      <c r="N95" s="74"/>
    </row>
    <row r="96" spans="1:14" x14ac:dyDescent="0.25">
      <c r="A96" s="45" t="s">
        <v>175</v>
      </c>
      <c r="B96" s="41" t="s">
        <v>1130</v>
      </c>
      <c r="C96" s="124">
        <v>64</v>
      </c>
      <c r="D96" s="124"/>
      <c r="E96" s="41"/>
      <c r="F96" s="130">
        <f t="shared" si="5"/>
        <v>2.3170524196906012E-4</v>
      </c>
      <c r="G96" s="130" t="str">
        <f t="shared" si="6"/>
        <v/>
      </c>
      <c r="H96" s="43"/>
      <c r="L96" s="43"/>
      <c r="M96" s="43"/>
      <c r="N96" s="74"/>
    </row>
    <row r="97" spans="1:14" x14ac:dyDescent="0.25">
      <c r="A97" s="45" t="s">
        <v>176</v>
      </c>
      <c r="B97" s="41" t="s">
        <v>1131</v>
      </c>
      <c r="C97" s="124">
        <v>1084</v>
      </c>
      <c r="D97" s="124"/>
      <c r="E97" s="41"/>
      <c r="F97" s="130">
        <f t="shared" si="5"/>
        <v>3.9245075358509554E-3</v>
      </c>
      <c r="G97" s="130" t="str">
        <f t="shared" si="6"/>
        <v/>
      </c>
      <c r="H97" s="43"/>
      <c r="L97" s="43"/>
      <c r="M97" s="43"/>
    </row>
    <row r="98" spans="1:14" x14ac:dyDescent="0.25">
      <c r="A98" s="45" t="s">
        <v>177</v>
      </c>
      <c r="B98" s="41" t="s">
        <v>1132</v>
      </c>
      <c r="C98" s="124">
        <v>4999</v>
      </c>
      <c r="D98" s="124"/>
      <c r="E98" s="41"/>
      <c r="F98" s="130">
        <f t="shared" si="5"/>
        <v>1.8098351634427055E-2</v>
      </c>
      <c r="G98" s="130" t="str">
        <f t="shared" si="6"/>
        <v/>
      </c>
      <c r="H98" s="43"/>
      <c r="L98" s="43"/>
      <c r="M98" s="43"/>
    </row>
    <row r="99" spans="1:14" x14ac:dyDescent="0.25">
      <c r="A99" s="45" t="s">
        <v>178</v>
      </c>
      <c r="B99" s="41" t="s">
        <v>1133</v>
      </c>
      <c r="C99" s="124">
        <v>270066</v>
      </c>
      <c r="D99" s="124"/>
      <c r="E99" s="41"/>
      <c r="F99" s="130">
        <f t="shared" si="5"/>
        <v>0.97774543558775295</v>
      </c>
      <c r="G99" s="130" t="str">
        <f t="shared" si="6"/>
        <v/>
      </c>
      <c r="H99" s="43"/>
      <c r="L99" s="43"/>
      <c r="M99" s="43"/>
    </row>
    <row r="100" spans="1:14" x14ac:dyDescent="0.25">
      <c r="A100" s="45" t="s">
        <v>179</v>
      </c>
      <c r="B100" s="78" t="s">
        <v>130</v>
      </c>
      <c r="C100" s="126">
        <f>SUM(C93:C99)</f>
        <v>276213</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10</v>
      </c>
      <c r="D112" s="124"/>
      <c r="E112" s="70"/>
      <c r="F112" s="130">
        <f t="shared" ref="F112:F129" si="7">IF($C$130=0,"",IF(C112="[for completion]","",IF(C112="","",C112/$C$130)))</f>
        <v>3.6203812985583644E-5</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276204</v>
      </c>
      <c r="D118" s="124"/>
      <c r="E118" s="62"/>
      <c r="F118" s="130">
        <f t="shared" si="7"/>
        <v>0.99996379618701436</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276214</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10</v>
      </c>
      <c r="D138" s="124"/>
      <c r="E138" s="70"/>
      <c r="F138" s="130">
        <f t="shared" ref="F138:F155" si="11">IF($C$156=0,"",IF(C138="[for completion]","",IF(C138="","",C138/$C$156)))</f>
        <v>3.6203812985583644E-5</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276204</v>
      </c>
      <c r="D144" s="124"/>
      <c r="E144" s="62"/>
      <c r="F144" s="130">
        <f t="shared" si="11"/>
        <v>0.99996379618701436</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0</v>
      </c>
      <c r="D149" s="124"/>
      <c r="E149" s="62"/>
      <c r="F149" s="130">
        <f t="shared" si="11"/>
        <v>0</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0</v>
      </c>
      <c r="D151" s="124"/>
      <c r="E151" s="62"/>
      <c r="F151" s="130">
        <f t="shared" si="11"/>
        <v>0</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276214</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274909</v>
      </c>
      <c r="D164" s="124"/>
      <c r="E164" s="82"/>
      <c r="F164" s="130">
        <f>IF($C$167=0,"",IF(C164="[for completion]","",IF(C164="","",C164/$C$167)))</f>
        <v>0.99527900569488037</v>
      </c>
      <c r="G164" s="130" t="str">
        <f>IF($D$167=0,"",IF(D164="[for completion]","",IF(D164="","",D164/$D$167)))</f>
        <v/>
      </c>
      <c r="H164" s="43"/>
      <c r="L164" s="43"/>
      <c r="M164" s="43"/>
      <c r="N164" s="74"/>
    </row>
    <row r="165" spans="1:14" x14ac:dyDescent="0.25">
      <c r="A165" s="45" t="s">
        <v>252</v>
      </c>
      <c r="B165" s="43" t="s">
        <v>253</v>
      </c>
      <c r="C165" s="124">
        <v>922</v>
      </c>
      <c r="D165" s="124"/>
      <c r="E165" s="82"/>
      <c r="F165" s="130">
        <f>IF($C$167=0,"",IF(C165="[for completion]","",IF(C165="","",C165/$C$167)))</f>
        <v>3.3380036421167721E-3</v>
      </c>
      <c r="G165" s="130" t="str">
        <f>IF($D$167=0,"",IF(D165="[for completion]","",IF(D165="","",D165/$D$167)))</f>
        <v/>
      </c>
      <c r="H165" s="43"/>
      <c r="L165" s="43"/>
      <c r="M165" s="43"/>
      <c r="N165" s="74"/>
    </row>
    <row r="166" spans="1:14" x14ac:dyDescent="0.25">
      <c r="A166" s="45" t="s">
        <v>254</v>
      </c>
      <c r="B166" s="43" t="s">
        <v>128</v>
      </c>
      <c r="C166" s="124">
        <v>382</v>
      </c>
      <c r="D166" s="124"/>
      <c r="E166" s="82"/>
      <c r="F166" s="130">
        <f>IF($C$167=0,"",IF(C166="[for completion]","",IF(C166="","",C166/$C$167)))</f>
        <v>1.3829906630028275E-3</v>
      </c>
      <c r="G166" s="130" t="str">
        <f>IF($D$167=0,"",IF(D166="[for completion]","",IF(D166="","",D166/$D$167)))</f>
        <v/>
      </c>
      <c r="H166" s="43"/>
      <c r="L166" s="43"/>
      <c r="M166" s="43"/>
      <c r="N166" s="74"/>
    </row>
    <row r="167" spans="1:14" x14ac:dyDescent="0.25">
      <c r="A167" s="45" t="s">
        <v>255</v>
      </c>
      <c r="B167" s="83" t="s">
        <v>130</v>
      </c>
      <c r="C167" s="133">
        <f>SUM(C164:C166)</f>
        <v>276213</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1892</v>
      </c>
      <c r="E176" s="72"/>
      <c r="F176" s="130"/>
      <c r="G176" s="70"/>
      <c r="H176" s="43"/>
      <c r="L176" s="43"/>
      <c r="M176" s="43"/>
      <c r="N176" s="74"/>
    </row>
    <row r="177" spans="1:14" x14ac:dyDescent="0.25">
      <c r="A177" s="45" t="s">
        <v>267</v>
      </c>
      <c r="B177" s="62" t="s">
        <v>268</v>
      </c>
      <c r="C177" s="124">
        <v>16276</v>
      </c>
      <c r="E177" s="72"/>
      <c r="F177" s="130">
        <f t="shared" ref="F177:F187" si="15">IF($C$179=0,"",IF(C177="[for completion]","",C177/$C$179))</f>
        <v>0.89586085424922945</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18168</v>
      </c>
      <c r="E179" s="72"/>
      <c r="F179" s="131">
        <f>SUM(F174:F178)</f>
        <v>0.89586085424922945</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18168</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18168</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18168</v>
      </c>
      <c r="E217" s="82"/>
      <c r="F217" s="130">
        <f>IF($C$38=0,"",IF(C217="[for completion]","",IF(C217="","",C217/$C$38)))</f>
        <v>6.1715939547728964E-2</v>
      </c>
      <c r="G217" s="130">
        <f>IF($C$39=0,"",IF(C217="[for completion]","",IF(C217="","",C217/$C$39)))</f>
        <v>6.5775325563966938E-2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18168</v>
      </c>
      <c r="E220" s="82"/>
      <c r="F220" s="123">
        <f>SUM(F217:F219)</f>
        <v>6.1715939547728964E-2</v>
      </c>
      <c r="G220" s="123">
        <f>SUM(G217:G219)</f>
        <v>6.5775325563966938E-2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221381.8</v>
      </c>
      <c r="F12" s="130">
        <f>IF($C$15=0,"",IF(C12="[for completion]","",C12/$C$15))</f>
        <v>0.8014903007718327</v>
      </c>
    </row>
    <row r="13" spans="1:7" x14ac:dyDescent="0.25">
      <c r="A13" s="45" t="s">
        <v>442</v>
      </c>
      <c r="B13" s="45" t="s">
        <v>443</v>
      </c>
      <c r="C13" s="124">
        <v>54764.5</v>
      </c>
      <c r="F13" s="130">
        <f>IF($C$15=0,"",IF(C13="[for completion]","",C13/$C$15))</f>
        <v>0.19826930477852756</v>
      </c>
    </row>
    <row r="14" spans="1:7" x14ac:dyDescent="0.25">
      <c r="A14" s="45" t="s">
        <v>444</v>
      </c>
      <c r="B14" s="45" t="s">
        <v>128</v>
      </c>
      <c r="C14" s="124">
        <v>66.400000000000006</v>
      </c>
      <c r="F14" s="130">
        <f>IF($C$15=0,"",IF(C14="[for completion]","",C14/$C$15))</f>
        <v>2.4039444963971606E-4</v>
      </c>
    </row>
    <row r="15" spans="1:7" x14ac:dyDescent="0.25">
      <c r="A15" s="45" t="s">
        <v>445</v>
      </c>
      <c r="B15" s="114" t="s">
        <v>130</v>
      </c>
      <c r="C15" s="124">
        <f>SUM(C12:C14)</f>
        <v>276212.7</v>
      </c>
      <c r="F15" s="121">
        <f>SUM(F12:F14)</f>
        <v>1</v>
      </c>
    </row>
    <row r="16" spans="1:7" outlineLevel="1" x14ac:dyDescent="0.25">
      <c r="A16" s="45" t="s">
        <v>446</v>
      </c>
      <c r="B16" s="377" t="s">
        <v>2624</v>
      </c>
      <c r="C16" s="124">
        <v>173230</v>
      </c>
      <c r="F16" s="130">
        <f t="shared" ref="F16:F26" si="0">IF($C$15=0,"",IF(C16="[for completion]","",C16/$C$15))</f>
        <v>0.62716160408265076</v>
      </c>
    </row>
    <row r="17" spans="1:7" outlineLevel="1" x14ac:dyDescent="0.25">
      <c r="A17" s="45" t="s">
        <v>447</v>
      </c>
      <c r="B17" s="377" t="s">
        <v>2623</v>
      </c>
      <c r="C17" s="124">
        <v>8377.7999999999993</v>
      </c>
      <c r="F17" s="130">
        <f t="shared" si="0"/>
        <v>3.0330973195656821E-2</v>
      </c>
    </row>
    <row r="18" spans="1:7" outlineLevel="1" x14ac:dyDescent="0.25">
      <c r="A18" s="45" t="s">
        <v>448</v>
      </c>
      <c r="B18" s="377" t="s">
        <v>2622</v>
      </c>
      <c r="C18" s="124">
        <v>20691</v>
      </c>
      <c r="F18" s="130">
        <f t="shared" si="0"/>
        <v>7.4909662010472361E-2</v>
      </c>
    </row>
    <row r="19" spans="1:7" outlineLevel="1" x14ac:dyDescent="0.25">
      <c r="A19" s="45" t="s">
        <v>449</v>
      </c>
      <c r="B19" s="377" t="s">
        <v>2621</v>
      </c>
      <c r="C19" s="124">
        <v>23362</v>
      </c>
      <c r="F19" s="130">
        <f t="shared" si="0"/>
        <v>8.4579745971130216E-2</v>
      </c>
    </row>
    <row r="20" spans="1:7" outlineLevel="1" x14ac:dyDescent="0.25">
      <c r="A20" s="45" t="s">
        <v>450</v>
      </c>
      <c r="B20" s="377" t="s">
        <v>2620</v>
      </c>
      <c r="C20" s="124">
        <v>19083</v>
      </c>
      <c r="F20" s="130">
        <f t="shared" si="0"/>
        <v>6.9088061483052729E-2</v>
      </c>
    </row>
    <row r="21" spans="1:7" outlineLevel="1" x14ac:dyDescent="0.25">
      <c r="A21" s="45" t="s">
        <v>451</v>
      </c>
      <c r="B21" s="377" t="s">
        <v>2619</v>
      </c>
      <c r="C21" s="124">
        <v>2573.5</v>
      </c>
      <c r="F21" s="130">
        <f t="shared" si="0"/>
        <v>9.3170951227079715E-3</v>
      </c>
    </row>
    <row r="22" spans="1:7" outlineLevel="1" x14ac:dyDescent="0.25">
      <c r="A22" s="45" t="s">
        <v>452</v>
      </c>
      <c r="B22" s="377" t="s">
        <v>2618</v>
      </c>
      <c r="C22" s="124">
        <v>15074</v>
      </c>
      <c r="F22" s="130">
        <f t="shared" si="0"/>
        <v>5.4573884546221078E-2</v>
      </c>
    </row>
    <row r="23" spans="1:7" outlineLevel="1" x14ac:dyDescent="0.25">
      <c r="A23" s="45" t="s">
        <v>453</v>
      </c>
      <c r="B23" s="377" t="s">
        <v>2691</v>
      </c>
      <c r="C23" s="124">
        <v>7017.8</v>
      </c>
      <c r="F23" s="130">
        <f t="shared" si="0"/>
        <v>2.5407231456048184E-2</v>
      </c>
    </row>
    <row r="24" spans="1:7" outlineLevel="1" x14ac:dyDescent="0.25">
      <c r="A24" s="45" t="s">
        <v>454</v>
      </c>
      <c r="B24" s="377" t="s">
        <v>2692</v>
      </c>
      <c r="C24" s="124">
        <v>6737.2</v>
      </c>
      <c r="F24" s="130">
        <f t="shared" si="0"/>
        <v>2.4391347682420104E-2</v>
      </c>
    </row>
    <row r="25" spans="1:7" outlineLevel="1" x14ac:dyDescent="0.25">
      <c r="A25" s="45" t="s">
        <v>455</v>
      </c>
      <c r="B25" s="377" t="s">
        <v>128</v>
      </c>
      <c r="C25" s="124">
        <v>66.400000000000006</v>
      </c>
      <c r="F25" s="130">
        <f t="shared" si="0"/>
        <v>2.4039444963971606E-4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150693</v>
      </c>
      <c r="D28" s="45">
        <v>7837</v>
      </c>
      <c r="F28" s="45">
        <f>IF(AND(C28="[For completion]",D28="[For completion]"),"[For completion]",SUM(C28:D28))</f>
        <v>158530</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8.8000000000000005E-3</v>
      </c>
      <c r="D36" s="121">
        <v>4.9599999999999998E-2</v>
      </c>
      <c r="E36" s="138"/>
      <c r="F36" s="121">
        <v>1.03E-2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1</v>
      </c>
      <c r="D44" s="120">
        <f>SUM(D45:D71)</f>
        <v>1</v>
      </c>
      <c r="E44" s="121"/>
      <c r="F44" s="120">
        <f>SUM(F45:F71)</f>
        <v>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1</v>
      </c>
      <c r="D51" s="121">
        <v>1</v>
      </c>
      <c r="E51" s="121"/>
      <c r="F51" s="121">
        <v>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c r="D71" s="121">
        <v>0</v>
      </c>
      <c r="E71" s="121"/>
      <c r="F71" s="121">
        <v>0</v>
      </c>
      <c r="G71" s="45"/>
    </row>
    <row r="72" spans="1:7" x14ac:dyDescent="0.25">
      <c r="A72" s="45" t="s">
        <v>534</v>
      </c>
      <c r="B72" s="87" t="s">
        <v>298</v>
      </c>
      <c r="C72" s="120">
        <f>SUM(C73:C75)</f>
        <v>0</v>
      </c>
      <c r="D72" s="120">
        <f>SUM(D73:D75)</f>
        <v>0</v>
      </c>
      <c r="E72" s="121"/>
      <c r="F72" s="120">
        <f>SUM(F73:F75)</f>
        <v>0</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c r="D75" s="121">
        <v>0</v>
      </c>
      <c r="E75" s="121"/>
      <c r="F75" s="121">
        <v>0</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0.47119352252323471</v>
      </c>
      <c r="D99" s="121">
        <v>0.51934221813848569</v>
      </c>
      <c r="E99" s="121"/>
      <c r="F99" s="121">
        <v>0.48073323535694812</v>
      </c>
      <c r="G99" s="45"/>
    </row>
    <row r="100" spans="1:7" x14ac:dyDescent="0.25">
      <c r="A100" s="45" t="s">
        <v>564</v>
      </c>
      <c r="B100" s="62" t="s">
        <v>2352</v>
      </c>
      <c r="C100" s="121">
        <v>0.15394803112260458</v>
      </c>
      <c r="D100" s="121">
        <v>9.9752468106256861E-2</v>
      </c>
      <c r="E100" s="121"/>
      <c r="F100" s="121">
        <v>0.14320508945923596</v>
      </c>
      <c r="G100" s="45"/>
    </row>
    <row r="101" spans="1:7" x14ac:dyDescent="0.25">
      <c r="A101" s="45" t="s">
        <v>565</v>
      </c>
      <c r="B101" s="62" t="s">
        <v>2353</v>
      </c>
      <c r="C101" s="121">
        <v>4.8507899224193421E-2</v>
      </c>
      <c r="D101" s="121">
        <v>6.0219309313707059E-2</v>
      </c>
      <c r="E101" s="121"/>
      <c r="F101" s="121">
        <v>5.083108932364306E-2</v>
      </c>
      <c r="G101" s="45"/>
    </row>
    <row r="102" spans="1:7" x14ac:dyDescent="0.25">
      <c r="A102" s="45" t="s">
        <v>566</v>
      </c>
      <c r="B102" s="62" t="s">
        <v>2354</v>
      </c>
      <c r="C102" s="121">
        <v>0.1619468566846973</v>
      </c>
      <c r="D102" s="121">
        <v>0.16983635066847858</v>
      </c>
      <c r="E102" s="121"/>
      <c r="F102" s="121">
        <v>0.16350962373498576</v>
      </c>
      <c r="G102" s="45"/>
    </row>
    <row r="103" spans="1:7" x14ac:dyDescent="0.25">
      <c r="A103" s="45" t="s">
        <v>567</v>
      </c>
      <c r="B103" s="62" t="s">
        <v>2355</v>
      </c>
      <c r="C103" s="121">
        <v>0.16440369044527009</v>
      </c>
      <c r="D103" s="121">
        <v>0.15084965377307194</v>
      </c>
      <c r="E103" s="121"/>
      <c r="F103" s="121">
        <v>0.16172096212518711</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0.99439382343536387</v>
      </c>
      <c r="D150" s="121">
        <v>0.9990778731555181</v>
      </c>
      <c r="E150" s="122"/>
      <c r="F150" s="121">
        <v>0.99532329276943199</v>
      </c>
    </row>
    <row r="151" spans="1:7" x14ac:dyDescent="0.25">
      <c r="A151" s="45" t="s">
        <v>597</v>
      </c>
      <c r="B151" s="45" t="s">
        <v>598</v>
      </c>
      <c r="C151" s="121">
        <v>5.6061765646362198E-3</v>
      </c>
      <c r="D151" s="121">
        <v>9.2212684448193826E-4</v>
      </c>
      <c r="E151" s="122"/>
      <c r="F151" s="121">
        <v>4.6767072305679983E-3</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0.35907309746705363</v>
      </c>
      <c r="D160" s="121">
        <v>0.21924341774902445</v>
      </c>
      <c r="E160" s="122"/>
      <c r="F160" s="121">
        <v>0.33136256392290014</v>
      </c>
    </row>
    <row r="161" spans="1:7" x14ac:dyDescent="0.25">
      <c r="A161" s="45" t="s">
        <v>609</v>
      </c>
      <c r="B161" s="45" t="s">
        <v>610</v>
      </c>
      <c r="C161" s="121">
        <v>0.64092690253294637</v>
      </c>
      <c r="D161" s="121">
        <v>0.78075658225097555</v>
      </c>
      <c r="E161" s="122"/>
      <c r="F161" s="121">
        <v>0.66863743607709991</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0.12518813566365591</v>
      </c>
      <c r="D170" s="121">
        <v>8.2113265620640433E-2</v>
      </c>
      <c r="E170" s="122"/>
      <c r="F170" s="121">
        <v>0.11666646754562315</v>
      </c>
    </row>
    <row r="171" spans="1:7" x14ac:dyDescent="0.25">
      <c r="A171" s="45" t="s">
        <v>621</v>
      </c>
      <c r="B171" s="41" t="s">
        <v>622</v>
      </c>
      <c r="C171" s="121">
        <v>5.8553781052547896E-2</v>
      </c>
      <c r="D171" s="121">
        <v>3.8440623817669481E-2</v>
      </c>
      <c r="E171" s="122"/>
      <c r="F171" s="121">
        <v>5.4580164140906731E-2</v>
      </c>
    </row>
    <row r="172" spans="1:7" x14ac:dyDescent="0.25">
      <c r="A172" s="45" t="s">
        <v>623</v>
      </c>
      <c r="B172" s="41" t="s">
        <v>624</v>
      </c>
      <c r="C172" s="121">
        <v>5.4040331949907587E-2</v>
      </c>
      <c r="D172" s="121">
        <v>4.1207551138762323E-2</v>
      </c>
      <c r="E172" s="121"/>
      <c r="F172" s="121">
        <v>5.1484737009976682E-2</v>
      </c>
    </row>
    <row r="173" spans="1:7" x14ac:dyDescent="0.25">
      <c r="A173" s="45" t="s">
        <v>625</v>
      </c>
      <c r="B173" s="41" t="s">
        <v>626</v>
      </c>
      <c r="C173" s="121">
        <v>8.3623931037099544E-2</v>
      </c>
      <c r="D173" s="121">
        <v>8.4435746224941904E-2</v>
      </c>
      <c r="E173" s="121"/>
      <c r="F173" s="121">
        <v>8.3795203644711574E-2</v>
      </c>
    </row>
    <row r="174" spans="1:7" x14ac:dyDescent="0.25">
      <c r="A174" s="45" t="s">
        <v>627</v>
      </c>
      <c r="B174" s="41" t="s">
        <v>628</v>
      </c>
      <c r="C174" s="121">
        <v>0.67859382029678916</v>
      </c>
      <c r="D174" s="121">
        <v>0.75380281319798592</v>
      </c>
      <c r="E174" s="121"/>
      <c r="F174" s="121">
        <v>0.69347342765878173</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5.9999999999999995E-4</v>
      </c>
      <c r="D180" s="175">
        <v>0</v>
      </c>
      <c r="E180" s="122"/>
      <c r="F180" s="175">
        <v>4.0000000000000002E-4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1469.095</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107306</v>
      </c>
      <c r="D190" s="125">
        <v>121916</v>
      </c>
      <c r="E190" s="59"/>
      <c r="F190" s="130">
        <f>IF($C$214=0,"",IF(C190="[for completion]","",IF(C190="","",C190/$C$214)))</f>
        <v>0.48470903048708047</v>
      </c>
      <c r="G190" s="130">
        <f>IF($D$214=0,"",IF(D190="[for completion]","",IF(D190="","",D190/$D$214)))</f>
        <v>0.80903558891255734</v>
      </c>
    </row>
    <row r="191" spans="1:7" x14ac:dyDescent="0.25">
      <c r="A191" s="45" t="s">
        <v>647</v>
      </c>
      <c r="B191" s="62" t="s">
        <v>2357</v>
      </c>
      <c r="C191" s="124">
        <v>72190.899999999994</v>
      </c>
      <c r="D191" s="125">
        <v>25509</v>
      </c>
      <c r="E191" s="59"/>
      <c r="F191" s="130">
        <f t="shared" ref="F191:F213" si="1">IF($C$214=0,"",IF(C191="[for completion]","",IF(C191="","",C191/$C$214)))</f>
        <v>0.32609156197220823</v>
      </c>
      <c r="G191" s="130">
        <f t="shared" ref="G191:G213" si="2">IF($D$214=0,"",IF(D191="[for completion]","",IF(D191="","",D191/$D$214)))</f>
        <v>0.16927793593597579</v>
      </c>
    </row>
    <row r="192" spans="1:7" x14ac:dyDescent="0.25">
      <c r="A192" s="45" t="s">
        <v>648</v>
      </c>
      <c r="B192" s="62" t="s">
        <v>2358</v>
      </c>
      <c r="C192" s="124">
        <v>22853.599999999999</v>
      </c>
      <c r="D192" s="125">
        <v>2830</v>
      </c>
      <c r="E192" s="59"/>
      <c r="F192" s="130">
        <f t="shared" si="1"/>
        <v>0.10323137847967068</v>
      </c>
      <c r="G192" s="130">
        <f t="shared" si="2"/>
        <v>1.8779903512439199E-2</v>
      </c>
    </row>
    <row r="193" spans="1:7" x14ac:dyDescent="0.25">
      <c r="A193" s="45" t="s">
        <v>649</v>
      </c>
      <c r="B193" s="62" t="s">
        <v>2359</v>
      </c>
      <c r="C193" s="124">
        <v>10072.1</v>
      </c>
      <c r="D193" s="125">
        <v>343</v>
      </c>
      <c r="E193" s="59"/>
      <c r="F193" s="130">
        <f t="shared" si="1"/>
        <v>4.5496410507976474E-2</v>
      </c>
      <c r="G193" s="130">
        <f t="shared" si="2"/>
        <v>2.2761508497408638E-3</v>
      </c>
    </row>
    <row r="194" spans="1:7" x14ac:dyDescent="0.25">
      <c r="A194" s="45" t="s">
        <v>650</v>
      </c>
      <c r="B194" s="62" t="s">
        <v>2360</v>
      </c>
      <c r="C194" s="124">
        <v>4704</v>
      </c>
      <c r="D194" s="125">
        <v>66</v>
      </c>
      <c r="E194" s="59"/>
      <c r="F194" s="130">
        <f t="shared" si="1"/>
        <v>2.1248311179349024E-2</v>
      </c>
      <c r="G194" s="130">
        <f t="shared" si="2"/>
        <v>4.3797654834663852E-4</v>
      </c>
    </row>
    <row r="195" spans="1:7" x14ac:dyDescent="0.25">
      <c r="A195" s="45" t="s">
        <v>651</v>
      </c>
      <c r="B195" s="62" t="s">
        <v>2361</v>
      </c>
      <c r="C195" s="124">
        <v>4255.7</v>
      </c>
      <c r="D195" s="125">
        <v>29</v>
      </c>
      <c r="E195" s="59"/>
      <c r="F195" s="130">
        <f t="shared" si="1"/>
        <v>1.9223307373715061E-2</v>
      </c>
      <c r="G195" s="130">
        <f t="shared" si="2"/>
        <v>1.9244424094018965E-4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221382.30000000002</v>
      </c>
      <c r="D214" s="69">
        <f>SUM(D190:D213)</f>
        <v>150693</v>
      </c>
      <c r="E214" s="115"/>
      <c r="F214" s="139">
        <f>SUM(F190:F213)</f>
        <v>0.99999999999999989</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0.44</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185982.16537936637</v>
      </c>
      <c r="D241" s="125"/>
      <c r="F241" s="130">
        <f>IF($C$249=0,"",IF(C241="[Mark as ND1 if not relevant]","",C241/$C$249))</f>
        <v>0.84009649089165173</v>
      </c>
      <c r="G241" s="130" t="str">
        <f>IF($D$249=0,"",IF(D241="[Mark as ND1 if not relevant]","",D241/$D$249))</f>
        <v/>
      </c>
    </row>
    <row r="242" spans="1:7" x14ac:dyDescent="0.25">
      <c r="A242" s="45" t="s">
        <v>710</v>
      </c>
      <c r="B242" s="45" t="s">
        <v>678</v>
      </c>
      <c r="C242" s="124">
        <v>19118.439377851602</v>
      </c>
      <c r="D242" s="125"/>
      <c r="F242" s="130">
        <f t="shared" ref="F242:F248" si="5">IF($C$249=0,"",IF(C242="[Mark as ND1 if not relevant]","",C242/$C$249))</f>
        <v>8.6359537754042162E-2</v>
      </c>
      <c r="G242" s="130" t="str">
        <f t="shared" ref="G242:G248" si="6">IF($D$249=0,"",IF(D242="[Mark as ND1 if not relevant]","",D242/$D$249))</f>
        <v/>
      </c>
    </row>
    <row r="243" spans="1:7" x14ac:dyDescent="0.25">
      <c r="A243" s="45" t="s">
        <v>711</v>
      </c>
      <c r="B243" s="45" t="s">
        <v>680</v>
      </c>
      <c r="C243" s="124">
        <v>9374.6315847514361</v>
      </c>
      <c r="D243" s="125"/>
      <c r="F243" s="130">
        <f t="shared" si="5"/>
        <v>4.2345969473401322E-2</v>
      </c>
      <c r="G243" s="130" t="str">
        <f t="shared" si="6"/>
        <v/>
      </c>
    </row>
    <row r="244" spans="1:7" x14ac:dyDescent="0.25">
      <c r="A244" s="45" t="s">
        <v>712</v>
      </c>
      <c r="B244" s="45" t="s">
        <v>682</v>
      </c>
      <c r="C244" s="124">
        <v>3987.9550875742289</v>
      </c>
      <c r="D244" s="125"/>
      <c r="F244" s="130">
        <f t="shared" si="5"/>
        <v>1.8013915840106202E-2</v>
      </c>
      <c r="G244" s="130" t="str">
        <f t="shared" si="6"/>
        <v/>
      </c>
    </row>
    <row r="245" spans="1:7" x14ac:dyDescent="0.25">
      <c r="A245" s="45" t="s">
        <v>713</v>
      </c>
      <c r="B245" s="45" t="s">
        <v>684</v>
      </c>
      <c r="C245" s="124">
        <v>1623.0212572856562</v>
      </c>
      <c r="D245" s="125"/>
      <c r="F245" s="130">
        <f t="shared" si="5"/>
        <v>7.3313183557519113E-3</v>
      </c>
      <c r="G245" s="130" t="str">
        <f t="shared" si="6"/>
        <v/>
      </c>
    </row>
    <row r="246" spans="1:7" x14ac:dyDescent="0.25">
      <c r="A246" s="45" t="s">
        <v>714</v>
      </c>
      <c r="B246" s="45" t="s">
        <v>686</v>
      </c>
      <c r="C246" s="124">
        <v>459.39016911137861</v>
      </c>
      <c r="D246" s="125"/>
      <c r="F246" s="130">
        <f t="shared" si="5"/>
        <v>2.0751025682132877E-3</v>
      </c>
      <c r="G246" s="130" t="str">
        <f t="shared" si="6"/>
        <v/>
      </c>
    </row>
    <row r="247" spans="1:7" x14ac:dyDescent="0.25">
      <c r="A247" s="45" t="s">
        <v>715</v>
      </c>
      <c r="B247" s="45" t="s">
        <v>688</v>
      </c>
      <c r="C247" s="124">
        <v>223.06979367826395</v>
      </c>
      <c r="D247" s="125"/>
      <c r="F247" s="130">
        <f t="shared" si="5"/>
        <v>1.0076243090877855E-3</v>
      </c>
      <c r="G247" s="130" t="str">
        <f t="shared" si="6"/>
        <v/>
      </c>
    </row>
    <row r="248" spans="1:7" x14ac:dyDescent="0.25">
      <c r="A248" s="45" t="s">
        <v>716</v>
      </c>
      <c r="B248" s="45" t="s">
        <v>690</v>
      </c>
      <c r="C248" s="124">
        <v>613.23692361449048</v>
      </c>
      <c r="D248" s="125"/>
      <c r="F248" s="130">
        <f t="shared" si="5"/>
        <v>2.7700408077455437E-3</v>
      </c>
      <c r="G248" s="130" t="str">
        <f t="shared" si="6"/>
        <v/>
      </c>
    </row>
    <row r="249" spans="1:7" x14ac:dyDescent="0.25">
      <c r="A249" s="45" t="s">
        <v>717</v>
      </c>
      <c r="B249" s="71" t="s">
        <v>130</v>
      </c>
      <c r="C249" s="124">
        <f>SUM(C241:C248)</f>
        <v>221381.90957323345</v>
      </c>
      <c r="D249" s="125">
        <f>SUM(D241:D248)</f>
        <v>0</v>
      </c>
      <c r="F249" s="121">
        <f>SUM(F241:F248)</f>
        <v>1</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0.85630252100840343</v>
      </c>
      <c r="E260" s="115"/>
      <c r="F260" s="115"/>
      <c r="G260" s="115"/>
    </row>
    <row r="261" spans="1:14" x14ac:dyDescent="0.25">
      <c r="A261" s="45" t="s">
        <v>730</v>
      </c>
      <c r="B261" s="45" t="s">
        <v>731</v>
      </c>
      <c r="C261" s="121">
        <v>4.1423628274839357E-2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0.10227385071675731</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22334</v>
      </c>
      <c r="D287" s="45">
        <v>6339</v>
      </c>
      <c r="E287" s="51"/>
      <c r="F287" s="130">
        <f>IF($C$305=0,"",IF(C287="[For completion]","",C287/$C$305))</f>
        <v>0.10088444408307812</v>
      </c>
      <c r="G287" s="130">
        <f>IF($D$305=0,"",IF(D287="[For completion]","",D287/$D$305))</f>
        <v>4.5612520237452776E-2</v>
      </c>
    </row>
    <row r="288" spans="1:7" customFormat="1" x14ac:dyDescent="0.25">
      <c r="A288" s="45" t="s">
        <v>1559</v>
      </c>
      <c r="B288" s="62" t="s">
        <v>2364</v>
      </c>
      <c r="C288" s="124">
        <v>10321</v>
      </c>
      <c r="D288" s="45">
        <v>4664</v>
      </c>
      <c r="E288" s="51"/>
      <c r="F288" s="130">
        <f t="shared" ref="F288:F304" si="9">IF($C$305=0,"",IF(C288="[For completion]","",C288/$C$305))</f>
        <v>4.6620773143254648E-2</v>
      </c>
      <c r="G288" s="130">
        <f t="shared" ref="G288:G304" si="10">IF($D$305=0,"",IF(D288="[For completion]","",D288/$D$305))</f>
        <v>3.3559992804461231E-2</v>
      </c>
    </row>
    <row r="289" spans="1:7" customFormat="1" x14ac:dyDescent="0.25">
      <c r="A289" s="45" t="s">
        <v>1560</v>
      </c>
      <c r="B289" s="62" t="s">
        <v>2365</v>
      </c>
      <c r="C289" s="124">
        <v>38868</v>
      </c>
      <c r="D289" s="45">
        <v>18582</v>
      </c>
      <c r="E289" s="51"/>
      <c r="F289" s="130">
        <f t="shared" si="9"/>
        <v>0.17556982952543568</v>
      </c>
      <c r="G289" s="130">
        <f t="shared" si="10"/>
        <v>0.13370750134916351</v>
      </c>
    </row>
    <row r="290" spans="1:7" customFormat="1" x14ac:dyDescent="0.25">
      <c r="A290" s="45" t="s">
        <v>1561</v>
      </c>
      <c r="B290" s="62" t="s">
        <v>2366</v>
      </c>
      <c r="C290" s="124">
        <v>32648</v>
      </c>
      <c r="D290" s="45">
        <v>16340</v>
      </c>
      <c r="E290" s="51"/>
      <c r="F290" s="130">
        <f t="shared" si="9"/>
        <v>0.14747359767280085</v>
      </c>
      <c r="G290" s="130">
        <f t="shared" si="10"/>
        <v>0.11757510343586976</v>
      </c>
    </row>
    <row r="291" spans="1:7" customFormat="1" x14ac:dyDescent="0.25">
      <c r="A291" s="45" t="s">
        <v>1562</v>
      </c>
      <c r="B291" s="62" t="s">
        <v>2367</v>
      </c>
      <c r="C291" s="124">
        <v>11623</v>
      </c>
      <c r="D291" s="45">
        <v>6260</v>
      </c>
      <c r="E291" s="51"/>
      <c r="F291" s="130">
        <f t="shared" si="9"/>
        <v>5.2502010100188817E-2</v>
      </c>
      <c r="G291" s="130">
        <f t="shared" si="10"/>
        <v>4.5044072674941538E-2</v>
      </c>
    </row>
    <row r="292" spans="1:7" customFormat="1" x14ac:dyDescent="0.25">
      <c r="A292" s="45" t="s">
        <v>1563</v>
      </c>
      <c r="B292" s="62" t="s">
        <v>2368</v>
      </c>
      <c r="C292" s="124">
        <v>4346</v>
      </c>
      <c r="D292" s="45">
        <v>2597</v>
      </c>
      <c r="E292" s="51"/>
      <c r="F292" s="130">
        <f t="shared" si="9"/>
        <v>1.9631225664236477E-2</v>
      </c>
      <c r="G292" s="130">
        <f t="shared" si="10"/>
        <v>1.8686814175211369E-2</v>
      </c>
    </row>
    <row r="293" spans="1:7" customFormat="1" x14ac:dyDescent="0.25">
      <c r="A293" s="45" t="s">
        <v>1564</v>
      </c>
      <c r="B293" s="62" t="s">
        <v>2369</v>
      </c>
      <c r="C293" s="124">
        <v>2268</v>
      </c>
      <c r="D293" s="45">
        <v>1380</v>
      </c>
      <c r="E293" s="51"/>
      <c r="F293" s="130">
        <f t="shared" si="9"/>
        <v>1.0244735344336939E-2</v>
      </c>
      <c r="G293" s="130">
        <f t="shared" si="10"/>
        <v>9.92984349703184E-3</v>
      </c>
    </row>
    <row r="294" spans="1:7" customFormat="1" x14ac:dyDescent="0.25">
      <c r="A294" s="45" t="s">
        <v>1565</v>
      </c>
      <c r="B294" s="62" t="s">
        <v>2370</v>
      </c>
      <c r="C294" s="124">
        <v>10326</v>
      </c>
      <c r="D294" s="45">
        <v>11754</v>
      </c>
      <c r="E294" s="51"/>
      <c r="F294" s="130">
        <f t="shared" si="9"/>
        <v>4.6643358538634577E-2</v>
      </c>
      <c r="G294" s="130">
        <f t="shared" si="10"/>
        <v>8.4576362655153808E-2</v>
      </c>
    </row>
    <row r="295" spans="1:7" customFormat="1" x14ac:dyDescent="0.25">
      <c r="A295" s="45" t="s">
        <v>1566</v>
      </c>
      <c r="B295" s="62" t="s">
        <v>2371</v>
      </c>
      <c r="C295" s="124">
        <v>2836</v>
      </c>
      <c r="D295" s="45">
        <v>1578</v>
      </c>
      <c r="E295" s="51"/>
      <c r="F295" s="130">
        <f t="shared" si="9"/>
        <v>1.281043625949716E-2</v>
      </c>
      <c r="G295" s="130">
        <f t="shared" si="10"/>
        <v>1.1354560172692931E-2</v>
      </c>
    </row>
    <row r="296" spans="1:7" customFormat="1" x14ac:dyDescent="0.25">
      <c r="A296" s="45" t="s">
        <v>1567</v>
      </c>
      <c r="B296" s="62" t="s">
        <v>2372</v>
      </c>
      <c r="C296" s="124">
        <v>16432</v>
      </c>
      <c r="D296" s="45">
        <v>12931</v>
      </c>
      <c r="E296" s="51"/>
      <c r="F296" s="130">
        <f t="shared" si="9"/>
        <v>7.4224643376606947E-2</v>
      </c>
      <c r="G296" s="130">
        <f t="shared" si="10"/>
        <v>9.3045511782694726E-2</v>
      </c>
    </row>
    <row r="297" spans="1:7" customFormat="1" x14ac:dyDescent="0.25">
      <c r="A297" s="45" t="s">
        <v>1568</v>
      </c>
      <c r="B297" s="62" t="s">
        <v>2373</v>
      </c>
      <c r="C297" s="124">
        <v>46423</v>
      </c>
      <c r="D297" s="45">
        <v>34682</v>
      </c>
      <c r="E297" s="51"/>
      <c r="F297" s="130">
        <f t="shared" si="9"/>
        <v>0.20969636194451219</v>
      </c>
      <c r="G297" s="130">
        <f t="shared" si="10"/>
        <v>0.24955567548120167</v>
      </c>
    </row>
    <row r="298" spans="1:7" customFormat="1" x14ac:dyDescent="0.25">
      <c r="A298" s="45" t="s">
        <v>1569</v>
      </c>
      <c r="B298" s="62" t="s">
        <v>2374</v>
      </c>
      <c r="C298" s="124">
        <v>15681</v>
      </c>
      <c r="D298" s="45">
        <v>16524</v>
      </c>
      <c r="E298" s="51"/>
      <c r="F298" s="130">
        <f t="shared" si="9"/>
        <v>7.0832316990541239E-2</v>
      </c>
      <c r="G298" s="130">
        <f t="shared" si="10"/>
        <v>0.11889908256880734</v>
      </c>
    </row>
    <row r="299" spans="1:7" customFormat="1" x14ac:dyDescent="0.25">
      <c r="A299" s="45" t="s">
        <v>1570</v>
      </c>
      <c r="B299" s="62" t="s">
        <v>2375</v>
      </c>
      <c r="C299" s="124">
        <v>2726</v>
      </c>
      <c r="D299" s="45">
        <v>3205</v>
      </c>
      <c r="E299" s="51"/>
      <c r="F299" s="130">
        <f t="shared" si="9"/>
        <v>1.2313557561138666E-2</v>
      </c>
      <c r="G299" s="130">
        <f t="shared" si="10"/>
        <v>2.3061701744918152E-2</v>
      </c>
    </row>
    <row r="300" spans="1:7" customFormat="1" x14ac:dyDescent="0.25">
      <c r="A300" s="45" t="s">
        <v>1571</v>
      </c>
      <c r="B300" s="62" t="s">
        <v>2376</v>
      </c>
      <c r="C300" s="124">
        <v>2</v>
      </c>
      <c r="D300" s="45">
        <v>66</v>
      </c>
      <c r="E300" s="51"/>
      <c r="F300" s="130">
        <f t="shared" si="9"/>
        <v>9.0341581519726091E-6</v>
      </c>
      <c r="G300" s="130">
        <f t="shared" si="10"/>
        <v>4.749055585536967E-4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4548</v>
      </c>
      <c r="D304" s="45">
        <v>2073</v>
      </c>
      <c r="E304" s="51"/>
      <c r="F304" s="130">
        <f t="shared" si="9"/>
        <v>2.0543675637585711E-2</v>
      </c>
      <c r="G304" s="130">
        <f t="shared" si="10"/>
        <v>1.4916351861845655E-2</v>
      </c>
    </row>
    <row r="305" spans="1:7" customFormat="1" x14ac:dyDescent="0.25">
      <c r="A305" s="45" t="s">
        <v>1576</v>
      </c>
      <c r="B305" s="62" t="s">
        <v>130</v>
      </c>
      <c r="C305" s="124">
        <f>SUM(C287:C304)</f>
        <v>221382</v>
      </c>
      <c r="D305" s="45">
        <f>SUM(D287:D304)</f>
        <v>138975</v>
      </c>
      <c r="E305" s="51"/>
      <c r="F305" s="138">
        <f>SUM(F287:F304)</f>
        <v>1</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22334</v>
      </c>
      <c r="D310" s="45">
        <v>6339</v>
      </c>
      <c r="E310" s="51"/>
      <c r="F310" s="130">
        <f>IF($C$328=0,"",IF(C310="[For completion]","",C310/$C$328))</f>
        <v>0.10088444408307812</v>
      </c>
      <c r="G310" s="130">
        <f>IF($D$328=0,"",IF(D310="[For completion]","",D310/$D$328))</f>
        <v>4.5612520237452776E-2</v>
      </c>
    </row>
    <row r="311" spans="1:7" customFormat="1" x14ac:dyDescent="0.25">
      <c r="A311" s="45" t="s">
        <v>1581</v>
      </c>
      <c r="B311" s="62" t="s">
        <v>2378</v>
      </c>
      <c r="C311" s="124">
        <v>10321</v>
      </c>
      <c r="D311" s="45">
        <v>4664</v>
      </c>
      <c r="E311" s="51"/>
      <c r="F311" s="130">
        <f t="shared" ref="F311:F327" si="11">IF($C$328=0,"",IF(C311="[For completion]","",C311/$C$328))</f>
        <v>4.6620773143254648E-2</v>
      </c>
      <c r="G311" s="130">
        <f t="shared" ref="G311:G327" si="12">IF($D$328=0,"",IF(D311="[For completion]","",D311/$D$328))</f>
        <v>3.3559992804461231E-2</v>
      </c>
    </row>
    <row r="312" spans="1:7" customFormat="1" x14ac:dyDescent="0.25">
      <c r="A312" s="45" t="s">
        <v>1582</v>
      </c>
      <c r="B312" s="62" t="s">
        <v>2379</v>
      </c>
      <c r="C312" s="124">
        <v>38868</v>
      </c>
      <c r="D312" s="45">
        <v>18582</v>
      </c>
      <c r="E312" s="51"/>
      <c r="F312" s="130">
        <f t="shared" si="11"/>
        <v>0.17556982952543568</v>
      </c>
      <c r="G312" s="130">
        <f t="shared" si="12"/>
        <v>0.13370750134916351</v>
      </c>
    </row>
    <row r="313" spans="1:7" customFormat="1" x14ac:dyDescent="0.25">
      <c r="A313" s="45" t="s">
        <v>1583</v>
      </c>
      <c r="B313" s="62" t="s">
        <v>2380</v>
      </c>
      <c r="C313" s="124">
        <v>32648</v>
      </c>
      <c r="D313" s="45">
        <v>16340</v>
      </c>
      <c r="E313" s="51"/>
      <c r="F313" s="130">
        <f t="shared" si="11"/>
        <v>0.14747359767280085</v>
      </c>
      <c r="G313" s="130">
        <f t="shared" si="12"/>
        <v>0.11757510343586976</v>
      </c>
    </row>
    <row r="314" spans="1:7" customFormat="1" x14ac:dyDescent="0.25">
      <c r="A314" s="45" t="s">
        <v>1584</v>
      </c>
      <c r="B314" s="62" t="s">
        <v>2381</v>
      </c>
      <c r="C314" s="124">
        <v>11623</v>
      </c>
      <c r="D314" s="45">
        <v>6260</v>
      </c>
      <c r="E314" s="51"/>
      <c r="F314" s="130">
        <f t="shared" si="11"/>
        <v>5.2502010100188817E-2</v>
      </c>
      <c r="G314" s="130">
        <f t="shared" si="12"/>
        <v>4.5044072674941538E-2</v>
      </c>
    </row>
    <row r="315" spans="1:7" customFormat="1" x14ac:dyDescent="0.25">
      <c r="A315" s="45" t="s">
        <v>1585</v>
      </c>
      <c r="B315" s="62" t="s">
        <v>2382</v>
      </c>
      <c r="C315" s="124">
        <v>4346</v>
      </c>
      <c r="D315" s="45">
        <v>2597</v>
      </c>
      <c r="E315" s="51"/>
      <c r="F315" s="130">
        <f t="shared" si="11"/>
        <v>1.9631225664236477E-2</v>
      </c>
      <c r="G315" s="130">
        <f t="shared" si="12"/>
        <v>1.8686814175211369E-2</v>
      </c>
    </row>
    <row r="316" spans="1:7" customFormat="1" x14ac:dyDescent="0.25">
      <c r="A316" s="45" t="s">
        <v>1586</v>
      </c>
      <c r="B316" s="62" t="s">
        <v>2383</v>
      </c>
      <c r="C316" s="124">
        <v>2268</v>
      </c>
      <c r="D316" s="45">
        <v>1380</v>
      </c>
      <c r="E316" s="51"/>
      <c r="F316" s="130">
        <f t="shared" si="11"/>
        <v>1.0244735344336939E-2</v>
      </c>
      <c r="G316" s="130">
        <f t="shared" si="12"/>
        <v>9.92984349703184E-3</v>
      </c>
    </row>
    <row r="317" spans="1:7" customFormat="1" x14ac:dyDescent="0.25">
      <c r="A317" s="45" t="s">
        <v>1587</v>
      </c>
      <c r="B317" s="62" t="s">
        <v>2384</v>
      </c>
      <c r="C317" s="124">
        <v>10326</v>
      </c>
      <c r="D317" s="45">
        <v>11754</v>
      </c>
      <c r="E317" s="51"/>
      <c r="F317" s="130">
        <f t="shared" si="11"/>
        <v>4.6643358538634577E-2</v>
      </c>
      <c r="G317" s="130">
        <f t="shared" si="12"/>
        <v>8.4576362655153808E-2</v>
      </c>
    </row>
    <row r="318" spans="1:7" customFormat="1" x14ac:dyDescent="0.25">
      <c r="A318" s="45" t="s">
        <v>1588</v>
      </c>
      <c r="B318" s="62" t="s">
        <v>2385</v>
      </c>
      <c r="C318" s="124">
        <v>2836</v>
      </c>
      <c r="D318" s="45">
        <v>1578</v>
      </c>
      <c r="E318" s="51"/>
      <c r="F318" s="130">
        <f t="shared" si="11"/>
        <v>1.281043625949716E-2</v>
      </c>
      <c r="G318" s="130">
        <f t="shared" si="12"/>
        <v>1.1354560172692931E-2</v>
      </c>
    </row>
    <row r="319" spans="1:7" customFormat="1" x14ac:dyDescent="0.25">
      <c r="A319" s="45" t="s">
        <v>1589</v>
      </c>
      <c r="B319" s="62" t="s">
        <v>2386</v>
      </c>
      <c r="C319" s="124">
        <v>16432</v>
      </c>
      <c r="D319" s="45">
        <v>12931</v>
      </c>
      <c r="E319" s="51"/>
      <c r="F319" s="130">
        <f t="shared" si="11"/>
        <v>7.4224643376606947E-2</v>
      </c>
      <c r="G319" s="130">
        <f t="shared" si="12"/>
        <v>9.3045511782694726E-2</v>
      </c>
    </row>
    <row r="320" spans="1:7" customFormat="1" x14ac:dyDescent="0.25">
      <c r="A320" s="45" t="s">
        <v>1690</v>
      </c>
      <c r="B320" s="62" t="s">
        <v>2387</v>
      </c>
      <c r="C320" s="124">
        <v>46423</v>
      </c>
      <c r="D320" s="45">
        <v>34682</v>
      </c>
      <c r="E320" s="51"/>
      <c r="F320" s="130">
        <f t="shared" si="11"/>
        <v>0.20969636194451219</v>
      </c>
      <c r="G320" s="130">
        <f t="shared" si="12"/>
        <v>0.24955567548120167</v>
      </c>
    </row>
    <row r="321" spans="1:7" customFormat="1" x14ac:dyDescent="0.25">
      <c r="A321" s="45" t="s">
        <v>1732</v>
      </c>
      <c r="B321" s="62" t="s">
        <v>2388</v>
      </c>
      <c r="C321" s="124">
        <v>15681</v>
      </c>
      <c r="D321" s="45">
        <v>16524</v>
      </c>
      <c r="E321" s="51"/>
      <c r="F321" s="130">
        <f>IF($C$328=0,"",IF(C321="[For completion]","",C321/$C$328))</f>
        <v>7.0832316990541239E-2</v>
      </c>
      <c r="G321" s="130">
        <f t="shared" si="12"/>
        <v>0.11889908256880734</v>
      </c>
    </row>
    <row r="322" spans="1:7" customFormat="1" x14ac:dyDescent="0.25">
      <c r="A322" s="45" t="s">
        <v>1733</v>
      </c>
      <c r="B322" s="62" t="s">
        <v>2389</v>
      </c>
      <c r="C322" s="124">
        <v>2726</v>
      </c>
      <c r="D322" s="45">
        <v>3205</v>
      </c>
      <c r="E322" s="51"/>
      <c r="F322" s="130">
        <f t="shared" si="11"/>
        <v>1.2313557561138666E-2</v>
      </c>
      <c r="G322" s="130">
        <f t="shared" si="12"/>
        <v>2.3061701744918152E-2</v>
      </c>
    </row>
    <row r="323" spans="1:7" customFormat="1" x14ac:dyDescent="0.25">
      <c r="A323" s="45" t="s">
        <v>1734</v>
      </c>
      <c r="B323" s="62" t="s">
        <v>2390</v>
      </c>
      <c r="C323" s="124">
        <v>2</v>
      </c>
      <c r="D323" s="45">
        <v>66</v>
      </c>
      <c r="E323" s="51"/>
      <c r="F323" s="130">
        <f t="shared" si="11"/>
        <v>9.0341581519726091E-6</v>
      </c>
      <c r="G323" s="130">
        <f t="shared" si="12"/>
        <v>4.749055585536967E-4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4548</v>
      </c>
      <c r="D327" s="45">
        <v>2073</v>
      </c>
      <c r="E327" s="51"/>
      <c r="F327" s="130">
        <f t="shared" si="11"/>
        <v>2.0543675637585711E-2</v>
      </c>
      <c r="G327" s="130">
        <f t="shared" si="12"/>
        <v>1.4916351861845655E-2</v>
      </c>
    </row>
    <row r="328" spans="1:7" customFormat="1" x14ac:dyDescent="0.25">
      <c r="A328" s="45" t="s">
        <v>1739</v>
      </c>
      <c r="B328" s="62" t="s">
        <v>130</v>
      </c>
      <c r="C328" s="124">
        <f>SUM(C310:C327)</f>
        <v>221382</v>
      </c>
      <c r="D328" s="45">
        <f>SUM(D310:D327)</f>
        <v>138975</v>
      </c>
      <c r="E328" s="51"/>
      <c r="F328" s="138">
        <f>SUM(F310:F327)</f>
        <v>1</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40175</v>
      </c>
      <c r="D333" s="45">
        <v>22372</v>
      </c>
      <c r="E333" s="51"/>
      <c r="F333" s="130">
        <f>IF($C$346=0,"",IF(C333="[For completion]","",C333/$C$346))</f>
        <v>0.18147365187774978</v>
      </c>
      <c r="G333" s="130">
        <f>IF($D$346=0,"",IF(D333="[For completion]","",D333/$D$346))</f>
        <v>8.048929663608563E-2</v>
      </c>
    </row>
    <row r="334" spans="1:7" customFormat="1" x14ac:dyDescent="0.25">
      <c r="A334" s="45" t="s">
        <v>1743</v>
      </c>
      <c r="B334" s="62" t="s">
        <v>1213</v>
      </c>
      <c r="C334" s="124">
        <v>32852</v>
      </c>
      <c r="D334" s="45">
        <v>18023</v>
      </c>
      <c r="E334" s="51"/>
      <c r="F334" s="130">
        <f t="shared" ref="F334:F345" si="13">IF($C$346=0,"",IF(C334="[For completion]","",C334/$C$346))</f>
        <v>0.14839508180430205</v>
      </c>
      <c r="G334" s="130">
        <f t="shared" ref="G334:G345" si="14">IF($D$346=0,"",IF(D334="[For completion]","",D334/$D$346))</f>
        <v>6.4842597589494511E-2</v>
      </c>
    </row>
    <row r="335" spans="1:7" customFormat="1" x14ac:dyDescent="0.25">
      <c r="A335" s="45" t="s">
        <v>1744</v>
      </c>
      <c r="B335" s="62" t="s">
        <v>1894</v>
      </c>
      <c r="C335" s="124">
        <v>26107</v>
      </c>
      <c r="D335" s="45">
        <v>16861</v>
      </c>
      <c r="E335" s="51"/>
      <c r="F335" s="130">
        <f t="shared" si="13"/>
        <v>0.11792738343677445</v>
      </c>
      <c r="G335" s="130">
        <f t="shared" si="14"/>
        <v>6.0661989566468788E-2</v>
      </c>
    </row>
    <row r="336" spans="1:7" customFormat="1" x14ac:dyDescent="0.25">
      <c r="A336" s="45" t="s">
        <v>1745</v>
      </c>
      <c r="B336" s="62" t="s">
        <v>1214</v>
      </c>
      <c r="C336" s="124">
        <v>33547</v>
      </c>
      <c r="D336" s="45">
        <v>23535</v>
      </c>
      <c r="E336" s="51"/>
      <c r="F336" s="130">
        <f t="shared" si="13"/>
        <v>0.15153445176211255</v>
      </c>
      <c r="G336" s="130">
        <f t="shared" si="14"/>
        <v>8.4673502428494335E-2</v>
      </c>
    </row>
    <row r="337" spans="1:7" customFormat="1" x14ac:dyDescent="0.25">
      <c r="A337" s="45" t="s">
        <v>1746</v>
      </c>
      <c r="B337" s="62" t="s">
        <v>1215</v>
      </c>
      <c r="C337" s="124">
        <v>32413</v>
      </c>
      <c r="D337" s="45">
        <v>25463</v>
      </c>
      <c r="E337" s="51"/>
      <c r="F337" s="130">
        <f t="shared" si="13"/>
        <v>0.14641208408994408</v>
      </c>
      <c r="G337" s="130">
        <f t="shared" si="14"/>
        <v>9.1610001798884691E-2</v>
      </c>
    </row>
    <row r="338" spans="1:7" customFormat="1" x14ac:dyDescent="0.25">
      <c r="A338" s="45" t="s">
        <v>1747</v>
      </c>
      <c r="B338" s="62" t="s">
        <v>1216</v>
      </c>
      <c r="C338" s="124">
        <v>11959</v>
      </c>
      <c r="D338" s="45">
        <v>12420</v>
      </c>
      <c r="E338" s="51"/>
      <c r="F338" s="130">
        <f t="shared" si="13"/>
        <v>5.4019748669720209E-2</v>
      </c>
      <c r="G338" s="130">
        <f t="shared" si="14"/>
        <v>4.468429573664328E-2</v>
      </c>
    </row>
    <row r="339" spans="1:7" customFormat="1" x14ac:dyDescent="0.25">
      <c r="A339" s="45" t="s">
        <v>1748</v>
      </c>
      <c r="B339" s="62" t="s">
        <v>1217</v>
      </c>
      <c r="C339" s="124">
        <v>6577</v>
      </c>
      <c r="D339" s="45">
        <v>4371</v>
      </c>
      <c r="E339" s="51"/>
      <c r="F339" s="130">
        <f t="shared" si="13"/>
        <v>2.9708829082761921E-2</v>
      </c>
      <c r="G339" s="130">
        <f t="shared" si="14"/>
        <v>1.572584997301673E-2</v>
      </c>
    </row>
    <row r="340" spans="1:7" customFormat="1" x14ac:dyDescent="0.25">
      <c r="A340" s="45" t="s">
        <v>1749</v>
      </c>
      <c r="B340" s="62" t="s">
        <v>1218</v>
      </c>
      <c r="C340" s="124">
        <v>5834</v>
      </c>
      <c r="D340" s="45">
        <v>3771</v>
      </c>
      <c r="E340" s="51"/>
      <c r="F340" s="130">
        <f t="shared" si="13"/>
        <v>2.6352639329304098E-2</v>
      </c>
      <c r="G340" s="130">
        <f t="shared" si="14"/>
        <v>1.3567188343227199E-2</v>
      </c>
    </row>
    <row r="341" spans="1:7" customFormat="1" x14ac:dyDescent="0.25">
      <c r="A341" s="45" t="s">
        <v>1750</v>
      </c>
      <c r="B341" s="62" t="s">
        <v>2269</v>
      </c>
      <c r="C341" s="124">
        <v>9034</v>
      </c>
      <c r="D341" s="45">
        <v>4835</v>
      </c>
      <c r="E341" s="51"/>
      <c r="F341" s="130">
        <f t="shared" si="13"/>
        <v>4.0807292372460273E-2</v>
      </c>
      <c r="G341" s="130">
        <f t="shared" si="14"/>
        <v>1.7395214966720633E-2</v>
      </c>
    </row>
    <row r="342" spans="1:7" customFormat="1" x14ac:dyDescent="0.25">
      <c r="A342" s="45" t="s">
        <v>1751</v>
      </c>
      <c r="B342" s="45" t="s">
        <v>2272</v>
      </c>
      <c r="C342" s="124">
        <v>5296</v>
      </c>
      <c r="D342" s="45">
        <v>2379</v>
      </c>
      <c r="F342" s="130">
        <f t="shared" si="13"/>
        <v>2.3922450786423466E-2</v>
      </c>
      <c r="G342" s="130">
        <f t="shared" si="14"/>
        <v>8.5590933621154889E-3</v>
      </c>
    </row>
    <row r="343" spans="1:7" customFormat="1" x14ac:dyDescent="0.25">
      <c r="A343" s="45" t="s">
        <v>1752</v>
      </c>
      <c r="B343" s="45" t="s">
        <v>2270</v>
      </c>
      <c r="C343" s="124">
        <v>12687</v>
      </c>
      <c r="D343" s="45">
        <v>3533</v>
      </c>
      <c r="F343" s="130">
        <f t="shared" si="13"/>
        <v>5.7308182237038242E-2</v>
      </c>
      <c r="G343" s="130">
        <f t="shared" si="14"/>
        <v>1.2710919230077352E-2</v>
      </c>
    </row>
    <row r="344" spans="1:7" customFormat="1" x14ac:dyDescent="0.25">
      <c r="A344" s="45" t="s">
        <v>2266</v>
      </c>
      <c r="B344" s="62" t="s">
        <v>2271</v>
      </c>
      <c r="C344" s="124">
        <v>4901</v>
      </c>
      <c r="D344" s="45">
        <v>1412</v>
      </c>
      <c r="E344" s="51"/>
      <c r="F344" s="130">
        <f t="shared" si="13"/>
        <v>2.2138204551408878E-2</v>
      </c>
      <c r="G344" s="130">
        <f t="shared" si="14"/>
        <v>5.0800503687713616E-3</v>
      </c>
    </row>
    <row r="345" spans="1:7" customFormat="1" x14ac:dyDescent="0.25">
      <c r="A345" s="45" t="s">
        <v>2267</v>
      </c>
      <c r="B345" s="45" t="s">
        <v>1613</v>
      </c>
      <c r="C345" s="124">
        <v>0</v>
      </c>
      <c r="D345" s="45">
        <v>138975</v>
      </c>
      <c r="F345" s="130">
        <f t="shared" si="13"/>
        <v>0</v>
      </c>
      <c r="G345" s="130">
        <f t="shared" si="14"/>
        <v>0.5</v>
      </c>
    </row>
    <row r="346" spans="1:7" customFormat="1" x14ac:dyDescent="0.25">
      <c r="A346" s="45" t="s">
        <v>2268</v>
      </c>
      <c r="B346" s="62" t="s">
        <v>130</v>
      </c>
      <c r="C346" s="124">
        <f>SUM(C333:C345)</f>
        <v>221382</v>
      </c>
      <c r="D346" s="45">
        <f>SUM(D333:D345)</f>
        <v>277950</v>
      </c>
      <c r="E346" s="51"/>
      <c r="F346" s="138">
        <f>SUM(F333:F345)</f>
        <v>1.0000000000000002</v>
      </c>
      <c r="G346" s="138">
        <f>SUM(G333:G345)</f>
        <v>0.99999999999999989</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121623</v>
      </c>
      <c r="D358" s="45">
        <v>81473</v>
      </c>
      <c r="E358" s="51"/>
      <c r="F358" s="130">
        <f>IF($C$365=0,"",IF(C358="[For completion]","",C358/$C$365))</f>
        <v>0.36280897066456658</v>
      </c>
      <c r="G358" s="130">
        <f>IF($D$365=0,"",IF(D358="[For completion]","",D358/$D$365))</f>
        <v>0.58624212987947477</v>
      </c>
    </row>
    <row r="359" spans="1:7" customFormat="1" x14ac:dyDescent="0.25">
      <c r="A359" s="45" t="s">
        <v>2071</v>
      </c>
      <c r="B359" s="144" t="s">
        <v>1602</v>
      </c>
      <c r="C359" s="124">
        <v>29992</v>
      </c>
      <c r="D359" s="45">
        <v>17151</v>
      </c>
      <c r="E359" s="51"/>
      <c r="F359" s="130">
        <f t="shared" ref="F359:F364" si="15">IF($C$365=0,"",IF(C359="[For completion]","",C359/$C$365))</f>
        <v>8.9468000692070421E-2</v>
      </c>
      <c r="G359" s="130">
        <f t="shared" ref="G359:G364" si="16">IF($D$365=0,"",IF(D359="[For completion]","",D359/$D$365))</f>
        <v>0.12341068537506746</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15998</v>
      </c>
      <c r="D361" s="45">
        <v>9781</v>
      </c>
      <c r="E361" s="51"/>
      <c r="F361" s="130">
        <f t="shared" si="15"/>
        <v>4.7723028643362982E-2</v>
      </c>
      <c r="G361" s="130">
        <f t="shared" si="16"/>
        <v>7.0379564669904665E-2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167613</v>
      </c>
      <c r="D364" s="45">
        <v>30570</v>
      </c>
      <c r="E364" s="51"/>
      <c r="F364" s="130">
        <f t="shared" si="15"/>
        <v>0.5</v>
      </c>
      <c r="G364" s="130">
        <f t="shared" si="16"/>
        <v>0.21996762007555315</v>
      </c>
    </row>
    <row r="365" spans="1:7" customFormat="1" x14ac:dyDescent="0.25">
      <c r="A365" s="45" t="s">
        <v>2077</v>
      </c>
      <c r="B365" s="62" t="s">
        <v>130</v>
      </c>
      <c r="C365" s="124">
        <f>SUM(C358:C364)</f>
        <v>335226</v>
      </c>
      <c r="D365" s="45">
        <f>SUM(D358:D364)</f>
        <v>138975</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13678</v>
      </c>
      <c r="D368" s="45">
        <v>3505</v>
      </c>
      <c r="E368" s="51"/>
      <c r="F368" s="130">
        <f>IF($C$372=0,"",IF(C368="[For completion]","",C368/$C$372))</f>
        <v>6.178460760134067E-2</v>
      </c>
      <c r="G368" s="130">
        <f>IF($D$372=0,"",IF(D368="[For completion]","",D368/$D$372))</f>
        <v>2.5220363374707681E-2</v>
      </c>
    </row>
    <row r="369" spans="1:7" customFormat="1" x14ac:dyDescent="0.25">
      <c r="A369" s="45" t="s">
        <v>2079</v>
      </c>
      <c r="B369" s="144" t="s">
        <v>1842</v>
      </c>
      <c r="C369" s="124">
        <v>203052</v>
      </c>
      <c r="D369" s="45">
        <v>133810</v>
      </c>
      <c r="E369" s="51"/>
      <c r="F369" s="130">
        <f>IF($C$372=0,"",IF(C369="[For completion]","",C369/$C$372))</f>
        <v>0.91720194053717108</v>
      </c>
      <c r="G369" s="130">
        <f>IF($D$372=0,"",IF(D369="[For completion]","",D369/$D$372))</f>
        <v>0.96283504227379024</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4652</v>
      </c>
      <c r="D371" s="45">
        <v>1660</v>
      </c>
      <c r="E371" s="51"/>
      <c r="F371" s="130">
        <f>IF($C$372=0,"",IF(C371="[For completion]","",C371/$C$372))</f>
        <v>2.1013451861488286E-2</v>
      </c>
      <c r="G371" s="130">
        <f>IF($D$372=0,"",IF(D371="[For completion]","",D371/$D$372))</f>
        <v>1.1944594351502068E-2</v>
      </c>
    </row>
    <row r="372" spans="1:7" customFormat="1" x14ac:dyDescent="0.25">
      <c r="A372" s="45" t="s">
        <v>2082</v>
      </c>
      <c r="B372" s="62" t="s">
        <v>130</v>
      </c>
      <c r="C372" s="124">
        <f>SUM(C368:C371)</f>
        <v>221382</v>
      </c>
      <c r="D372" s="45">
        <f>SUM(D368:D371)</f>
        <v>138975</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102856</v>
      </c>
      <c r="E375" s="43"/>
      <c r="F375" s="155">
        <v>20.100000000000001</v>
      </c>
      <c r="G375" s="130" t="str">
        <f>IF($D$393=0,"",IF(D375="[For completion]","",D375/$D$393))</f>
        <v/>
      </c>
    </row>
    <row r="376" spans="1:7" customFormat="1" x14ac:dyDescent="0.25">
      <c r="A376" s="45" t="s">
        <v>2085</v>
      </c>
      <c r="B376" s="62" t="s">
        <v>1602</v>
      </c>
      <c r="C376" s="189"/>
      <c r="D376" s="45">
        <v>7022</v>
      </c>
      <c r="E376" s="43"/>
      <c r="F376" s="155">
        <v>10</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7178</v>
      </c>
      <c r="E378" s="43"/>
      <c r="F378" s="155">
        <v>15.2</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28998</v>
      </c>
      <c r="E381" s="43"/>
      <c r="F381" s="155">
        <v>10.6</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146054</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6987.9669999999996</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3089.6</v>
      </c>
      <c r="D428" s="125">
        <v>3058</v>
      </c>
      <c r="E428" s="59"/>
      <c r="F428" s="130">
        <f t="shared" ref="F428:F451" si="18">IF($C$452=0,"",IF(C428="[for completion]","",C428/$C$452))</f>
        <v>5.6415902944780119E-2</v>
      </c>
      <c r="G428" s="130">
        <f t="shared" ref="G428:G451" si="19">IF($D$452=0,"",IF(D428="[for completion]","",D428/$D$452))</f>
        <v>0.39020033175960189</v>
      </c>
    </row>
    <row r="429" spans="1:7" x14ac:dyDescent="0.25">
      <c r="A429" s="45" t="s">
        <v>1637</v>
      </c>
      <c r="B429" s="62" t="s">
        <v>2357</v>
      </c>
      <c r="C429" s="124">
        <v>6868.9</v>
      </c>
      <c r="D429" s="125">
        <v>2119</v>
      </c>
      <c r="E429" s="59"/>
      <c r="F429" s="130">
        <f t="shared" si="18"/>
        <v>0.12542568479330662</v>
      </c>
      <c r="G429" s="130">
        <f t="shared" si="19"/>
        <v>0.27038407553910937</v>
      </c>
    </row>
    <row r="430" spans="1:7" x14ac:dyDescent="0.25">
      <c r="A430" s="45" t="s">
        <v>1638</v>
      </c>
      <c r="B430" s="62" t="s">
        <v>2358</v>
      </c>
      <c r="C430" s="124">
        <v>20515.5</v>
      </c>
      <c r="D430" s="125">
        <v>2139</v>
      </c>
      <c r="E430" s="59"/>
      <c r="F430" s="130">
        <f t="shared" si="18"/>
        <v>0.37461174807859804</v>
      </c>
      <c r="G430" s="130">
        <f t="shared" si="19"/>
        <v>0.27293607247671303</v>
      </c>
    </row>
    <row r="431" spans="1:7" x14ac:dyDescent="0.25">
      <c r="A431" s="45" t="s">
        <v>1639</v>
      </c>
      <c r="B431" s="62" t="s">
        <v>2359</v>
      </c>
      <c r="C431" s="124">
        <v>11821.9</v>
      </c>
      <c r="D431" s="125">
        <v>399</v>
      </c>
      <c r="E431" s="59"/>
      <c r="F431" s="130">
        <f t="shared" si="18"/>
        <v>0.21586715530259454</v>
      </c>
      <c r="G431" s="130">
        <f t="shared" si="19"/>
        <v>5.0912338905193311E-2</v>
      </c>
    </row>
    <row r="432" spans="1:7" x14ac:dyDescent="0.25">
      <c r="A432" s="45" t="s">
        <v>1640</v>
      </c>
      <c r="B432" s="62" t="s">
        <v>2360</v>
      </c>
      <c r="C432" s="124">
        <v>5472.5</v>
      </c>
      <c r="D432" s="125">
        <v>80</v>
      </c>
      <c r="E432" s="59"/>
      <c r="F432" s="130">
        <f t="shared" si="18"/>
        <v>9.9927508048067451E-2</v>
      </c>
      <c r="G432" s="130">
        <f t="shared" si="19"/>
        <v>1.0207987750414699E-2</v>
      </c>
    </row>
    <row r="433" spans="1:7" x14ac:dyDescent="0.25">
      <c r="A433" s="45" t="s">
        <v>1641</v>
      </c>
      <c r="B433" s="62" t="s">
        <v>2361</v>
      </c>
      <c r="C433" s="124">
        <v>6996.3</v>
      </c>
      <c r="D433" s="125">
        <v>42</v>
      </c>
      <c r="E433" s="59"/>
      <c r="F433" s="130">
        <f t="shared" si="18"/>
        <v>0.12775200083265315</v>
      </c>
      <c r="G433" s="130">
        <f t="shared" si="19"/>
        <v>5.3591935689677175E-3</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54764.700000000004</v>
      </c>
      <c r="D452" s="69">
        <f>SUM(D428:D451)</f>
        <v>7837</v>
      </c>
      <c r="E452" s="115"/>
      <c r="F452" s="139">
        <f>SUM(F428:F451)</f>
        <v>1</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0.32</v>
      </c>
      <c r="G476" s="45"/>
    </row>
    <row r="477" spans="1:7" x14ac:dyDescent="0.25">
      <c r="G477" s="45"/>
    </row>
    <row r="478" spans="1:7" x14ac:dyDescent="0.25">
      <c r="B478" s="62" t="s">
        <v>674</v>
      </c>
      <c r="G478" s="45"/>
    </row>
    <row r="479" spans="1:7" x14ac:dyDescent="0.25">
      <c r="A479" s="45" t="s">
        <v>1756</v>
      </c>
      <c r="B479" s="45" t="s">
        <v>676</v>
      </c>
      <c r="C479" s="124">
        <v>50582.400000000001</v>
      </c>
      <c r="D479" s="125"/>
      <c r="F479" s="130">
        <f>IF($C$487=0,"",IF(C479="[Mark as ND1 if not relevant]","",C479/$C$487))</f>
        <v>0.92363196929699387</v>
      </c>
      <c r="G479" s="130" t="str">
        <f>IF($D$487=0,"",IF(D479="[Mark as ND1 if not relevant]","",D479/$D$487))</f>
        <v/>
      </c>
    </row>
    <row r="480" spans="1:7" x14ac:dyDescent="0.25">
      <c r="A480" s="45" t="s">
        <v>1757</v>
      </c>
      <c r="B480" s="45" t="s">
        <v>678</v>
      </c>
      <c r="C480" s="124">
        <v>2565.4</v>
      </c>
      <c r="D480" s="125"/>
      <c r="F480" s="130">
        <f t="shared" ref="F480:F486" si="22">IF($C$487=0,"",IF(C480="[Mark as ND1 if not relevant]","",C480/$C$487))</f>
        <v>4.6844069360775849E-2</v>
      </c>
      <c r="G480" s="130" t="str">
        <f t="shared" ref="G480:G486" si="23">IF($D$487=0,"",IF(D480="[Mark as ND1 if not relevant]","",D480/$D$487))</f>
        <v/>
      </c>
    </row>
    <row r="481" spans="1:7" x14ac:dyDescent="0.25">
      <c r="A481" s="45" t="s">
        <v>1758</v>
      </c>
      <c r="B481" s="45" t="s">
        <v>680</v>
      </c>
      <c r="C481" s="124">
        <v>1018.19</v>
      </c>
      <c r="D481" s="125"/>
      <c r="F481" s="130">
        <f t="shared" si="22"/>
        <v>1.8592095962597786E-2</v>
      </c>
      <c r="G481" s="130" t="str">
        <f t="shared" si="23"/>
        <v/>
      </c>
    </row>
    <row r="482" spans="1:7" x14ac:dyDescent="0.25">
      <c r="A482" s="45" t="s">
        <v>1759</v>
      </c>
      <c r="B482" s="45" t="s">
        <v>682</v>
      </c>
      <c r="C482" s="124">
        <v>280.89</v>
      </c>
      <c r="D482" s="125"/>
      <c r="F482" s="130">
        <f t="shared" si="22"/>
        <v>5.1290366581228375E-3</v>
      </c>
      <c r="G482" s="130" t="str">
        <f t="shared" si="23"/>
        <v/>
      </c>
    </row>
    <row r="483" spans="1:7" x14ac:dyDescent="0.25">
      <c r="A483" s="45" t="s">
        <v>1760</v>
      </c>
      <c r="B483" s="45" t="s">
        <v>684</v>
      </c>
      <c r="C483" s="124">
        <v>102.98</v>
      </c>
      <c r="D483" s="125"/>
      <c r="F483" s="130">
        <f t="shared" si="22"/>
        <v>1.880409395327316E-3</v>
      </c>
      <c r="G483" s="130" t="str">
        <f t="shared" si="23"/>
        <v/>
      </c>
    </row>
    <row r="484" spans="1:7" x14ac:dyDescent="0.25">
      <c r="A484" s="45" t="s">
        <v>1761</v>
      </c>
      <c r="B484" s="45" t="s">
        <v>686</v>
      </c>
      <c r="C484" s="124">
        <v>56.45</v>
      </c>
      <c r="D484" s="125"/>
      <c r="F484" s="130">
        <f t="shared" si="22"/>
        <v>1.0307740373492618E-3</v>
      </c>
      <c r="G484" s="130" t="str">
        <f t="shared" si="23"/>
        <v/>
      </c>
    </row>
    <row r="485" spans="1:7" x14ac:dyDescent="0.25">
      <c r="A485" s="45" t="s">
        <v>1762</v>
      </c>
      <c r="B485" s="45" t="s">
        <v>688</v>
      </c>
      <c r="C485" s="124">
        <v>23.02</v>
      </c>
      <c r="D485" s="125"/>
      <c r="F485" s="130">
        <f t="shared" si="22"/>
        <v>4.2034399184729863E-4</v>
      </c>
      <c r="G485" s="130" t="str">
        <f t="shared" si="23"/>
        <v/>
      </c>
    </row>
    <row r="486" spans="1:7" x14ac:dyDescent="0.25">
      <c r="A486" s="45" t="s">
        <v>1763</v>
      </c>
      <c r="B486" s="45" t="s">
        <v>690</v>
      </c>
      <c r="C486" s="124">
        <v>135.34</v>
      </c>
      <c r="D486" s="125"/>
      <c r="F486" s="130">
        <f t="shared" si="22"/>
        <v>2.4713012969858122E-3</v>
      </c>
      <c r="G486" s="130" t="str">
        <f t="shared" si="23"/>
        <v/>
      </c>
    </row>
    <row r="487" spans="1:7" x14ac:dyDescent="0.25">
      <c r="A487" s="45" t="s">
        <v>1764</v>
      </c>
      <c r="B487" s="71" t="s">
        <v>130</v>
      </c>
      <c r="C487" s="124">
        <f>SUM(C479:C486)</f>
        <v>54764.67</v>
      </c>
      <c r="D487" s="125">
        <f>SUM(D479:D486)</f>
        <v>0</v>
      </c>
      <c r="F487" s="121">
        <f>SUM(F479:F486)</f>
        <v>1.0000000000000002</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0.25815180625084566</v>
      </c>
      <c r="G498" s="45"/>
    </row>
    <row r="499" spans="1:7" x14ac:dyDescent="0.25">
      <c r="A499" s="45" t="s">
        <v>2040</v>
      </c>
      <c r="B499" s="62" t="s">
        <v>762</v>
      </c>
      <c r="C499" s="121">
        <v>0.20389663103774866</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3.477202002435395E-2</v>
      </c>
      <c r="G502" s="45"/>
    </row>
    <row r="503" spans="1:7" x14ac:dyDescent="0.25">
      <c r="A503" s="45" t="s">
        <v>2044</v>
      </c>
      <c r="B503" s="62" t="s">
        <v>766</v>
      </c>
      <c r="C503" s="121">
        <v>9.4980381545122464E-2</v>
      </c>
      <c r="G503" s="45"/>
    </row>
    <row r="504" spans="1:7" x14ac:dyDescent="0.25">
      <c r="A504" s="45" t="s">
        <v>2045</v>
      </c>
      <c r="B504" s="62" t="s">
        <v>767</v>
      </c>
      <c r="C504" s="121">
        <v>0.31606007306183204</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9.213908808009745E-2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9.4709782167501041E-4</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3270</v>
      </c>
      <c r="D526" s="125">
        <v>179</v>
      </c>
      <c r="E526" s="51"/>
      <c r="F526" s="130">
        <f>IF($C$544=0,"",IF(C526="[for completion]","",IF(C526="","",C526/$C$544)))</f>
        <v>5.9709668583949604E-2</v>
      </c>
      <c r="G526" s="130">
        <f>IF($D$544=0,"",IF(D526="[for completion]","",IF(D526="","",D526/$D$544)))</f>
        <v>1.6828053022468741E-2</v>
      </c>
    </row>
    <row r="527" spans="1:7" customFormat="1" x14ac:dyDescent="0.25">
      <c r="A527" s="45" t="s">
        <v>2133</v>
      </c>
      <c r="B527" s="62" t="s">
        <v>2364</v>
      </c>
      <c r="C527" s="124">
        <v>3745</v>
      </c>
      <c r="D527" s="125">
        <v>497</v>
      </c>
      <c r="E527" s="51"/>
      <c r="F527" s="130">
        <f t="shared" ref="F527:F543" si="26">IF($C$544=0,"",IF(C527="[for completion]","",IF(C527="","",C527/$C$544)))</f>
        <v>6.8383091390486622E-2</v>
      </c>
      <c r="G527" s="130">
        <f t="shared" ref="G527:G543" si="27">IF($D$544=0,"",IF(D527="[for completion]","",IF(D527="","",D527/$D$544)))</f>
        <v>4.6723700291435556E-2</v>
      </c>
    </row>
    <row r="528" spans="1:7" customFormat="1" x14ac:dyDescent="0.25">
      <c r="A528" s="45" t="s">
        <v>2134</v>
      </c>
      <c r="B528" s="62" t="s">
        <v>2365</v>
      </c>
      <c r="C528" s="124">
        <v>16701</v>
      </c>
      <c r="D528" s="125">
        <v>1607</v>
      </c>
      <c r="E528" s="51"/>
      <c r="F528" s="130">
        <f t="shared" si="26"/>
        <v>0.30495754587784168</v>
      </c>
      <c r="G528" s="130">
        <f t="shared" si="27"/>
        <v>0.15107643132462159</v>
      </c>
    </row>
    <row r="529" spans="1:7" customFormat="1" x14ac:dyDescent="0.25">
      <c r="A529" s="45" t="s">
        <v>2135</v>
      </c>
      <c r="B529" s="62" t="s">
        <v>2366</v>
      </c>
      <c r="C529" s="124">
        <v>7507</v>
      </c>
      <c r="D529" s="125">
        <v>801</v>
      </c>
      <c r="E529" s="51"/>
      <c r="F529" s="130">
        <f t="shared" si="26"/>
        <v>0.13707660001825983</v>
      </c>
      <c r="G529" s="130">
        <f t="shared" si="27"/>
        <v>7.5303186988812637E-2</v>
      </c>
    </row>
    <row r="530" spans="1:7" customFormat="1" x14ac:dyDescent="0.25">
      <c r="A530" s="45" t="s">
        <v>2136</v>
      </c>
      <c r="B530" s="62" t="s">
        <v>2367</v>
      </c>
      <c r="C530" s="124">
        <v>1523</v>
      </c>
      <c r="D530" s="125">
        <v>160</v>
      </c>
      <c r="E530" s="51"/>
      <c r="F530" s="130">
        <f t="shared" si="26"/>
        <v>2.7809732493380809E-2</v>
      </c>
      <c r="G530" s="130">
        <f t="shared" si="27"/>
        <v>1.5041835103882673E-2</v>
      </c>
    </row>
    <row r="531" spans="1:7" customFormat="1" x14ac:dyDescent="0.25">
      <c r="A531" s="45" t="s">
        <v>2137</v>
      </c>
      <c r="B531" s="62" t="s">
        <v>2368</v>
      </c>
      <c r="C531" s="124">
        <v>384</v>
      </c>
      <c r="D531" s="125">
        <v>44</v>
      </c>
      <c r="E531" s="51"/>
      <c r="F531" s="130">
        <f t="shared" si="26"/>
        <v>7.0117775951794026E-3</v>
      </c>
      <c r="G531" s="130">
        <f t="shared" si="27"/>
        <v>4.1365046535677356E-3</v>
      </c>
    </row>
    <row r="532" spans="1:7" customFormat="1" x14ac:dyDescent="0.25">
      <c r="A532" s="45" t="s">
        <v>2138</v>
      </c>
      <c r="B532" s="62" t="s">
        <v>2369</v>
      </c>
      <c r="C532" s="124">
        <v>376</v>
      </c>
      <c r="D532" s="125">
        <v>42</v>
      </c>
      <c r="E532" s="51"/>
      <c r="F532" s="130">
        <f t="shared" si="26"/>
        <v>6.865698895279832E-3</v>
      </c>
      <c r="G532" s="130">
        <f t="shared" si="27"/>
        <v>3.9484817147692015E-3</v>
      </c>
    </row>
    <row r="533" spans="1:7" customFormat="1" x14ac:dyDescent="0.25">
      <c r="A533" s="45" t="s">
        <v>2139</v>
      </c>
      <c r="B533" s="45" t="s">
        <v>2370</v>
      </c>
      <c r="C533" s="124">
        <v>854</v>
      </c>
      <c r="D533" s="125">
        <v>536</v>
      </c>
      <c r="E533" s="51"/>
      <c r="F533" s="130">
        <f t="shared" si="26"/>
        <v>1.5593901214279194E-2</v>
      </c>
      <c r="G533" s="130">
        <f t="shared" si="27"/>
        <v>5.039014759800696E-2</v>
      </c>
    </row>
    <row r="534" spans="1:7" customFormat="1" x14ac:dyDescent="0.25">
      <c r="A534" s="45" t="s">
        <v>2140</v>
      </c>
      <c r="B534" s="62" t="s">
        <v>2371</v>
      </c>
      <c r="C534" s="124">
        <v>307</v>
      </c>
      <c r="D534" s="125">
        <v>111</v>
      </c>
      <c r="E534" s="51"/>
      <c r="F534" s="130">
        <f t="shared" si="26"/>
        <v>5.6057701086460326E-3</v>
      </c>
      <c r="G534" s="130">
        <f t="shared" si="27"/>
        <v>1.0435273103318606E-2</v>
      </c>
    </row>
    <row r="535" spans="1:7" customFormat="1" x14ac:dyDescent="0.25">
      <c r="A535" s="45" t="s">
        <v>2141</v>
      </c>
      <c r="B535" s="62" t="s">
        <v>2372</v>
      </c>
      <c r="C535" s="124">
        <v>3874</v>
      </c>
      <c r="D535" s="125">
        <v>2460</v>
      </c>
      <c r="E535" s="51"/>
      <c r="F535" s="130">
        <f t="shared" si="26"/>
        <v>7.0738610426367199E-2</v>
      </c>
      <c r="G535" s="130">
        <f t="shared" si="27"/>
        <v>0.23126821472219611</v>
      </c>
    </row>
    <row r="536" spans="1:7" customFormat="1" x14ac:dyDescent="0.25">
      <c r="A536" s="45" t="s">
        <v>2142</v>
      </c>
      <c r="B536" s="62" t="s">
        <v>2373</v>
      </c>
      <c r="C536" s="124">
        <v>6852</v>
      </c>
      <c r="D536" s="125">
        <v>1553</v>
      </c>
      <c r="E536" s="51"/>
      <c r="F536" s="130">
        <f t="shared" si="26"/>
        <v>0.12511640646398248</v>
      </c>
      <c r="G536" s="130">
        <f t="shared" si="27"/>
        <v>0.14599981197706119</v>
      </c>
    </row>
    <row r="537" spans="1:7" customFormat="1" x14ac:dyDescent="0.25">
      <c r="A537" s="45" t="s">
        <v>2143</v>
      </c>
      <c r="B537" s="62" t="s">
        <v>2374</v>
      </c>
      <c r="C537" s="124">
        <v>4471</v>
      </c>
      <c r="D537" s="125">
        <v>1791</v>
      </c>
      <c r="E537" s="51"/>
      <c r="F537" s="130">
        <f t="shared" si="26"/>
        <v>8.1639733406372678E-2</v>
      </c>
      <c r="G537" s="130">
        <f t="shared" si="27"/>
        <v>0.16837454169408667</v>
      </c>
    </row>
    <row r="538" spans="1:7" customFormat="1" x14ac:dyDescent="0.25">
      <c r="A538" s="45" t="s">
        <v>2144</v>
      </c>
      <c r="B538" s="62" t="s">
        <v>2375</v>
      </c>
      <c r="C538" s="124">
        <v>2428</v>
      </c>
      <c r="D538" s="125">
        <v>440</v>
      </c>
      <c r="E538" s="51"/>
      <c r="F538" s="130">
        <f t="shared" si="26"/>
        <v>4.4334885419519764E-2</v>
      </c>
      <c r="G538" s="130">
        <f t="shared" si="27"/>
        <v>4.1365046535677352E-2</v>
      </c>
    </row>
    <row r="539" spans="1:7" customFormat="1" x14ac:dyDescent="0.25">
      <c r="A539" s="45" t="s">
        <v>2145</v>
      </c>
      <c r="B539" s="62" t="s">
        <v>2376</v>
      </c>
      <c r="C539" s="124">
        <v>8</v>
      </c>
      <c r="D539" s="125">
        <v>27</v>
      </c>
      <c r="E539" s="51"/>
      <c r="F539" s="130">
        <f t="shared" si="26"/>
        <v>1.460786998995709E-4</v>
      </c>
      <c r="G539" s="130">
        <f t="shared" si="27"/>
        <v>2.5383096737802012E-3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2465</v>
      </c>
      <c r="D543" s="125">
        <v>389</v>
      </c>
      <c r="E543" s="51"/>
      <c r="F543" s="130">
        <f t="shared" si="26"/>
        <v>4.5010499406555285E-2</v>
      </c>
      <c r="G543" s="130">
        <f t="shared" si="27"/>
        <v>3.6570461596314753E-2</v>
      </c>
    </row>
    <row r="544" spans="1:7" customFormat="1" x14ac:dyDescent="0.25">
      <c r="A544" s="45" t="s">
        <v>2150</v>
      </c>
      <c r="B544" s="62" t="s">
        <v>130</v>
      </c>
      <c r="C544" s="124">
        <f>SUM(C526:C543)</f>
        <v>54765</v>
      </c>
      <c r="D544" s="125">
        <f>SUM(D526:D543)</f>
        <v>10637</v>
      </c>
      <c r="E544" s="51"/>
      <c r="F544" s="121">
        <f>SUM(F526:F543)</f>
        <v>1</v>
      </c>
      <c r="G544" s="121">
        <f>SUM(G526:G543)</f>
        <v>1.0000000000000002</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3270</v>
      </c>
      <c r="D549" s="125">
        <v>179</v>
      </c>
      <c r="E549" s="51"/>
      <c r="F549" s="130">
        <f>IF($C$567=0,"",IF(C549="[for completion]","",IF(C549="","",C549/$C$567)))</f>
        <v>5.9709668583949604E-2</v>
      </c>
      <c r="G549" s="130">
        <f>IF($D$567=0,"",IF(D549="[for completion]","",IF(D549="","",D549/$D$567)))</f>
        <v>1.6828053022468741E-2</v>
      </c>
    </row>
    <row r="550" spans="1:7" customFormat="1" x14ac:dyDescent="0.25">
      <c r="A550" s="45" t="s">
        <v>2155</v>
      </c>
      <c r="B550" s="62" t="s">
        <v>2364</v>
      </c>
      <c r="C550" s="124">
        <v>3745</v>
      </c>
      <c r="D550" s="125">
        <v>497</v>
      </c>
      <c r="E550" s="51"/>
      <c r="F550" s="130">
        <f t="shared" ref="F550:F566" si="28">IF($C$567=0,"",IF(C550="[for completion]","",IF(C550="","",C550/$C$567)))</f>
        <v>6.8383091390486622E-2</v>
      </c>
      <c r="G550" s="130">
        <f t="shared" ref="G550:G566" si="29">IF($D$567=0,"",IF(D550="[for completion]","",IF(D550="","",D550/$D$567)))</f>
        <v>4.6723700291435556E-2</v>
      </c>
    </row>
    <row r="551" spans="1:7" customFormat="1" x14ac:dyDescent="0.25">
      <c r="A551" s="45" t="s">
        <v>2156</v>
      </c>
      <c r="B551" s="62" t="s">
        <v>2365</v>
      </c>
      <c r="C551" s="124">
        <v>16701</v>
      </c>
      <c r="D551" s="125">
        <v>1607</v>
      </c>
      <c r="E551" s="51"/>
      <c r="F551" s="130">
        <f t="shared" si="28"/>
        <v>0.30495754587784168</v>
      </c>
      <c r="G551" s="130">
        <f t="shared" si="29"/>
        <v>0.15107643132462159</v>
      </c>
    </row>
    <row r="552" spans="1:7" customFormat="1" x14ac:dyDescent="0.25">
      <c r="A552" s="45" t="s">
        <v>2157</v>
      </c>
      <c r="B552" s="62" t="s">
        <v>2366</v>
      </c>
      <c r="C552" s="124">
        <v>7507</v>
      </c>
      <c r="D552" s="125">
        <v>801</v>
      </c>
      <c r="E552" s="51"/>
      <c r="F552" s="130">
        <f t="shared" si="28"/>
        <v>0.13707660001825983</v>
      </c>
      <c r="G552" s="130">
        <f t="shared" si="29"/>
        <v>7.5303186988812637E-2</v>
      </c>
    </row>
    <row r="553" spans="1:7" customFormat="1" x14ac:dyDescent="0.25">
      <c r="A553" s="45" t="s">
        <v>2158</v>
      </c>
      <c r="B553" s="62" t="s">
        <v>2367</v>
      </c>
      <c r="C553" s="124">
        <v>1523</v>
      </c>
      <c r="D553" s="125">
        <v>160</v>
      </c>
      <c r="E553" s="51"/>
      <c r="F553" s="130">
        <f t="shared" si="28"/>
        <v>2.7809732493380809E-2</v>
      </c>
      <c r="G553" s="130">
        <f t="shared" si="29"/>
        <v>1.5041835103882673E-2</v>
      </c>
    </row>
    <row r="554" spans="1:7" customFormat="1" x14ac:dyDescent="0.25">
      <c r="A554" s="45" t="s">
        <v>2159</v>
      </c>
      <c r="B554" s="62" t="s">
        <v>2368</v>
      </c>
      <c r="C554" s="124">
        <v>384</v>
      </c>
      <c r="D554" s="125">
        <v>44</v>
      </c>
      <c r="E554" s="51"/>
      <c r="F554" s="130">
        <f t="shared" si="28"/>
        <v>7.0117775951794026E-3</v>
      </c>
      <c r="G554" s="130">
        <f t="shared" si="29"/>
        <v>4.1365046535677356E-3</v>
      </c>
    </row>
    <row r="555" spans="1:7" customFormat="1" x14ac:dyDescent="0.25">
      <c r="A555" s="45" t="s">
        <v>2160</v>
      </c>
      <c r="B555" s="62" t="s">
        <v>2369</v>
      </c>
      <c r="C555" s="124">
        <v>376</v>
      </c>
      <c r="D555" s="125">
        <v>42</v>
      </c>
      <c r="E555" s="51"/>
      <c r="F555" s="130">
        <f t="shared" si="28"/>
        <v>6.865698895279832E-3</v>
      </c>
      <c r="G555" s="130">
        <f t="shared" si="29"/>
        <v>3.9484817147692015E-3</v>
      </c>
    </row>
    <row r="556" spans="1:7" customFormat="1" x14ac:dyDescent="0.25">
      <c r="A556" s="45" t="s">
        <v>2161</v>
      </c>
      <c r="B556" s="45" t="s">
        <v>2370</v>
      </c>
      <c r="C556" s="124">
        <v>854</v>
      </c>
      <c r="D556" s="125">
        <v>536</v>
      </c>
      <c r="E556" s="51"/>
      <c r="F556" s="130">
        <f t="shared" si="28"/>
        <v>1.5593901214279194E-2</v>
      </c>
      <c r="G556" s="130">
        <f t="shared" si="29"/>
        <v>5.039014759800696E-2</v>
      </c>
    </row>
    <row r="557" spans="1:7" customFormat="1" x14ac:dyDescent="0.25">
      <c r="A557" s="45" t="s">
        <v>2162</v>
      </c>
      <c r="B557" s="62" t="s">
        <v>2371</v>
      </c>
      <c r="C557" s="124">
        <v>307</v>
      </c>
      <c r="D557" s="125">
        <v>111</v>
      </c>
      <c r="E557" s="51"/>
      <c r="F557" s="130">
        <f t="shared" si="28"/>
        <v>5.6057701086460326E-3</v>
      </c>
      <c r="G557" s="130">
        <f t="shared" si="29"/>
        <v>1.0435273103318606E-2</v>
      </c>
    </row>
    <row r="558" spans="1:7" customFormat="1" x14ac:dyDescent="0.25">
      <c r="A558" s="45" t="s">
        <v>2163</v>
      </c>
      <c r="B558" s="62" t="s">
        <v>2372</v>
      </c>
      <c r="C558" s="124">
        <v>3874</v>
      </c>
      <c r="D558" s="125">
        <v>2460</v>
      </c>
      <c r="E558" s="51"/>
      <c r="F558" s="130">
        <f t="shared" si="28"/>
        <v>7.0738610426367199E-2</v>
      </c>
      <c r="G558" s="130">
        <f t="shared" si="29"/>
        <v>0.23126821472219611</v>
      </c>
    </row>
    <row r="559" spans="1:7" customFormat="1" x14ac:dyDescent="0.25">
      <c r="A559" s="45" t="s">
        <v>2164</v>
      </c>
      <c r="B559" s="62" t="s">
        <v>2373</v>
      </c>
      <c r="C559" s="124">
        <v>6852</v>
      </c>
      <c r="D559" s="125">
        <v>1553</v>
      </c>
      <c r="E559" s="51"/>
      <c r="F559" s="130">
        <f t="shared" si="28"/>
        <v>0.12511640646398248</v>
      </c>
      <c r="G559" s="130">
        <f t="shared" si="29"/>
        <v>0.14599981197706119</v>
      </c>
    </row>
    <row r="560" spans="1:7" customFormat="1" x14ac:dyDescent="0.25">
      <c r="A560" s="45" t="s">
        <v>2165</v>
      </c>
      <c r="B560" s="62" t="s">
        <v>2374</v>
      </c>
      <c r="C560" s="124">
        <v>4471</v>
      </c>
      <c r="D560" s="125">
        <v>1791</v>
      </c>
      <c r="E560" s="51"/>
      <c r="F560" s="130">
        <f t="shared" si="28"/>
        <v>8.1639733406372678E-2</v>
      </c>
      <c r="G560" s="130">
        <f t="shared" si="29"/>
        <v>0.16837454169408667</v>
      </c>
    </row>
    <row r="561" spans="1:7" customFormat="1" x14ac:dyDescent="0.25">
      <c r="A561" s="45" t="s">
        <v>2166</v>
      </c>
      <c r="B561" s="62" t="s">
        <v>2375</v>
      </c>
      <c r="C561" s="124">
        <v>2428</v>
      </c>
      <c r="D561" s="125">
        <v>440</v>
      </c>
      <c r="E561" s="51"/>
      <c r="F561" s="130">
        <f t="shared" si="28"/>
        <v>4.4334885419519764E-2</v>
      </c>
      <c r="G561" s="130">
        <f t="shared" si="29"/>
        <v>4.1365046535677352E-2</v>
      </c>
    </row>
    <row r="562" spans="1:7" customFormat="1" x14ac:dyDescent="0.25">
      <c r="A562" s="45" t="s">
        <v>2167</v>
      </c>
      <c r="B562" s="62" t="s">
        <v>2376</v>
      </c>
      <c r="C562" s="124">
        <v>8</v>
      </c>
      <c r="D562" s="125">
        <v>27</v>
      </c>
      <c r="E562" s="51"/>
      <c r="F562" s="130">
        <f t="shared" si="28"/>
        <v>1.460786998995709E-4</v>
      </c>
      <c r="G562" s="130">
        <f t="shared" si="29"/>
        <v>2.5383096737802012E-3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2465</v>
      </c>
      <c r="D566" s="125">
        <v>389</v>
      </c>
      <c r="E566" s="51"/>
      <c r="F566" s="130">
        <f t="shared" si="28"/>
        <v>4.5010499406555285E-2</v>
      </c>
      <c r="G566" s="130">
        <f t="shared" si="29"/>
        <v>3.6570461596314753E-2</v>
      </c>
    </row>
    <row r="567" spans="1:7" customFormat="1" x14ac:dyDescent="0.25">
      <c r="A567" s="45" t="s">
        <v>2172</v>
      </c>
      <c r="B567" s="62" t="s">
        <v>130</v>
      </c>
      <c r="C567" s="124">
        <f>SUM(C549:C566)</f>
        <v>54765</v>
      </c>
      <c r="D567" s="125">
        <f>SUM(D549:D566)</f>
        <v>10637</v>
      </c>
      <c r="E567" s="51"/>
      <c r="F567" s="121">
        <f>SUM(F549:F566)</f>
        <v>1</v>
      </c>
      <c r="G567" s="121">
        <f>SUM(G549:G566)</f>
        <v>1.0000000000000002</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19240</v>
      </c>
      <c r="D572" s="125">
        <v>2592</v>
      </c>
      <c r="E572" s="51"/>
      <c r="F572" s="130">
        <f>IF($C$585=0,"",IF(C572="[for completion]","",IF(C572="","",C572/$C$585)))</f>
        <v>0.35132568840844353</v>
      </c>
      <c r="G572" s="130">
        <f>IF($D$585=0,"",IF(D572="[for completion]","",IF(D572="","",D572/$D$585)))</f>
        <v>0.2436777286828993</v>
      </c>
    </row>
    <row r="573" spans="1:7" customFormat="1" x14ac:dyDescent="0.25">
      <c r="A573" s="45" t="s">
        <v>2177</v>
      </c>
      <c r="B573" s="62" t="s">
        <v>1213</v>
      </c>
      <c r="C573" s="124">
        <v>9544</v>
      </c>
      <c r="D573" s="125">
        <v>1025</v>
      </c>
      <c r="E573" s="51"/>
      <c r="F573" s="130">
        <f>IF($C$585=0,"",IF(C573="[for completion]","",IF(C573="","",C573/$C$585)))</f>
        <v>0.17427507121466657</v>
      </c>
      <c r="G573" s="130">
        <f>IF($D$585=0,"",IF(D573="[for completion]","",IF(D573="","",D573/$D$585)))</f>
        <v>9.6361756134248383E-2</v>
      </c>
    </row>
    <row r="574" spans="1:7" customFormat="1" x14ac:dyDescent="0.25">
      <c r="A574" s="45" t="s">
        <v>2178</v>
      </c>
      <c r="B574" s="62" t="s">
        <v>1894</v>
      </c>
      <c r="C574" s="124">
        <v>3006</v>
      </c>
      <c r="D574" s="125">
        <v>499</v>
      </c>
      <c r="E574" s="51"/>
      <c r="F574" s="130">
        <f>IF($C$585=0,"",IF(C574="[for completion]","",IF(C574="","",C574/$C$585)))</f>
        <v>5.4890073771090495E-2</v>
      </c>
      <c r="G574" s="130">
        <f>IF($D$585=0,"",IF(D574="[for completion]","",IF(D574="","",D574/$D$585)))</f>
        <v>4.6911723230234091E-2</v>
      </c>
    </row>
    <row r="575" spans="1:7" customFormat="1" x14ac:dyDescent="0.25">
      <c r="A575" s="45" t="s">
        <v>2179</v>
      </c>
      <c r="B575" s="62" t="s">
        <v>1214</v>
      </c>
      <c r="C575" s="124">
        <v>3922</v>
      </c>
      <c r="D575" s="125">
        <v>509</v>
      </c>
      <c r="E575" s="51"/>
      <c r="F575" s="130">
        <f>IF($C$585=0,"",IF(C575="[for completion]","",IF(C575="","",C575/$C$585)))</f>
        <v>7.1616390329413485E-2</v>
      </c>
      <c r="G575" s="130">
        <f>IF($D$585=0,"",IF(D575="[for completion]","",IF(D575="","",D575/$D$585)))</f>
        <v>4.7851837924226759E-2</v>
      </c>
    </row>
    <row r="576" spans="1:7" customFormat="1" x14ac:dyDescent="0.25">
      <c r="A576" s="45" t="s">
        <v>2180</v>
      </c>
      <c r="B576" s="62" t="s">
        <v>1215</v>
      </c>
      <c r="C576" s="124">
        <v>2131</v>
      </c>
      <c r="D576" s="125">
        <v>505</v>
      </c>
      <c r="E576" s="51"/>
      <c r="F576" s="130">
        <f>IF($C$585=0,"",IF(C576="[for completion]","",IF(C576="","",C576/$C$585)))</f>
        <v>3.8912424220290703E-2</v>
      </c>
      <c r="G576" s="130">
        <f>IF($D$585=0,"",IF(D576="[for completion]","",IF(D576="","",D576/$D$585)))</f>
        <v>4.7475792046629689E-2</v>
      </c>
    </row>
    <row r="577" spans="1:7" customFormat="1" x14ac:dyDescent="0.25">
      <c r="A577" s="45" t="s">
        <v>2181</v>
      </c>
      <c r="B577" s="62" t="s">
        <v>1216</v>
      </c>
      <c r="C577" s="124">
        <v>3753</v>
      </c>
      <c r="D577" s="125">
        <v>2686</v>
      </c>
      <c r="E577" s="51"/>
      <c r="F577" s="130">
        <f t="shared" ref="F577:F584" si="30">IF($C$585=0,"",IF(C577="[for completion]","",IF(C577="","",C577/$C$585)))</f>
        <v>6.8530421444744721E-2</v>
      </c>
      <c r="G577" s="130">
        <f t="shared" ref="G577:G584" si="31">IF($D$585=0,"",IF(D577="[for completion]","",IF(D577="","",D577/$D$585)))</f>
        <v>0.2525148068064304</v>
      </c>
    </row>
    <row r="578" spans="1:7" customFormat="1" x14ac:dyDescent="0.25">
      <c r="A578" s="45" t="s">
        <v>2182</v>
      </c>
      <c r="B578" s="62" t="s">
        <v>1217</v>
      </c>
      <c r="C578" s="124">
        <v>3657</v>
      </c>
      <c r="D578" s="125">
        <v>1073</v>
      </c>
      <c r="E578" s="51"/>
      <c r="F578" s="130">
        <f t="shared" si="30"/>
        <v>6.6777445036885541E-2</v>
      </c>
      <c r="G578" s="130">
        <f t="shared" si="31"/>
        <v>0.10087430666541318</v>
      </c>
    </row>
    <row r="579" spans="1:7" customFormat="1" x14ac:dyDescent="0.25">
      <c r="A579" s="45" t="s">
        <v>2183</v>
      </c>
      <c r="B579" s="62" t="s">
        <v>1218</v>
      </c>
      <c r="C579" s="124">
        <v>3756</v>
      </c>
      <c r="D579" s="125">
        <v>910</v>
      </c>
      <c r="E579" s="51"/>
      <c r="F579" s="130">
        <f t="shared" si="30"/>
        <v>6.8585201957490322E-2</v>
      </c>
      <c r="G579" s="130">
        <f t="shared" si="31"/>
        <v>8.5550437153332701E-2</v>
      </c>
    </row>
    <row r="580" spans="1:7" customFormat="1" x14ac:dyDescent="0.25">
      <c r="A580" s="45" t="s">
        <v>2184</v>
      </c>
      <c r="B580" s="62" t="s">
        <v>2269</v>
      </c>
      <c r="C580" s="124">
        <v>2842</v>
      </c>
      <c r="D580" s="45">
        <v>450</v>
      </c>
      <c r="E580" s="51"/>
      <c r="F580" s="130">
        <f t="shared" si="30"/>
        <v>5.1895405740997734E-2</v>
      </c>
      <c r="G580" s="130">
        <f t="shared" si="31"/>
        <v>4.230516122967002E-2</v>
      </c>
    </row>
    <row r="581" spans="1:7" customFormat="1" x14ac:dyDescent="0.25">
      <c r="A581" s="45" t="s">
        <v>2185</v>
      </c>
      <c r="B581" s="45" t="s">
        <v>2272</v>
      </c>
      <c r="C581" s="124">
        <v>1127</v>
      </c>
      <c r="D581" s="45">
        <v>192</v>
      </c>
      <c r="F581" s="130">
        <f t="shared" si="30"/>
        <v>2.0579212621430136E-2</v>
      </c>
      <c r="G581" s="130">
        <f t="shared" si="31"/>
        <v>1.8050202124659208E-2</v>
      </c>
    </row>
    <row r="582" spans="1:7" customFormat="1" x14ac:dyDescent="0.25">
      <c r="A582" s="45" t="s">
        <v>2186</v>
      </c>
      <c r="B582" s="45" t="s">
        <v>2270</v>
      </c>
      <c r="C582" s="124">
        <v>1210</v>
      </c>
      <c r="D582" s="45">
        <v>135</v>
      </c>
      <c r="F582" s="130">
        <f t="shared" si="30"/>
        <v>2.2094806807391718E-2</v>
      </c>
      <c r="G582" s="130">
        <f t="shared" si="31"/>
        <v>1.2691548368901006E-2</v>
      </c>
    </row>
    <row r="583" spans="1:7" customFormat="1" x14ac:dyDescent="0.25">
      <c r="A583" s="45" t="s">
        <v>2281</v>
      </c>
      <c r="B583" s="62" t="s">
        <v>2271</v>
      </c>
      <c r="C583" s="124">
        <v>576</v>
      </c>
      <c r="D583" s="45">
        <v>61</v>
      </c>
      <c r="E583" s="51"/>
      <c r="F583" s="130">
        <f t="shared" si="30"/>
        <v>1.0517858447155066E-2</v>
      </c>
      <c r="G583" s="130">
        <f t="shared" si="31"/>
        <v>5.7346996333552695E-3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54764</v>
      </c>
      <c r="D585" s="125">
        <f>SUM(D572:D584)</f>
        <v>10637</v>
      </c>
      <c r="E585" s="51"/>
      <c r="F585" s="121">
        <f>SUM(F572:F584)</f>
        <v>0.99999999999999989</v>
      </c>
      <c r="G585" s="121">
        <f>SUM(G572:G584)</f>
        <v>0.99999999999999989</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1207</v>
      </c>
      <c r="D597" s="125">
        <v>160</v>
      </c>
      <c r="E597" s="51"/>
      <c r="F597" s="130">
        <f>IF($C$601=0,"",IF(C597="[for completion]","",IF(C597="","",C597/$C$601)))</f>
        <v>2.2040026294646117E-2</v>
      </c>
      <c r="G597" s="130">
        <f>IF($D$601=0,"",IF(D597="[for completion]","",IF(D597="","",D597/$D$601)))</f>
        <v>1.5041835103882673E-2</v>
      </c>
    </row>
    <row r="598" spans="1:7" x14ac:dyDescent="0.25">
      <c r="A598" s="45" t="s">
        <v>2189</v>
      </c>
      <c r="B598" s="144" t="s">
        <v>1796</v>
      </c>
      <c r="C598" s="124">
        <v>51153</v>
      </c>
      <c r="D598" s="125">
        <v>10118</v>
      </c>
      <c r="E598" s="51"/>
      <c r="F598" s="130">
        <f>IF($C$601=0,"",IF(C598="[for completion]","",IF(C598="","",C598/$C$601)))</f>
        <v>0.93406252282521363</v>
      </c>
      <c r="G598" s="130">
        <f>IF($D$601=0,"",IF(D598="[for completion]","",IF(D598="","",D598/$D$601)))</f>
        <v>0.95120804738178055</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2404</v>
      </c>
      <c r="D600" s="125">
        <v>359</v>
      </c>
      <c r="E600" s="51"/>
      <c r="F600" s="130">
        <f>IF($C$601=0,"",IF(C600="[for completion]","",IF(C600="","",C600/$C$601)))</f>
        <v>4.3897450880140236E-2</v>
      </c>
      <c r="G600" s="130">
        <f>IF($D$601=0,"",IF(D600="[for completion]","",IF(D600="","",D600/$D$601)))</f>
        <v>3.375011751433675E-2</v>
      </c>
    </row>
    <row r="601" spans="1:7" x14ac:dyDescent="0.25">
      <c r="A601" s="45" t="s">
        <v>2192</v>
      </c>
      <c r="B601" s="62" t="s">
        <v>130</v>
      </c>
      <c r="C601" s="124">
        <f>SUM(C597:C600)</f>
        <v>54764</v>
      </c>
      <c r="D601" s="125">
        <f>SUM(D597:D600)</f>
        <v>10637</v>
      </c>
      <c r="E601" s="51"/>
      <c r="F601" s="121">
        <f>SUM(F597:F600)</f>
        <v>0.99999999999999989</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60297</v>
      </c>
      <c r="D605" s="155">
        <v>18020</v>
      </c>
      <c r="E605" s="190"/>
      <c r="F605" s="155">
        <v>15.6</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270832</v>
      </c>
      <c r="D609" s="155">
        <v>120951</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2832</v>
      </c>
      <c r="D613" s="155">
        <v>802</v>
      </c>
      <c r="E613" s="190"/>
      <c r="F613" s="155">
        <v>15.1</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58077</v>
      </c>
      <c r="D616" s="155">
        <v>12798</v>
      </c>
      <c r="E616" s="190"/>
      <c r="F616" s="155">
        <v>16.2</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392038</v>
      </c>
      <c r="D618" s="45">
        <f>SUM(D604:D617)</f>
        <v>152571</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2693</v>
      </c>
      <c r="D15" s="45" t="s">
        <v>2694</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2413</v>
      </c>
      <c r="D18" s="45" t="s">
        <v>2695</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2696</v>
      </c>
      <c r="D20" s="45" t="s">
        <v>2697</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2413</v>
      </c>
      <c r="D24" s="45" t="s">
        <v>2695</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160</v>
      </c>
      <c r="H75" s="43"/>
    </row>
    <row r="76" spans="1:14" x14ac:dyDescent="0.25">
      <c r="A76" s="45" t="s">
        <v>1068</v>
      </c>
      <c r="B76" s="45" t="s">
        <v>1100</v>
      </c>
      <c r="C76" s="45">
        <v>262</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0.16999999999999998</v>
      </c>
      <c r="D82" s="45">
        <v>0.01</v>
      </c>
      <c r="G82" s="45">
        <v>0.15</v>
      </c>
      <c r="H82" s="43"/>
    </row>
    <row r="83" spans="1:8" x14ac:dyDescent="0.25">
      <c r="A83" s="45" t="s">
        <v>1075</v>
      </c>
      <c r="B83" s="45" t="s">
        <v>1090</v>
      </c>
      <c r="C83" s="45">
        <v>0.11</v>
      </c>
      <c r="D83" s="45">
        <v>0</v>
      </c>
      <c r="G83" s="45">
        <v>0.09</v>
      </c>
      <c r="H83" s="43"/>
    </row>
    <row r="84" spans="1:8" x14ac:dyDescent="0.25">
      <c r="A84" s="45" t="s">
        <v>1076</v>
      </c>
      <c r="B84" s="45" t="s">
        <v>1088</v>
      </c>
      <c r="C84" s="45">
        <v>0.06</v>
      </c>
      <c r="D84" s="45">
        <v>0</v>
      </c>
      <c r="G84" s="45">
        <v>0.04</v>
      </c>
      <c r="H84" s="43"/>
    </row>
    <row r="85" spans="1:8" x14ac:dyDescent="0.25">
      <c r="A85" s="45" t="s">
        <v>1077</v>
      </c>
      <c r="B85" s="45" t="s">
        <v>1089</v>
      </c>
      <c r="C85" s="45">
        <v>0.04</v>
      </c>
      <c r="D85" s="45">
        <v>0</v>
      </c>
      <c r="G85" s="45">
        <v>0.03</v>
      </c>
      <c r="H85" s="43"/>
    </row>
    <row r="86" spans="1:8" x14ac:dyDescent="0.25">
      <c r="A86" s="45" t="s">
        <v>1092</v>
      </c>
      <c r="B86" s="45" t="s">
        <v>1091</v>
      </c>
      <c r="C86" s="45">
        <v>0.01</v>
      </c>
      <c r="D86" s="45">
        <v>0</v>
      </c>
      <c r="G86" s="45">
        <v>0</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35733</v>
      </c>
      <c r="D16" s="169">
        <v>11131</v>
      </c>
      <c r="F16" s="130">
        <f>IF(OR('B1. HTT Mortgage Assets'!$C$15=0,C16="[For completion]"),"",C16/'B1. HTT Mortgage Assets'!$C$15)</f>
        <v>0.12936769380987911</v>
      </c>
      <c r="G16" s="130">
        <f>IF(OR('B1. HTT Mortgage Assets'!$F$28=0,D16="[For completion]"),"",D16/'B1. HTT Mortgage Assets'!$F$28)</f>
        <v>7.0213839651800919E-2</v>
      </c>
    </row>
    <row r="17" spans="1:7" x14ac:dyDescent="0.25">
      <c r="A17" s="45" t="s">
        <v>1233</v>
      </c>
      <c r="B17" s="62" t="s">
        <v>1774</v>
      </c>
      <c r="C17" s="168">
        <v>16058</v>
      </c>
      <c r="D17" s="169">
        <v>4147</v>
      </c>
      <c r="F17" s="130">
        <f>IF(OR('B1. HTT Mortgage Assets'!$C$15=0,C17="[For completion]"),"",C17/'B1. HTT Mortgage Assets'!$C$15)</f>
        <v>5.8136356510761447E-2</v>
      </c>
      <c r="G17" s="130">
        <f>IF(OR('B1. HTT Mortgage Assets'!$F$28=0,D17="[For completion]"),"",D17/'B1. HTT Mortgage Assets'!$F$28)</f>
        <v>2.6159086608212957E-2</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51791</v>
      </c>
      <c r="D19" s="69">
        <f>SUM(D16:D18)</f>
        <v>15278</v>
      </c>
      <c r="F19" s="130">
        <f>SUM(F16:F18)</f>
        <v>0.18750405032064055</v>
      </c>
      <c r="G19" s="130">
        <f>SUM(G16:G18)</f>
        <v>9.6372926260013869E-2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45198</v>
      </c>
      <c r="D27" s="124"/>
      <c r="E27" s="45"/>
      <c r="F27" s="130">
        <f>IF($C$30=0,"",IF(C27="[For completion]","",C27/$C$30))</f>
        <v>0.87269988994226799</v>
      </c>
    </row>
    <row r="28" spans="1:7" x14ac:dyDescent="0.25">
      <c r="A28" s="45" t="s">
        <v>1240</v>
      </c>
      <c r="B28" s="45" t="s">
        <v>443</v>
      </c>
      <c r="C28" s="158">
        <v>6589</v>
      </c>
      <c r="D28" s="124"/>
      <c r="E28" s="45"/>
      <c r="F28" s="130">
        <f>IF($C$30=0,"",IF(C28="[For completion]","",C28/$C$30))</f>
        <v>0.12722287656156475</v>
      </c>
    </row>
    <row r="29" spans="1:7" x14ac:dyDescent="0.25">
      <c r="A29" s="45" t="s">
        <v>1241</v>
      </c>
      <c r="B29" s="45" t="s">
        <v>128</v>
      </c>
      <c r="C29" s="158">
        <v>4</v>
      </c>
      <c r="D29" s="124"/>
      <c r="E29" s="45"/>
      <c r="F29" s="130">
        <f>IF($C$30=0,"",IF(C29="[For completion]","",C29/$C$30))</f>
        <v>7.7233496167287754E-5</v>
      </c>
    </row>
    <row r="30" spans="1:7" x14ac:dyDescent="0.25">
      <c r="A30" s="45" t="s">
        <v>1242</v>
      </c>
      <c r="B30" s="114" t="s">
        <v>130</v>
      </c>
      <c r="C30" s="124">
        <f>SUM(C27:C29)</f>
        <v>51791</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14570</v>
      </c>
      <c r="D50" s="174">
        <v>705</v>
      </c>
      <c r="E50" s="45"/>
      <c r="F50" s="176">
        <v>15275</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0.06</v>
      </c>
      <c r="D58" s="175">
        <v>0.24</v>
      </c>
      <c r="E58" s="138"/>
      <c r="F58" s="175">
        <v>0.05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0.20554398061339155</v>
      </c>
      <c r="D121" s="175">
        <v>0.28668969743807204</v>
      </c>
      <c r="E121" s="121"/>
      <c r="F121" s="175"/>
      <c r="G121" s="62"/>
    </row>
    <row r="122" spans="1:7" x14ac:dyDescent="0.25">
      <c r="A122" s="45" t="s">
        <v>1320</v>
      </c>
      <c r="B122" s="170" t="s">
        <v>2352</v>
      </c>
      <c r="C122" s="175">
        <v>0.43713014298575098</v>
      </c>
      <c r="D122" s="175">
        <v>0.34695803496383137</v>
      </c>
      <c r="E122" s="121"/>
      <c r="F122" s="175"/>
      <c r="G122" s="62"/>
    </row>
    <row r="123" spans="1:7" x14ac:dyDescent="0.25">
      <c r="A123" s="45" t="s">
        <v>1321</v>
      </c>
      <c r="B123" s="170" t="s">
        <v>2353</v>
      </c>
      <c r="C123" s="175">
        <v>5.7334792683161565E-2</v>
      </c>
      <c r="D123" s="175">
        <v>0.12638973079737847</v>
      </c>
      <c r="E123" s="121"/>
      <c r="F123" s="175"/>
      <c r="G123" s="62"/>
    </row>
    <row r="124" spans="1:7" x14ac:dyDescent="0.25">
      <c r="A124" s="45" t="s">
        <v>1322</v>
      </c>
      <c r="B124" s="170" t="s">
        <v>2354</v>
      </c>
      <c r="C124" s="175">
        <v>0.12056694280592085</v>
      </c>
      <c r="D124" s="175">
        <v>7.1297701303987673E-2</v>
      </c>
      <c r="E124" s="121"/>
      <c r="F124" s="175"/>
      <c r="G124" s="62"/>
    </row>
    <row r="125" spans="1:7" x14ac:dyDescent="0.25">
      <c r="A125" s="45" t="s">
        <v>1323</v>
      </c>
      <c r="B125" s="170" t="s">
        <v>2355</v>
      </c>
      <c r="C125" s="175">
        <v>0.17942414091177505</v>
      </c>
      <c r="D125" s="175">
        <v>0.16866483549673039</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0.99982609950029044</v>
      </c>
      <c r="D172" s="175">
        <v>0.99959932492320391</v>
      </c>
      <c r="E172" s="122"/>
      <c r="F172" s="175">
        <v>0.99979745433502754</v>
      </c>
      <c r="G172" s="62"/>
    </row>
    <row r="173" spans="1:7" x14ac:dyDescent="0.25">
      <c r="A173" s="45" t="s">
        <v>1370</v>
      </c>
      <c r="B173" s="45" t="s">
        <v>598</v>
      </c>
      <c r="C173" s="175">
        <v>1.739004997095021E-4</v>
      </c>
      <c r="D173" s="175">
        <v>4.0067507679605641E-4</v>
      </c>
      <c r="E173" s="122"/>
      <c r="F173" s="175">
        <v>0</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0.22169024430176423</v>
      </c>
      <c r="D182" s="175">
        <v>0.18502841150544555</v>
      </c>
      <c r="E182" s="122"/>
      <c r="F182" s="175">
        <v>0.21702575236912375</v>
      </c>
      <c r="G182" s="62"/>
    </row>
    <row r="183" spans="1:7" x14ac:dyDescent="0.25">
      <c r="A183" s="45" t="s">
        <v>1379</v>
      </c>
      <c r="B183" s="45" t="s">
        <v>610</v>
      </c>
      <c r="C183" s="175">
        <v>0.77830975569823579</v>
      </c>
      <c r="D183" s="175">
        <v>0.81497158849455442</v>
      </c>
      <c r="E183" s="122"/>
      <c r="F183" s="175">
        <v>0.7829742476308762</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0.12568628210163005</v>
      </c>
      <c r="D192" s="175">
        <v>0.15895873046709</v>
      </c>
      <c r="E192" s="122"/>
      <c r="F192" s="175">
        <v>0.12996342213146408</v>
      </c>
      <c r="G192" s="62"/>
    </row>
    <row r="193" spans="1:7" x14ac:dyDescent="0.25">
      <c r="A193" s="45" t="s">
        <v>1388</v>
      </c>
      <c r="B193" s="41" t="s">
        <v>622</v>
      </c>
      <c r="C193" s="175">
        <v>8.0708655755477254E-2</v>
      </c>
      <c r="D193" s="175">
        <v>4.1102584961328785E-2</v>
      </c>
      <c r="E193" s="122"/>
      <c r="F193" s="175">
        <v>7.5664093755502898E-2</v>
      </c>
      <c r="G193" s="62"/>
    </row>
    <row r="194" spans="1:7" x14ac:dyDescent="0.25">
      <c r="A194" s="45" t="s">
        <v>1389</v>
      </c>
      <c r="B194" s="41" t="s">
        <v>624</v>
      </c>
      <c r="C194" s="175">
        <v>6.6141720088720241E-2</v>
      </c>
      <c r="D194" s="175">
        <v>4.0554692147982657E-2</v>
      </c>
      <c r="E194" s="121"/>
      <c r="F194" s="175">
        <v>6.2881727439271159E-2</v>
      </c>
      <c r="G194" s="62"/>
    </row>
    <row r="195" spans="1:7" x14ac:dyDescent="0.25">
      <c r="A195" s="45" t="s">
        <v>1390</v>
      </c>
      <c r="B195" s="41" t="s">
        <v>626</v>
      </c>
      <c r="C195" s="175">
        <v>7.9225854983323463E-2</v>
      </c>
      <c r="D195" s="175">
        <v>6.6320831461492702E-2</v>
      </c>
      <c r="E195" s="121"/>
      <c r="F195" s="175">
        <v>7.7578330393304765E-2</v>
      </c>
      <c r="G195" s="62"/>
    </row>
    <row r="196" spans="1:7" x14ac:dyDescent="0.25">
      <c r="A196" s="45" t="s">
        <v>1391</v>
      </c>
      <c r="B196" s="41" t="s">
        <v>628</v>
      </c>
      <c r="C196" s="175">
        <v>0.64823748707084905</v>
      </c>
      <c r="D196" s="175">
        <v>0.69306316096210585</v>
      </c>
      <c r="E196" s="121"/>
      <c r="F196" s="175">
        <v>0.65391242628045709</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3102.145</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8692.2999999999993</v>
      </c>
      <c r="D215" s="176">
        <v>8447</v>
      </c>
      <c r="E215" s="59"/>
      <c r="F215" s="130">
        <f>IF($C$239=0,"",IF(C215="[for completion]","",IF(C215="","",C215/$C$239)))</f>
        <v>0.19231518069303641</v>
      </c>
      <c r="G215" s="130">
        <f>IF($D$239=0,"",IF(D215="[for completion]","",IF(D215="","",D215/$D$239)))</f>
        <v>0.57975291695264242</v>
      </c>
    </row>
    <row r="216" spans="1:7" x14ac:dyDescent="0.25">
      <c r="A216" s="45" t="s">
        <v>1395</v>
      </c>
      <c r="B216" s="170" t="s">
        <v>2356</v>
      </c>
      <c r="C216" s="158">
        <v>13911.1</v>
      </c>
      <c r="D216" s="176">
        <v>4805</v>
      </c>
      <c r="E216" s="59"/>
      <c r="F216" s="130">
        <f t="shared" ref="F216:F238" si="1">IF($C$239=0,"",IF(C216="[for completion]","",IF(C216="","",C216/$C$239)))</f>
        <v>0.30777995583894929</v>
      </c>
      <c r="G216" s="130">
        <f t="shared" ref="G216:G238" si="2">IF($D$239=0,"",IF(D216="[for completion]","",IF(D216="","",D216/$D$239)))</f>
        <v>0.32978723404255317</v>
      </c>
    </row>
    <row r="217" spans="1:7" x14ac:dyDescent="0.25">
      <c r="A217" s="45" t="s">
        <v>1396</v>
      </c>
      <c r="B217" s="170" t="s">
        <v>2357</v>
      </c>
      <c r="C217" s="158">
        <v>8798</v>
      </c>
      <c r="D217" s="176">
        <v>1008</v>
      </c>
      <c r="E217" s="59"/>
      <c r="F217" s="130">
        <f t="shared" si="1"/>
        <v>0.19465376939789636</v>
      </c>
      <c r="G217" s="130">
        <f t="shared" si="2"/>
        <v>6.9183253260123548E-2</v>
      </c>
    </row>
    <row r="218" spans="1:7" x14ac:dyDescent="0.25">
      <c r="A218" s="45" t="s">
        <v>1397</v>
      </c>
      <c r="B218" s="170" t="s">
        <v>2358</v>
      </c>
      <c r="C218" s="158">
        <v>6665.8</v>
      </c>
      <c r="D218" s="176">
        <v>229</v>
      </c>
      <c r="E218" s="59"/>
      <c r="F218" s="130">
        <f t="shared" si="1"/>
        <v>0.14747932439787423</v>
      </c>
      <c r="G218" s="130">
        <f t="shared" si="2"/>
        <v>1.571722717913521E-2</v>
      </c>
    </row>
    <row r="219" spans="1:7" x14ac:dyDescent="0.25">
      <c r="A219" s="45" t="s">
        <v>1398</v>
      </c>
      <c r="B219" s="170" t="s">
        <v>2359</v>
      </c>
      <c r="C219" s="158">
        <v>3662.8</v>
      </c>
      <c r="D219" s="176">
        <v>55</v>
      </c>
      <c r="E219" s="59"/>
      <c r="F219" s="130">
        <f t="shared" si="1"/>
        <v>8.1038625431986228E-2</v>
      </c>
      <c r="G219" s="130">
        <f t="shared" si="2"/>
        <v>3.7748798901853123E-3</v>
      </c>
    </row>
    <row r="220" spans="1:7" x14ac:dyDescent="0.25">
      <c r="A220" s="45" t="s">
        <v>1399</v>
      </c>
      <c r="B220" s="170" t="s">
        <v>2360</v>
      </c>
      <c r="C220" s="158">
        <v>3468.2</v>
      </c>
      <c r="D220" s="176">
        <v>26</v>
      </c>
      <c r="E220" s="59"/>
      <c r="F220" s="130">
        <f t="shared" si="1"/>
        <v>7.6733144240257345E-2</v>
      </c>
      <c r="G220" s="130">
        <f t="shared" si="2"/>
        <v>1.7844886753603294E-3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45198.200000000004</v>
      </c>
      <c r="D239" s="69">
        <f>SUM(D215:D238)</f>
        <v>14570</v>
      </c>
      <c r="E239" s="115"/>
      <c r="F239" s="139">
        <f>SUM(F215:F238)</f>
        <v>0.99999999999999989</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0.41</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37320.406412199423</v>
      </c>
      <c r="D266" s="176"/>
      <c r="E266" s="45"/>
      <c r="F266" s="130">
        <f>IF($C$274=0,"",IF(C266="[for completion]","",IF(C266="","",C266/$C$274)))</f>
        <v>0.82570522567044446</v>
      </c>
      <c r="G266" s="130" t="str">
        <f>IF($D$274=0,"",IF(D266="[for completion]","",IF(D266="","",D266/$D$274)))</f>
        <v/>
      </c>
    </row>
    <row r="267" spans="1:7" x14ac:dyDescent="0.25">
      <c r="A267" s="45" t="s">
        <v>1440</v>
      </c>
      <c r="B267" s="45" t="s">
        <v>678</v>
      </c>
      <c r="C267" s="158">
        <v>3735.5707458745055</v>
      </c>
      <c r="D267" s="176"/>
      <c r="E267" s="45"/>
      <c r="F267" s="130">
        <f t="shared" ref="F267:F273" si="5">IF($C$274=0,"",IF(C267="[for completion]","",IF(C267="","",C267/$C$274)))</f>
        <v>8.264862530333951E-2</v>
      </c>
      <c r="G267" s="130" t="str">
        <f t="shared" ref="G267:G273" si="6">IF($D$274=0,"",IF(D267="[for completion]","",IF(D267="","",D267/$D$274)))</f>
        <v/>
      </c>
    </row>
    <row r="268" spans="1:7" x14ac:dyDescent="0.25">
      <c r="A268" s="45" t="s">
        <v>1441</v>
      </c>
      <c r="B268" s="45" t="s">
        <v>680</v>
      </c>
      <c r="C268" s="158">
        <v>1998.6892537537983</v>
      </c>
      <c r="D268" s="176"/>
      <c r="E268" s="45"/>
      <c r="F268" s="130">
        <f t="shared" si="5"/>
        <v>4.4220530266690969E-2</v>
      </c>
      <c r="G268" s="130" t="str">
        <f t="shared" si="6"/>
        <v/>
      </c>
    </row>
    <row r="269" spans="1:7" x14ac:dyDescent="0.25">
      <c r="A269" s="45" t="s">
        <v>1442</v>
      </c>
      <c r="B269" s="45" t="s">
        <v>682</v>
      </c>
      <c r="C269" s="158">
        <v>1038.8407977924794</v>
      </c>
      <c r="D269" s="176"/>
      <c r="E269" s="45"/>
      <c r="F269" s="130">
        <f t="shared" si="5"/>
        <v>2.2984108637587368E-2</v>
      </c>
      <c r="G269" s="130" t="str">
        <f t="shared" si="6"/>
        <v/>
      </c>
    </row>
    <row r="270" spans="1:7" x14ac:dyDescent="0.25">
      <c r="A270" s="45" t="s">
        <v>1443</v>
      </c>
      <c r="B270" s="45" t="s">
        <v>684</v>
      </c>
      <c r="C270" s="158">
        <v>488.14447168052192</v>
      </c>
      <c r="D270" s="176"/>
      <c r="E270" s="45"/>
      <c r="F270" s="130">
        <f t="shared" si="5"/>
        <v>1.0800081775556187E-2</v>
      </c>
      <c r="G270" s="130" t="str">
        <f t="shared" si="6"/>
        <v/>
      </c>
    </row>
    <row r="271" spans="1:7" x14ac:dyDescent="0.25">
      <c r="A271" s="45" t="s">
        <v>1444</v>
      </c>
      <c r="B271" s="45" t="s">
        <v>686</v>
      </c>
      <c r="C271" s="158">
        <v>180.47535042751684</v>
      </c>
      <c r="D271" s="176"/>
      <c r="E271" s="45"/>
      <c r="F271" s="130">
        <f t="shared" si="5"/>
        <v>3.9929747363092313E-3</v>
      </c>
      <c r="G271" s="130" t="str">
        <f t="shared" si="6"/>
        <v/>
      </c>
    </row>
    <row r="272" spans="1:7" x14ac:dyDescent="0.25">
      <c r="A272" s="45" t="s">
        <v>1445</v>
      </c>
      <c r="B272" s="45" t="s">
        <v>688</v>
      </c>
      <c r="C272" s="158">
        <v>122.91364393553552</v>
      </c>
      <c r="D272" s="176"/>
      <c r="E272" s="45"/>
      <c r="F272" s="130">
        <f t="shared" si="5"/>
        <v>2.7194355008575812E-3</v>
      </c>
      <c r="G272" s="130" t="str">
        <f t="shared" si="6"/>
        <v/>
      </c>
    </row>
    <row r="273" spans="1:7" x14ac:dyDescent="0.25">
      <c r="A273" s="45" t="s">
        <v>1446</v>
      </c>
      <c r="B273" s="45" t="s">
        <v>690</v>
      </c>
      <c r="C273" s="158">
        <v>313.17928460899566</v>
      </c>
      <c r="D273" s="176"/>
      <c r="E273" s="45"/>
      <c r="F273" s="130">
        <f t="shared" si="5"/>
        <v>6.9290181092146177E-3</v>
      </c>
      <c r="G273" s="130" t="str">
        <f t="shared" si="6"/>
        <v/>
      </c>
    </row>
    <row r="274" spans="1:7" x14ac:dyDescent="0.25">
      <c r="A274" s="45" t="s">
        <v>1447</v>
      </c>
      <c r="B274" s="71" t="s">
        <v>130</v>
      </c>
      <c r="C274" s="124">
        <f>SUM(C266:C273)</f>
        <v>45198.219960272778</v>
      </c>
      <c r="D274" s="125">
        <f>SUM(D266:D273)</f>
        <v>0</v>
      </c>
      <c r="E274" s="45"/>
      <c r="F274" s="139">
        <f>SUM(F266:F273)</f>
        <v>0.99999999999999989</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0.47549782472391405</v>
      </c>
      <c r="D285" s="45"/>
      <c r="E285" s="115"/>
      <c r="F285" s="115"/>
      <c r="G285" s="115"/>
    </row>
    <row r="286" spans="1:7" x14ac:dyDescent="0.25">
      <c r="A286" s="45" t="s">
        <v>1458</v>
      </c>
      <c r="B286" s="45" t="s">
        <v>731</v>
      </c>
      <c r="C286" s="175">
        <v>9.4871933007414986E-4</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0.52355345594601177</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18969</v>
      </c>
      <c r="D309" s="176">
        <v>6385</v>
      </c>
      <c r="E309" s="51"/>
      <c r="F309" s="130">
        <f>IF($C$327=0,"",IF(C309="[for completion]","",IF(C309="","",C309/$C$327)))</f>
        <v>0.38598026248855427</v>
      </c>
      <c r="G309" s="130">
        <f>IF($D$327=0,"",IF(D309="[for completion]","",IF(D309="","",D309/$D$327)))</f>
        <v>0.22150142232706585</v>
      </c>
    </row>
    <row r="310" spans="1:7" x14ac:dyDescent="0.25">
      <c r="A310" s="45" t="s">
        <v>1480</v>
      </c>
      <c r="B310" s="170" t="s">
        <v>2364</v>
      </c>
      <c r="C310" s="158">
        <v>10343</v>
      </c>
      <c r="D310" s="176">
        <v>4207</v>
      </c>
      <c r="E310" s="51"/>
      <c r="F310" s="130">
        <f t="shared" ref="F310:F326" si="7">IF($C$327=0,"",IF(C310="[for completion]","",IF(C310="","",C310/$C$327)))</f>
        <v>0.21045884627123818</v>
      </c>
      <c r="G310" s="130">
        <f t="shared" ref="G310:G326" si="8">IF($D$327=0,"",IF(D310="[for completion]","",IF(D310="","",D310/$D$327)))</f>
        <v>0.14594463331714425</v>
      </c>
    </row>
    <row r="311" spans="1:7" x14ac:dyDescent="0.25">
      <c r="A311" s="45" t="s">
        <v>1481</v>
      </c>
      <c r="B311" s="170" t="s">
        <v>2365</v>
      </c>
      <c r="C311" s="158">
        <v>6716</v>
      </c>
      <c r="D311" s="176">
        <v>6594</v>
      </c>
      <c r="E311" s="51"/>
      <c r="F311" s="130">
        <f t="shared" si="7"/>
        <v>0.13665683182419372</v>
      </c>
      <c r="G311" s="130">
        <f t="shared" si="8"/>
        <v>0.22875182127246235</v>
      </c>
    </row>
    <row r="312" spans="1:7" x14ac:dyDescent="0.25">
      <c r="A312" s="45" t="s">
        <v>1482</v>
      </c>
      <c r="B312" s="170" t="s">
        <v>2366</v>
      </c>
      <c r="C312" s="158">
        <v>3775</v>
      </c>
      <c r="D312" s="176">
        <v>4895</v>
      </c>
      <c r="E312" s="51"/>
      <c r="F312" s="130">
        <f t="shared" si="7"/>
        <v>7.6813511038762841E-2</v>
      </c>
      <c r="G312" s="130">
        <f t="shared" si="8"/>
        <v>0.16981197530007633</v>
      </c>
    </row>
    <row r="313" spans="1:7" x14ac:dyDescent="0.25">
      <c r="A313" s="45" t="s">
        <v>1483</v>
      </c>
      <c r="B313" s="170" t="s">
        <v>2367</v>
      </c>
      <c r="C313" s="158">
        <v>885</v>
      </c>
      <c r="D313" s="176">
        <v>1790</v>
      </c>
      <c r="E313" s="51"/>
      <c r="F313" s="130">
        <f t="shared" si="7"/>
        <v>1.8007935700478178E-2</v>
      </c>
      <c r="G313" s="130">
        <f t="shared" si="8"/>
        <v>6.2096718240477349E-2</v>
      </c>
    </row>
    <row r="314" spans="1:7" x14ac:dyDescent="0.25">
      <c r="A314" s="45" t="s">
        <v>1484</v>
      </c>
      <c r="B314" s="170" t="s">
        <v>2368</v>
      </c>
      <c r="C314" s="158">
        <v>138</v>
      </c>
      <c r="D314" s="176">
        <v>293</v>
      </c>
      <c r="E314" s="51"/>
      <c r="F314" s="130">
        <f t="shared" si="7"/>
        <v>2.808017092277953E-3</v>
      </c>
      <c r="G314" s="130">
        <f t="shared" si="8"/>
        <v>1.0164434885173108E-2</v>
      </c>
    </row>
    <row r="315" spans="1:7" x14ac:dyDescent="0.25">
      <c r="A315" s="45" t="s">
        <v>1485</v>
      </c>
      <c r="B315" s="170" t="s">
        <v>2369</v>
      </c>
      <c r="C315" s="158">
        <v>73</v>
      </c>
      <c r="D315" s="176">
        <v>108</v>
      </c>
      <c r="E315" s="51"/>
      <c r="F315" s="130">
        <f>IF($C$327=0,"",IF(C315="[for completion]","",IF(C315="","",C315/$C$327)))</f>
        <v>1.485400345915149E-3</v>
      </c>
      <c r="G315" s="130">
        <f t="shared" si="8"/>
        <v>3.7466176368556162E-3</v>
      </c>
    </row>
    <row r="316" spans="1:7" x14ac:dyDescent="0.25">
      <c r="A316" s="45" t="s">
        <v>1486</v>
      </c>
      <c r="B316" s="170" t="s">
        <v>2370</v>
      </c>
      <c r="C316" s="158">
        <v>9</v>
      </c>
      <c r="D316" s="176">
        <v>203</v>
      </c>
      <c r="E316" s="51"/>
      <c r="F316" s="130">
        <f t="shared" si="7"/>
        <v>1.8313154949638823E-4</v>
      </c>
      <c r="G316" s="130">
        <f t="shared" si="8"/>
        <v>7.0422535211267607E-3</v>
      </c>
    </row>
    <row r="317" spans="1:7" x14ac:dyDescent="0.25">
      <c r="A317" s="45" t="s">
        <v>1487</v>
      </c>
      <c r="B317" s="170" t="s">
        <v>2371</v>
      </c>
      <c r="C317" s="158">
        <v>44</v>
      </c>
      <c r="D317" s="176">
        <v>43</v>
      </c>
      <c r="E317" s="51"/>
      <c r="F317" s="130">
        <f t="shared" si="7"/>
        <v>8.9530979753789808E-4</v>
      </c>
      <c r="G317" s="130">
        <f t="shared" si="8"/>
        <v>1.4917088739332548E-3</v>
      </c>
    </row>
    <row r="318" spans="1:7" x14ac:dyDescent="0.25">
      <c r="A318" s="45" t="s">
        <v>1488</v>
      </c>
      <c r="B318" s="170" t="s">
        <v>2372</v>
      </c>
      <c r="C318" s="158">
        <v>2057</v>
      </c>
      <c r="D318" s="176">
        <v>1758</v>
      </c>
      <c r="E318" s="51"/>
      <c r="F318" s="130">
        <f t="shared" si="7"/>
        <v>4.1855733034896737E-2</v>
      </c>
      <c r="G318" s="130">
        <f>IF($D$327=0,"",IF(D318="[for completion]","",IF(D318="","",D318/$D$327)))</f>
        <v>6.0986609311038643E-2</v>
      </c>
    </row>
    <row r="319" spans="1:7" x14ac:dyDescent="0.25">
      <c r="A319" s="45" t="s">
        <v>1489</v>
      </c>
      <c r="B319" s="170" t="s">
        <v>2373</v>
      </c>
      <c r="C319" s="158">
        <v>1718</v>
      </c>
      <c r="D319" s="176">
        <v>2043</v>
      </c>
      <c r="E319" s="51"/>
      <c r="F319" s="130">
        <f t="shared" si="7"/>
        <v>3.4957778003866111E-2</v>
      </c>
      <c r="G319" s="130">
        <f t="shared" si="8"/>
        <v>7.0873516963852079E-2</v>
      </c>
    </row>
    <row r="320" spans="1:7" x14ac:dyDescent="0.25">
      <c r="A320" s="45" t="s">
        <v>1490</v>
      </c>
      <c r="B320" s="170" t="s">
        <v>2374</v>
      </c>
      <c r="C320" s="158">
        <v>115</v>
      </c>
      <c r="D320" s="176">
        <v>328</v>
      </c>
      <c r="E320" s="51"/>
      <c r="F320" s="130">
        <f t="shared" si="7"/>
        <v>2.3400142435649608E-3</v>
      </c>
      <c r="G320" s="130">
        <f t="shared" si="8"/>
        <v>1.1378616526746687E-2</v>
      </c>
    </row>
    <row r="321" spans="1:7" x14ac:dyDescent="0.25">
      <c r="A321" s="45" t="s">
        <v>1491</v>
      </c>
      <c r="B321" s="170" t="s">
        <v>2375</v>
      </c>
      <c r="C321" s="158">
        <v>4</v>
      </c>
      <c r="D321" s="176">
        <v>0</v>
      </c>
      <c r="E321" s="51"/>
      <c r="F321" s="130">
        <f t="shared" si="7"/>
        <v>8.1391799776172556E-5</v>
      </c>
      <c r="G321" s="130">
        <f t="shared" si="8"/>
        <v>0</v>
      </c>
    </row>
    <row r="322" spans="1:7" x14ac:dyDescent="0.25">
      <c r="A322" s="45" t="s">
        <v>1492</v>
      </c>
      <c r="B322" s="170" t="s">
        <v>2376</v>
      </c>
      <c r="C322" s="158">
        <v>3947</v>
      </c>
      <c r="D322" s="176">
        <v>0</v>
      </c>
      <c r="E322" s="51"/>
      <c r="F322" s="130">
        <f t="shared" si="7"/>
        <v>8.0313358429138268E-2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352</v>
      </c>
      <c r="D326" s="176">
        <v>179</v>
      </c>
      <c r="E326" s="51"/>
      <c r="F326" s="130">
        <f t="shared" si="7"/>
        <v>7.1624783803031847E-3</v>
      </c>
      <c r="G326" s="130">
        <f t="shared" si="8"/>
        <v>6.2096718240477345E-3</v>
      </c>
    </row>
    <row r="327" spans="1:7" x14ac:dyDescent="0.25">
      <c r="A327" s="45" t="s">
        <v>1497</v>
      </c>
      <c r="B327" s="62" t="s">
        <v>130</v>
      </c>
      <c r="C327" s="124">
        <f>SUM(C309:C326)</f>
        <v>49145</v>
      </c>
      <c r="D327" s="125">
        <f>SUM(D309:D326)</f>
        <v>28826</v>
      </c>
      <c r="E327" s="51"/>
      <c r="F327" s="139">
        <f>SUM(F319:F326)</f>
        <v>0.12485502085664871</v>
      </c>
      <c r="G327" s="139">
        <f>SUM(G319:G326)</f>
        <v>8.8461805314646494E-2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18969</v>
      </c>
      <c r="D332" s="176">
        <v>6385</v>
      </c>
      <c r="E332" s="51"/>
      <c r="F332" s="130">
        <f>IF($C$350=0,"",IF(C332="[for completion]","",IF(C332="","",C332/$C$350)))</f>
        <v>0.38598026248855427</v>
      </c>
      <c r="G332" s="130">
        <f>IF($D$350=0,"",IF(D332="[for completion]","",IF(D332="","",D332/$D$350)))</f>
        <v>0.22150142232706585</v>
      </c>
    </row>
    <row r="333" spans="1:7" x14ac:dyDescent="0.25">
      <c r="A333" s="45" t="s">
        <v>1502</v>
      </c>
      <c r="B333" s="170" t="s">
        <v>2378</v>
      </c>
      <c r="C333" s="158">
        <v>10343</v>
      </c>
      <c r="D333" s="176">
        <v>4207</v>
      </c>
      <c r="E333" s="51"/>
      <c r="F333" s="130">
        <f t="shared" ref="F333:F349" si="9">IF($C$350=0,"",IF(C333="[for completion]","",IF(C333="","",C333/$C$350)))</f>
        <v>0.21045884627123818</v>
      </c>
      <c r="G333" s="130">
        <f t="shared" ref="G333:G349" si="10">IF($D$350=0,"",IF(D333="[for completion]","",IF(D333="","",D333/$D$350)))</f>
        <v>0.14594463331714425</v>
      </c>
    </row>
    <row r="334" spans="1:7" x14ac:dyDescent="0.25">
      <c r="A334" s="45" t="s">
        <v>1503</v>
      </c>
      <c r="B334" s="170" t="s">
        <v>2379</v>
      </c>
      <c r="C334" s="158">
        <v>6716</v>
      </c>
      <c r="D334" s="176">
        <v>6594</v>
      </c>
      <c r="E334" s="51"/>
      <c r="F334" s="130">
        <f t="shared" si="9"/>
        <v>0.13665683182419372</v>
      </c>
      <c r="G334" s="130">
        <f t="shared" si="10"/>
        <v>0.22875182127246235</v>
      </c>
    </row>
    <row r="335" spans="1:7" x14ac:dyDescent="0.25">
      <c r="A335" s="45" t="s">
        <v>1504</v>
      </c>
      <c r="B335" s="170" t="s">
        <v>2380</v>
      </c>
      <c r="C335" s="158">
        <v>3775</v>
      </c>
      <c r="D335" s="176">
        <v>4895</v>
      </c>
      <c r="E335" s="51"/>
      <c r="F335" s="130">
        <f t="shared" si="9"/>
        <v>7.6813511038762841E-2</v>
      </c>
      <c r="G335" s="130">
        <f t="shared" si="10"/>
        <v>0.16981197530007633</v>
      </c>
    </row>
    <row r="336" spans="1:7" x14ac:dyDescent="0.25">
      <c r="A336" s="45" t="s">
        <v>1505</v>
      </c>
      <c r="B336" s="170" t="s">
        <v>2381</v>
      </c>
      <c r="C336" s="158">
        <v>885</v>
      </c>
      <c r="D336" s="176">
        <v>1790</v>
      </c>
      <c r="E336" s="51"/>
      <c r="F336" s="130">
        <f t="shared" si="9"/>
        <v>1.8007935700478178E-2</v>
      </c>
      <c r="G336" s="130">
        <f t="shared" si="10"/>
        <v>6.2096718240477349E-2</v>
      </c>
    </row>
    <row r="337" spans="1:7" x14ac:dyDescent="0.25">
      <c r="A337" s="45" t="s">
        <v>1506</v>
      </c>
      <c r="B337" s="170" t="s">
        <v>2382</v>
      </c>
      <c r="C337" s="158">
        <v>138</v>
      </c>
      <c r="D337" s="176">
        <v>293</v>
      </c>
      <c r="E337" s="51"/>
      <c r="F337" s="130">
        <f t="shared" si="9"/>
        <v>2.808017092277953E-3</v>
      </c>
      <c r="G337" s="130">
        <f t="shared" si="10"/>
        <v>1.0164434885173108E-2</v>
      </c>
    </row>
    <row r="338" spans="1:7" x14ac:dyDescent="0.25">
      <c r="A338" s="45" t="s">
        <v>1507</v>
      </c>
      <c r="B338" s="170" t="s">
        <v>2383</v>
      </c>
      <c r="C338" s="158">
        <v>73</v>
      </c>
      <c r="D338" s="176">
        <v>108</v>
      </c>
      <c r="E338" s="51"/>
      <c r="F338" s="130">
        <f t="shared" si="9"/>
        <v>1.485400345915149E-3</v>
      </c>
      <c r="G338" s="130">
        <f t="shared" si="10"/>
        <v>3.7466176368556162E-3</v>
      </c>
    </row>
    <row r="339" spans="1:7" x14ac:dyDescent="0.25">
      <c r="A339" s="45" t="s">
        <v>1508</v>
      </c>
      <c r="B339" s="170" t="s">
        <v>2384</v>
      </c>
      <c r="C339" s="158">
        <v>9</v>
      </c>
      <c r="D339" s="176">
        <v>203</v>
      </c>
      <c r="E339" s="51"/>
      <c r="F339" s="130">
        <f t="shared" si="9"/>
        <v>1.8313154949638823E-4</v>
      </c>
      <c r="G339" s="130">
        <f t="shared" si="10"/>
        <v>7.0422535211267607E-3</v>
      </c>
    </row>
    <row r="340" spans="1:7" x14ac:dyDescent="0.25">
      <c r="A340" s="45" t="s">
        <v>1509</v>
      </c>
      <c r="B340" s="170" t="s">
        <v>2385</v>
      </c>
      <c r="C340" s="158">
        <v>44</v>
      </c>
      <c r="D340" s="176">
        <v>43</v>
      </c>
      <c r="E340" s="51"/>
      <c r="F340" s="130">
        <f t="shared" si="9"/>
        <v>8.9530979753789808E-4</v>
      </c>
      <c r="G340" s="130">
        <f t="shared" si="10"/>
        <v>1.4917088739332548E-3</v>
      </c>
    </row>
    <row r="341" spans="1:7" x14ac:dyDescent="0.25">
      <c r="A341" s="45" t="s">
        <v>1510</v>
      </c>
      <c r="B341" s="170" t="s">
        <v>2386</v>
      </c>
      <c r="C341" s="158">
        <v>2057</v>
      </c>
      <c r="D341" s="176">
        <v>1758</v>
      </c>
      <c r="E341" s="51"/>
      <c r="F341" s="130">
        <f t="shared" si="9"/>
        <v>4.1855733034896737E-2</v>
      </c>
      <c r="G341" s="130">
        <f t="shared" si="10"/>
        <v>6.0986609311038643E-2</v>
      </c>
    </row>
    <row r="342" spans="1:7" x14ac:dyDescent="0.25">
      <c r="A342" s="45" t="s">
        <v>1691</v>
      </c>
      <c r="B342" s="170" t="s">
        <v>2387</v>
      </c>
      <c r="C342" s="158">
        <v>1718</v>
      </c>
      <c r="D342" s="176">
        <v>2043</v>
      </c>
      <c r="E342" s="51"/>
      <c r="F342" s="130">
        <f t="shared" si="9"/>
        <v>3.4957778003866111E-2</v>
      </c>
      <c r="G342" s="130">
        <f t="shared" si="10"/>
        <v>7.0873516963852079E-2</v>
      </c>
    </row>
    <row r="343" spans="1:7" x14ac:dyDescent="0.25">
      <c r="A343" s="45" t="s">
        <v>1716</v>
      </c>
      <c r="B343" s="170" t="s">
        <v>2388</v>
      </c>
      <c r="C343" s="158">
        <v>115</v>
      </c>
      <c r="D343" s="176">
        <v>328</v>
      </c>
      <c r="E343" s="51"/>
      <c r="F343" s="130">
        <f t="shared" si="9"/>
        <v>2.3400142435649608E-3</v>
      </c>
      <c r="G343" s="130">
        <f>IF($D$350=0,"",IF(D343="[for completion]","",IF(D343="","",D343/$D$350)))</f>
        <v>1.1378616526746687E-2</v>
      </c>
    </row>
    <row r="344" spans="1:7" x14ac:dyDescent="0.25">
      <c r="A344" s="45" t="s">
        <v>1717</v>
      </c>
      <c r="B344" s="170" t="s">
        <v>2389</v>
      </c>
      <c r="C344" s="158">
        <v>4</v>
      </c>
      <c r="D344" s="176">
        <v>0</v>
      </c>
      <c r="E344" s="51"/>
      <c r="F344" s="130">
        <f t="shared" si="9"/>
        <v>8.1391799776172556E-5</v>
      </c>
      <c r="G344" s="130">
        <f t="shared" si="10"/>
        <v>0</v>
      </c>
    </row>
    <row r="345" spans="1:7" x14ac:dyDescent="0.25">
      <c r="A345" s="45" t="s">
        <v>1718</v>
      </c>
      <c r="B345" s="170" t="s">
        <v>2390</v>
      </c>
      <c r="C345" s="158">
        <v>3947</v>
      </c>
      <c r="D345" s="176">
        <v>0</v>
      </c>
      <c r="E345" s="51"/>
      <c r="F345" s="130">
        <f t="shared" si="9"/>
        <v>8.0313358429138268E-2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352</v>
      </c>
      <c r="D349" s="176">
        <v>179</v>
      </c>
      <c r="E349" s="51"/>
      <c r="F349" s="130">
        <f t="shared" si="9"/>
        <v>7.1624783803031847E-3</v>
      </c>
      <c r="G349" s="130">
        <f t="shared" si="10"/>
        <v>6.2096718240477345E-3</v>
      </c>
    </row>
    <row r="350" spans="1:7" x14ac:dyDescent="0.25">
      <c r="A350" s="45" t="s">
        <v>1723</v>
      </c>
      <c r="B350" s="62" t="s">
        <v>130</v>
      </c>
      <c r="C350" s="124">
        <f>SUM(C332:C349)</f>
        <v>49145</v>
      </c>
      <c r="D350" s="125">
        <f>SUM(D332:D349)</f>
        <v>28826</v>
      </c>
      <c r="E350" s="51"/>
      <c r="F350" s="139">
        <f>SUM(F332:F349)</f>
        <v>1.0000000000000002</v>
      </c>
      <c r="G350" s="139">
        <f>SUM(G332:G349)</f>
        <v>0.99999999999999989</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1585</v>
      </c>
      <c r="D354" s="176">
        <v>668</v>
      </c>
      <c r="E354" s="51"/>
      <c r="F354" s="130">
        <f>IF($C$367=0,"",IF(C354="[for completion]","",IF(C354="","",C354/$C$367)))</f>
        <v>3.5067923359440686E-2</v>
      </c>
      <c r="G354" s="130">
        <f>IF($D$367=0,"",IF(D354="[for completion]","",IF(D354="","",D354/$D$367)))</f>
        <v>2.3173523902032887E-2</v>
      </c>
    </row>
    <row r="355" spans="1:7" x14ac:dyDescent="0.25">
      <c r="A355" s="45" t="s">
        <v>1513</v>
      </c>
      <c r="B355" s="62" t="s">
        <v>1213</v>
      </c>
      <c r="C355" s="158">
        <v>2084</v>
      </c>
      <c r="D355" s="176">
        <v>973</v>
      </c>
      <c r="E355" s="51"/>
      <c r="F355" s="130">
        <f t="shared" ref="F355:F366" si="11">IF($C$367=0,"",IF(C355="[for completion]","",IF(C355="","",C355/$C$367)))</f>
        <v>4.6108234877649451E-2</v>
      </c>
      <c r="G355" s="130">
        <f t="shared" ref="G355:G366" si="12">IF($D$367=0,"",IF(D355="[for completion]","",IF(D355="","",D355/$D$367)))</f>
        <v>3.3754249635745505E-2</v>
      </c>
    </row>
    <row r="356" spans="1:7" x14ac:dyDescent="0.25">
      <c r="A356" s="45" t="s">
        <v>1514</v>
      </c>
      <c r="B356" s="62" t="s">
        <v>1894</v>
      </c>
      <c r="C356" s="158">
        <v>6334</v>
      </c>
      <c r="D356" s="176">
        <v>6459</v>
      </c>
      <c r="E356" s="51"/>
      <c r="F356" s="130">
        <f t="shared" si="11"/>
        <v>0.14013894420107084</v>
      </c>
      <c r="G356" s="130">
        <f t="shared" si="12"/>
        <v>0.22406854922639283</v>
      </c>
    </row>
    <row r="357" spans="1:7" x14ac:dyDescent="0.25">
      <c r="A357" s="45" t="s">
        <v>1515</v>
      </c>
      <c r="B357" s="62" t="s">
        <v>1214</v>
      </c>
      <c r="C357" s="158">
        <v>6282</v>
      </c>
      <c r="D357" s="176">
        <v>3026</v>
      </c>
      <c r="E357" s="51"/>
      <c r="F357" s="130">
        <f t="shared" si="11"/>
        <v>0.13898845081640782</v>
      </c>
      <c r="G357" s="130">
        <f t="shared" si="12"/>
        <v>0.10497467564004719</v>
      </c>
    </row>
    <row r="358" spans="1:7" x14ac:dyDescent="0.25">
      <c r="A358" s="45" t="s">
        <v>1516</v>
      </c>
      <c r="B358" s="62" t="s">
        <v>1215</v>
      </c>
      <c r="C358" s="158">
        <v>4741</v>
      </c>
      <c r="D358" s="176">
        <v>3098</v>
      </c>
      <c r="E358" s="51"/>
      <c r="F358" s="130">
        <f t="shared" si="11"/>
        <v>0.10489402185937431</v>
      </c>
      <c r="G358" s="130">
        <f t="shared" si="12"/>
        <v>0.10747242073128425</v>
      </c>
    </row>
    <row r="359" spans="1:7" x14ac:dyDescent="0.25">
      <c r="A359" s="45" t="s">
        <v>1517</v>
      </c>
      <c r="B359" s="62" t="s">
        <v>1216</v>
      </c>
      <c r="C359" s="158">
        <v>2865</v>
      </c>
      <c r="D359" s="176">
        <v>5790</v>
      </c>
      <c r="E359" s="51"/>
      <c r="F359" s="130">
        <f t="shared" si="11"/>
        <v>6.3387760520377007E-2</v>
      </c>
      <c r="G359" s="130">
        <f t="shared" si="12"/>
        <v>0.20086033442031501</v>
      </c>
    </row>
    <row r="360" spans="1:7" x14ac:dyDescent="0.25">
      <c r="A360" s="45" t="s">
        <v>1607</v>
      </c>
      <c r="B360" s="62" t="s">
        <v>1217</v>
      </c>
      <c r="C360" s="158">
        <v>1171</v>
      </c>
      <c r="D360" s="176">
        <v>1132</v>
      </c>
      <c r="E360" s="51"/>
      <c r="F360" s="130">
        <f t="shared" si="11"/>
        <v>2.5908226027700341E-2</v>
      </c>
      <c r="G360" s="130">
        <f t="shared" si="12"/>
        <v>3.9270103378894056E-2</v>
      </c>
    </row>
    <row r="361" spans="1:7" x14ac:dyDescent="0.25">
      <c r="A361" s="45" t="s">
        <v>1608</v>
      </c>
      <c r="B361" s="62" t="s">
        <v>1218</v>
      </c>
      <c r="C361" s="158">
        <v>1052</v>
      </c>
      <c r="D361" s="176">
        <v>525</v>
      </c>
      <c r="E361" s="51"/>
      <c r="F361" s="130">
        <f t="shared" si="11"/>
        <v>2.3275366166644541E-2</v>
      </c>
      <c r="G361" s="130">
        <f t="shared" si="12"/>
        <v>1.8212724623603693E-2</v>
      </c>
    </row>
    <row r="362" spans="1:7" x14ac:dyDescent="0.25">
      <c r="A362" s="45" t="s">
        <v>1729</v>
      </c>
      <c r="B362" s="62" t="s">
        <v>2269</v>
      </c>
      <c r="C362" s="124">
        <v>3316</v>
      </c>
      <c r="D362" s="45">
        <v>1597</v>
      </c>
      <c r="E362" s="51"/>
      <c r="F362" s="130">
        <f t="shared" si="11"/>
        <v>7.3366078145050667E-2</v>
      </c>
      <c r="G362" s="130">
        <f t="shared" si="12"/>
        <v>5.5401373759800178E-2</v>
      </c>
    </row>
    <row r="363" spans="1:7" x14ac:dyDescent="0.25">
      <c r="A363" s="45" t="s">
        <v>1730</v>
      </c>
      <c r="B363" s="45" t="s">
        <v>2272</v>
      </c>
      <c r="C363" s="124">
        <v>3203</v>
      </c>
      <c r="D363" s="45">
        <v>1462</v>
      </c>
      <c r="F363" s="130">
        <f t="shared" si="11"/>
        <v>7.086596752068676E-2</v>
      </c>
      <c r="G363" s="130">
        <f t="shared" si="12"/>
        <v>5.0718101713730659E-2</v>
      </c>
    </row>
    <row r="364" spans="1:7" x14ac:dyDescent="0.25">
      <c r="A364" s="45" t="s">
        <v>1731</v>
      </c>
      <c r="B364" s="45" t="s">
        <v>2270</v>
      </c>
      <c r="C364" s="124">
        <v>11418</v>
      </c>
      <c r="D364" s="45">
        <v>3761</v>
      </c>
      <c r="F364" s="130">
        <f t="shared" si="11"/>
        <v>0.25262179742466478</v>
      </c>
      <c r="G364" s="130">
        <f t="shared" si="12"/>
        <v>0.13047249011309234</v>
      </c>
    </row>
    <row r="365" spans="1:7" x14ac:dyDescent="0.25">
      <c r="A365" s="45" t="s">
        <v>2293</v>
      </c>
      <c r="B365" s="62" t="s">
        <v>2271</v>
      </c>
      <c r="C365" s="124">
        <v>1147</v>
      </c>
      <c r="D365" s="45">
        <v>335</v>
      </c>
      <c r="E365" s="51"/>
      <c r="F365" s="130">
        <f t="shared" si="11"/>
        <v>2.5377229080932786E-2</v>
      </c>
      <c r="G365" s="130">
        <f t="shared" si="12"/>
        <v>1.1621452855061403E-2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45198</v>
      </c>
      <c r="D367" s="125">
        <f>SUM(D354:D366)</f>
        <v>28826</v>
      </c>
      <c r="E367" s="51"/>
      <c r="F367" s="121">
        <f>SUM(F354:F366)</f>
        <v>0.99999999999999989</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10189</v>
      </c>
      <c r="D379" s="176">
        <v>4669</v>
      </c>
      <c r="E379" s="51"/>
      <c r="F379" s="130">
        <f>IF($C$386=0,"",IF(C379="[for completion]","",IF(C379="","",C379/$C$386)))</f>
        <v>0.22543032877560953</v>
      </c>
      <c r="G379" s="130">
        <f>IF($D$386=0,"",IF(D379="[for completion]","",IF(D379="","",D379/$D$386)))</f>
        <v>0.1619718309859155</v>
      </c>
    </row>
    <row r="380" spans="1:7" x14ac:dyDescent="0.25">
      <c r="A380" s="45" t="s">
        <v>1610</v>
      </c>
      <c r="B380" s="144" t="s">
        <v>1602</v>
      </c>
      <c r="C380" s="158">
        <v>5501</v>
      </c>
      <c r="D380" s="176">
        <v>2661</v>
      </c>
      <c r="E380" s="51"/>
      <c r="F380" s="130">
        <f>IF($C$386=0,"",IF(C380="[for completion]","",IF(C380="","",C380/$C$386)))</f>
        <v>0.12170892517368025</v>
      </c>
      <c r="G380" s="130">
        <f t="shared" ref="G380:G385" si="15">IF($D$386=0,"",IF(D380="[for completion]","",IF(D380="","",D380/$D$386)))</f>
        <v>9.2312495663637001E-2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2863</v>
      </c>
      <c r="D382" s="176">
        <v>1543</v>
      </c>
      <c r="E382" s="51"/>
      <c r="F382" s="130">
        <f t="shared" si="16"/>
        <v>6.3343510774813039E-2</v>
      </c>
      <c r="G382" s="130">
        <f t="shared" si="15"/>
        <v>5.3528064941372369E-2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26645</v>
      </c>
      <c r="D385" s="176">
        <v>19953</v>
      </c>
      <c r="E385" s="51"/>
      <c r="F385" s="130">
        <f t="shared" si="16"/>
        <v>0.58951723527589717</v>
      </c>
      <c r="G385" s="130">
        <f t="shared" si="15"/>
        <v>0.69218760840907512</v>
      </c>
    </row>
    <row r="386" spans="1:7" x14ac:dyDescent="0.25">
      <c r="A386" s="45" t="s">
        <v>1728</v>
      </c>
      <c r="B386" s="62" t="s">
        <v>130</v>
      </c>
      <c r="C386" s="124">
        <f>SUM(C379:C385)</f>
        <v>45198</v>
      </c>
      <c r="D386" s="125">
        <f>SUM(D379:D385)</f>
        <v>28826</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6864</v>
      </c>
      <c r="D389" s="176">
        <v>1980</v>
      </c>
      <c r="E389" s="51"/>
      <c r="F389" s="130">
        <f>IF($C$393=0,"",IF(C389="[for completion]","",IF(C389="","",C389/$C$393)))</f>
        <v>0.15186512677552105</v>
      </c>
      <c r="G389" s="130">
        <f>IF($D$393=0,"",IF(D389="[for completion]","",IF(D389="","",D389/$D$393)))</f>
        <v>6.8687990009019637E-2</v>
      </c>
    </row>
    <row r="390" spans="1:7" x14ac:dyDescent="0.25">
      <c r="A390" s="45" t="s">
        <v>1710</v>
      </c>
      <c r="B390" s="144" t="s">
        <v>1796</v>
      </c>
      <c r="C390" s="158">
        <v>37769</v>
      </c>
      <c r="D390" s="176">
        <v>26740</v>
      </c>
      <c r="E390" s="51"/>
      <c r="F390" s="130">
        <f>IF($C$393=0,"",IF(C390="[for completion]","",IF(C390="","",C390/$C$393)))</f>
        <v>0.83563432010265937</v>
      </c>
      <c r="G390" s="130">
        <f>IF($D$393=0,"",IF(D390="[for completion]","",IF(D390="","",D390/$D$393)))</f>
        <v>0.92763477416221463</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565</v>
      </c>
      <c r="D392" s="176">
        <v>106</v>
      </c>
      <c r="E392" s="51"/>
      <c r="F392" s="130">
        <f>IF($C$393=0,"",IF(C392="[for completion]","",IF(C392="","",C392/$C$393)))</f>
        <v>1.250055312181955E-2</v>
      </c>
      <c r="G392" s="130">
        <f>IF($D$393=0,"",IF(D392="[for completion]","",IF(D392="","",D392/$D$393)))</f>
        <v>3.6772358287656976E-3</v>
      </c>
    </row>
    <row r="393" spans="1:7" x14ac:dyDescent="0.25">
      <c r="A393" s="45" t="s">
        <v>1713</v>
      </c>
      <c r="B393" s="62" t="s">
        <v>130</v>
      </c>
      <c r="C393" s="124">
        <f>SUM(C389:C392)</f>
        <v>45198</v>
      </c>
      <c r="D393" s="125">
        <f>SUM(D389:D392)</f>
        <v>28826</v>
      </c>
      <c r="E393" s="51"/>
      <c r="F393" s="139">
        <f>SUM(F389:F392)</f>
        <v>0.99999999999999989</v>
      </c>
      <c r="G393" s="139">
        <f>SUM(G389:G392)</f>
        <v>0.99999999999999989</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9345.9189999999999</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98.6</v>
      </c>
      <c r="D449" s="158">
        <v>132</v>
      </c>
      <c r="E449" s="59"/>
      <c r="F449" s="130">
        <f>IF($C$473=0,"",IF(C449="[for completion]","",IF(C449="","",C449/$C$473)))</f>
        <v>1.4964334496888753E-2</v>
      </c>
      <c r="G449" s="130">
        <f>IF($D$473=0,"",IF(D449="[for completion]","",IF(D449="","",D449/$D$473)))</f>
        <v>0.18723404255319148</v>
      </c>
    </row>
    <row r="450" spans="1:7" x14ac:dyDescent="0.25">
      <c r="A450" s="45" t="s">
        <v>1522</v>
      </c>
      <c r="B450" s="170" t="s">
        <v>2357</v>
      </c>
      <c r="C450" s="158">
        <v>378.8</v>
      </c>
      <c r="D450" s="158">
        <v>186</v>
      </c>
      <c r="E450" s="59"/>
      <c r="F450" s="130">
        <f t="shared" ref="F450:F472" si="18">IF($C$473=0,"",IF(C450="[for completion]","",IF(C450="","",C450/$C$473)))</f>
        <v>5.7489755653361667E-2</v>
      </c>
      <c r="G450" s="130">
        <f t="shared" ref="G450:G472" si="19">IF($D$473=0,"",IF(D450="[for completion]","",IF(D450="","",D450/$D$473)))</f>
        <v>0.26382978723404255</v>
      </c>
    </row>
    <row r="451" spans="1:7" x14ac:dyDescent="0.25">
      <c r="A451" s="45" t="s">
        <v>1523</v>
      </c>
      <c r="B451" s="170" t="s">
        <v>2358</v>
      </c>
      <c r="C451" s="158">
        <v>1841.3</v>
      </c>
      <c r="D451" s="158">
        <v>267</v>
      </c>
      <c r="E451" s="59"/>
      <c r="F451" s="130">
        <f t="shared" si="18"/>
        <v>0.27945059948398848</v>
      </c>
      <c r="G451" s="130">
        <f t="shared" si="19"/>
        <v>0.37872340425531914</v>
      </c>
    </row>
    <row r="452" spans="1:7" x14ac:dyDescent="0.25">
      <c r="A452" s="45" t="s">
        <v>1524</v>
      </c>
      <c r="B452" s="170" t="s">
        <v>2359</v>
      </c>
      <c r="C452" s="158">
        <v>1611.5</v>
      </c>
      <c r="D452" s="158">
        <v>81</v>
      </c>
      <c r="E452" s="59"/>
      <c r="F452" s="130">
        <f t="shared" si="18"/>
        <v>0.24457429048414023</v>
      </c>
      <c r="G452" s="130">
        <f t="shared" si="19"/>
        <v>0.1148936170212766</v>
      </c>
    </row>
    <row r="453" spans="1:7" x14ac:dyDescent="0.25">
      <c r="A453" s="45" t="s">
        <v>1525</v>
      </c>
      <c r="B453" s="170" t="s">
        <v>2360</v>
      </c>
      <c r="C453" s="158">
        <v>1378.8</v>
      </c>
      <c r="D453" s="158">
        <v>27</v>
      </c>
      <c r="E453" s="59"/>
      <c r="F453" s="130">
        <f t="shared" si="18"/>
        <v>0.20925785399908939</v>
      </c>
      <c r="G453" s="130">
        <f t="shared" si="19"/>
        <v>3.8297872340425532E-2</v>
      </c>
    </row>
    <row r="454" spans="1:7" x14ac:dyDescent="0.25">
      <c r="A454" s="45" t="s">
        <v>1526</v>
      </c>
      <c r="B454" s="170" t="s">
        <v>2361</v>
      </c>
      <c r="C454" s="158">
        <v>1280</v>
      </c>
      <c r="D454" s="158">
        <v>12</v>
      </c>
      <c r="E454" s="59"/>
      <c r="F454" s="130">
        <f t="shared" si="18"/>
        <v>0.19426316588253148</v>
      </c>
      <c r="G454" s="130">
        <f t="shared" si="19"/>
        <v>1.7021276595744681E-2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6589</v>
      </c>
      <c r="D473" s="45">
        <f>SUM(D449:D472)</f>
        <v>705</v>
      </c>
      <c r="E473" s="115"/>
      <c r="F473" s="139">
        <f>SUM(F449:F472)</f>
        <v>1</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0.36</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5997.89</v>
      </c>
      <c r="D500" s="176"/>
      <c r="E500" s="45"/>
      <c r="F500" s="130">
        <f>IF($C$508=0,"",IF(C500="[for completion]","",IF(C500="","",C500/$C$508)))</f>
        <v>0.91030493801677992</v>
      </c>
      <c r="G500" s="130" t="str">
        <f>IF($D$508=0,"",IF(D500="[for completion]","",IF(D500="","",D500/$D$508)))</f>
        <v/>
      </c>
    </row>
    <row r="501" spans="1:7" x14ac:dyDescent="0.25">
      <c r="A501" s="45" t="s">
        <v>1546</v>
      </c>
      <c r="B501" s="45" t="s">
        <v>678</v>
      </c>
      <c r="C501" s="158">
        <v>351.53</v>
      </c>
      <c r="D501" s="176"/>
      <c r="E501" s="45"/>
      <c r="F501" s="130">
        <f t="shared" ref="F501:F507" si="22">IF($C$508=0,"",IF(C501="[for completion]","",IF(C501="","",C501/$C$508)))</f>
        <v>5.335201126746883E-2</v>
      </c>
      <c r="G501" s="130" t="str">
        <f t="shared" ref="G501:G507" si="23">IF($D$508=0,"",IF(D501="[for completion]","",IF(D501="","",D501/$D$508)))</f>
        <v/>
      </c>
    </row>
    <row r="502" spans="1:7" x14ac:dyDescent="0.25">
      <c r="A502" s="45" t="s">
        <v>1547</v>
      </c>
      <c r="B502" s="45" t="s">
        <v>680</v>
      </c>
      <c r="C502" s="158">
        <v>135.72999999999999</v>
      </c>
      <c r="D502" s="176"/>
      <c r="E502" s="45"/>
      <c r="F502" s="130">
        <f t="shared" si="22"/>
        <v>2.0599859156639672E-2</v>
      </c>
      <c r="G502" s="130" t="str">
        <f t="shared" si="23"/>
        <v/>
      </c>
    </row>
    <row r="503" spans="1:7" x14ac:dyDescent="0.25">
      <c r="A503" s="45" t="s">
        <v>1548</v>
      </c>
      <c r="B503" s="45" t="s">
        <v>682</v>
      </c>
      <c r="C503" s="158">
        <v>40.29</v>
      </c>
      <c r="D503" s="176"/>
      <c r="E503" s="45"/>
      <c r="F503" s="130">
        <f t="shared" si="22"/>
        <v>6.1148480470125431E-3</v>
      </c>
      <c r="G503" s="130" t="str">
        <f t="shared" si="23"/>
        <v/>
      </c>
    </row>
    <row r="504" spans="1:7" x14ac:dyDescent="0.25">
      <c r="A504" s="45" t="s">
        <v>1549</v>
      </c>
      <c r="B504" s="45" t="s">
        <v>684</v>
      </c>
      <c r="C504" s="158">
        <v>16.899999999999999</v>
      </c>
      <c r="D504" s="176"/>
      <c r="E504" s="45"/>
      <c r="F504" s="130">
        <f t="shared" si="22"/>
        <v>2.5649275749444521E-3</v>
      </c>
      <c r="G504" s="130" t="str">
        <f t="shared" si="23"/>
        <v/>
      </c>
    </row>
    <row r="505" spans="1:7" x14ac:dyDescent="0.25">
      <c r="A505" s="45" t="s">
        <v>1550</v>
      </c>
      <c r="B505" s="45" t="s">
        <v>686</v>
      </c>
      <c r="C505" s="158">
        <v>8.9</v>
      </c>
      <c r="D505" s="176"/>
      <c r="E505" s="45"/>
      <c r="F505" s="130">
        <f t="shared" si="22"/>
        <v>1.3507606755624631E-3</v>
      </c>
      <c r="G505" s="130" t="str">
        <f t="shared" si="23"/>
        <v/>
      </c>
    </row>
    <row r="506" spans="1:7" x14ac:dyDescent="0.25">
      <c r="A506" s="45" t="s">
        <v>1551</v>
      </c>
      <c r="B506" s="45" t="s">
        <v>688</v>
      </c>
      <c r="C506" s="158">
        <v>7.83</v>
      </c>
      <c r="D506" s="176"/>
      <c r="E506" s="45"/>
      <c r="F506" s="130">
        <f t="shared" si="22"/>
        <v>1.1883658527701219E-3</v>
      </c>
      <c r="G506" s="130" t="str">
        <f t="shared" si="23"/>
        <v/>
      </c>
    </row>
    <row r="507" spans="1:7" x14ac:dyDescent="0.25">
      <c r="A507" s="45" t="s">
        <v>1552</v>
      </c>
      <c r="B507" s="45" t="s">
        <v>690</v>
      </c>
      <c r="C507" s="158">
        <v>29.81</v>
      </c>
      <c r="D507" s="169"/>
      <c r="E507" s="45"/>
      <c r="F507" s="130">
        <f t="shared" si="22"/>
        <v>4.5242894088221366E-3</v>
      </c>
      <c r="G507" s="130" t="str">
        <f t="shared" si="23"/>
        <v/>
      </c>
    </row>
    <row r="508" spans="1:7" x14ac:dyDescent="0.25">
      <c r="A508" s="45" t="s">
        <v>1553</v>
      </c>
      <c r="B508" s="71" t="s">
        <v>130</v>
      </c>
      <c r="C508" s="124">
        <f>SUM(C500:C507)</f>
        <v>6588.8799999999992</v>
      </c>
      <c r="D508" s="69">
        <f>SUM(D500:D507)</f>
        <v>0</v>
      </c>
      <c r="E508" s="45"/>
      <c r="F508" s="121">
        <f>SUM(F500:F507)</f>
        <v>1.0000000000000002</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0.46680588759533453</v>
      </c>
      <c r="D519" s="175"/>
      <c r="E519" s="45"/>
      <c r="F519" s="45"/>
      <c r="G519" s="45"/>
    </row>
    <row r="520" spans="1:7" x14ac:dyDescent="0.25">
      <c r="A520" s="45" t="s">
        <v>1626</v>
      </c>
      <c r="B520" s="62" t="s">
        <v>762</v>
      </c>
      <c r="C520" s="175">
        <v>0.19606178464451085</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3.9800211097388667E-3</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0.17296159971384426</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0.15987977455597571</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3.109323805957752E-4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2854</v>
      </c>
      <c r="D547" s="155">
        <v>428</v>
      </c>
      <c r="E547" s="51"/>
      <c r="F547" s="130">
        <f>IF($C$565=0,"",IF(C547="[for completion]","",IF(C547="","",C547/$C$565)))</f>
        <v>0.19707222759287391</v>
      </c>
      <c r="G547" s="130">
        <f>IF($D$565=0,"",IF(D547="[for completion]","",IF(D547="","",D547/$D$565)))</f>
        <v>7.2838665759019747E-2</v>
      </c>
    </row>
    <row r="548" spans="1:7" x14ac:dyDescent="0.25">
      <c r="A548" s="45" t="s">
        <v>1694</v>
      </c>
      <c r="B548" s="170" t="s">
        <v>2364</v>
      </c>
      <c r="C548" s="155">
        <v>3734</v>
      </c>
      <c r="D548" s="155">
        <v>1073</v>
      </c>
      <c r="E548" s="51"/>
      <c r="F548" s="130">
        <f t="shared" ref="F548:F564" si="24">IF($C$565=0,"",IF(C548="[for completion]","",IF(C548="","",C548/$C$565)))</f>
        <v>0.25783731528794368</v>
      </c>
      <c r="G548" s="130">
        <f t="shared" ref="G548:G564" si="25">IF($D$565=0,"",IF(D548="[for completion]","",IF(D548="","",D548/$D$565)))</f>
        <v>0.1826072157930565</v>
      </c>
    </row>
    <row r="549" spans="1:7" x14ac:dyDescent="0.25">
      <c r="A549" s="45" t="s">
        <v>1695</v>
      </c>
      <c r="B549" s="170" t="s">
        <v>2365</v>
      </c>
      <c r="C549" s="155">
        <v>0</v>
      </c>
      <c r="D549" s="155">
        <v>0</v>
      </c>
      <c r="E549" s="51"/>
      <c r="F549" s="130">
        <f t="shared" si="24"/>
        <v>0</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v>9</v>
      </c>
      <c r="D554" s="155">
        <v>203</v>
      </c>
      <c r="E554" s="51"/>
      <c r="F554" s="130">
        <f t="shared" si="24"/>
        <v>6.2146112415412233E-4</v>
      </c>
      <c r="G554" s="130">
        <f t="shared" si="25"/>
        <v>3.4547311095983663E-2</v>
      </c>
    </row>
    <row r="555" spans="1:7" x14ac:dyDescent="0.25">
      <c r="A555" s="45" t="s">
        <v>1814</v>
      </c>
      <c r="B555" s="378" t="s">
        <v>2371</v>
      </c>
      <c r="C555" s="155">
        <v>44</v>
      </c>
      <c r="D555" s="155">
        <v>43</v>
      </c>
      <c r="E555" s="51"/>
      <c r="F555" s="130">
        <f t="shared" si="24"/>
        <v>3.0382543847534871E-3</v>
      </c>
      <c r="G555" s="130">
        <f t="shared" si="25"/>
        <v>7.3179033356024509E-3</v>
      </c>
    </row>
    <row r="556" spans="1:7" x14ac:dyDescent="0.25">
      <c r="A556" s="45" t="s">
        <v>1815</v>
      </c>
      <c r="B556" s="378" t="s">
        <v>2372</v>
      </c>
      <c r="C556" s="155">
        <v>2057</v>
      </c>
      <c r="D556" s="155">
        <v>1758</v>
      </c>
      <c r="E556" s="51"/>
      <c r="F556" s="130">
        <f t="shared" si="24"/>
        <v>0.14203839248722552</v>
      </c>
      <c r="G556" s="130">
        <f t="shared" si="25"/>
        <v>0.29918311776718859</v>
      </c>
    </row>
    <row r="557" spans="1:7" x14ac:dyDescent="0.25">
      <c r="A557" s="45" t="s">
        <v>1816</v>
      </c>
      <c r="B557" s="378" t="s">
        <v>2373</v>
      </c>
      <c r="C557" s="155">
        <v>1718</v>
      </c>
      <c r="D557" s="155">
        <v>2043</v>
      </c>
      <c r="E557" s="51"/>
      <c r="F557" s="130">
        <f t="shared" si="24"/>
        <v>0.11863002347742024</v>
      </c>
      <c r="G557" s="130">
        <f t="shared" si="25"/>
        <v>0.3476855003403676</v>
      </c>
    </row>
    <row r="558" spans="1:7" x14ac:dyDescent="0.25">
      <c r="A558" s="45" t="s">
        <v>1817</v>
      </c>
      <c r="B558" s="378" t="s">
        <v>2374</v>
      </c>
      <c r="C558" s="155">
        <v>115</v>
      </c>
      <c r="D558" s="155">
        <v>328</v>
      </c>
      <c r="E558" s="51"/>
      <c r="F558" s="130">
        <f t="shared" si="24"/>
        <v>7.9408921419693405E-3</v>
      </c>
      <c r="G558" s="130">
        <f t="shared" si="25"/>
        <v>5.5820285908781485E-2</v>
      </c>
    </row>
    <row r="559" spans="1:7" x14ac:dyDescent="0.25">
      <c r="A559" s="45" t="s">
        <v>1818</v>
      </c>
      <c r="B559" s="378" t="s">
        <v>2375</v>
      </c>
      <c r="C559" s="155">
        <v>4</v>
      </c>
      <c r="D559" s="155">
        <v>0</v>
      </c>
      <c r="E559" s="51"/>
      <c r="F559" s="130">
        <f t="shared" si="24"/>
        <v>2.7620494406849883E-4</v>
      </c>
      <c r="G559" s="130">
        <f t="shared" si="25"/>
        <v>0</v>
      </c>
    </row>
    <row r="560" spans="1:7" x14ac:dyDescent="0.25">
      <c r="A560" s="45" t="s">
        <v>1819</v>
      </c>
      <c r="B560" s="378" t="s">
        <v>2376</v>
      </c>
      <c r="C560" s="155">
        <v>3947</v>
      </c>
      <c r="D560" s="155">
        <v>0</v>
      </c>
      <c r="E560" s="51"/>
      <c r="F560" s="130">
        <f t="shared" si="24"/>
        <v>0.27254522855959123</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0</v>
      </c>
      <c r="D564" s="155">
        <v>0</v>
      </c>
      <c r="E564" s="51"/>
      <c r="F564" s="130">
        <f t="shared" si="24"/>
        <v>0</v>
      </c>
      <c r="G564" s="130">
        <f t="shared" si="25"/>
        <v>0</v>
      </c>
    </row>
    <row r="565" spans="1:7" x14ac:dyDescent="0.25">
      <c r="A565" s="45" t="s">
        <v>1824</v>
      </c>
      <c r="B565" s="62" t="s">
        <v>130</v>
      </c>
      <c r="C565" s="124">
        <f>SUM(C547:C564)</f>
        <v>14482</v>
      </c>
      <c r="D565" s="125">
        <f>SUM(D547:D564)</f>
        <v>5876</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2854</v>
      </c>
      <c r="D570" s="176">
        <v>428</v>
      </c>
      <c r="E570" s="51"/>
      <c r="F570" s="130">
        <f>IF($C$588=0,"",IF(C570="[for completion]","",IF(C570="","",C570/$C$588)))</f>
        <v>0.19707222759287391</v>
      </c>
      <c r="G570" s="130">
        <f>IF($D$588=0,"",IF(D570="[for completion]","",IF(D570="","",D570/$D$588)))</f>
        <v>7.2838665759019747E-2</v>
      </c>
    </row>
    <row r="571" spans="1:7" x14ac:dyDescent="0.25">
      <c r="A571" s="45" t="s">
        <v>1826</v>
      </c>
      <c r="B571" s="170" t="s">
        <v>2378</v>
      </c>
      <c r="C571" s="158">
        <v>3734</v>
      </c>
      <c r="D571" s="176">
        <v>1073</v>
      </c>
      <c r="E571" s="51"/>
      <c r="F571" s="130">
        <f t="shared" ref="F571:F587" si="26">IF($C$588=0,"",IF(C571="[for completion]","",IF(C571="","",C571/$C$588)))</f>
        <v>0.25783731528794368</v>
      </c>
      <c r="G571" s="130">
        <f t="shared" ref="G571:G587" si="27">IF($D$588=0,"",IF(D571="[for completion]","",IF(D571="","",D571/$D$588)))</f>
        <v>0.1826072157930565</v>
      </c>
    </row>
    <row r="572" spans="1:7" x14ac:dyDescent="0.25">
      <c r="A572" s="45" t="s">
        <v>1827</v>
      </c>
      <c r="B572" s="170" t="s">
        <v>2379</v>
      </c>
      <c r="C572" s="158">
        <v>0</v>
      </c>
      <c r="D572" s="176">
        <v>0</v>
      </c>
      <c r="E572" s="51"/>
      <c r="F572" s="130">
        <f t="shared" si="26"/>
        <v>0</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v>9</v>
      </c>
      <c r="D577" s="176">
        <v>203</v>
      </c>
      <c r="E577" s="51"/>
      <c r="F577" s="130">
        <f t="shared" si="26"/>
        <v>6.2146112415412233E-4</v>
      </c>
      <c r="G577" s="130">
        <f t="shared" si="27"/>
        <v>3.4547311095983663E-2</v>
      </c>
    </row>
    <row r="578" spans="1:7" x14ac:dyDescent="0.25">
      <c r="A578" s="45" t="s">
        <v>1833</v>
      </c>
      <c r="B578" s="170" t="s">
        <v>2385</v>
      </c>
      <c r="C578" s="158">
        <v>44</v>
      </c>
      <c r="D578" s="176">
        <v>43</v>
      </c>
      <c r="E578" s="51"/>
      <c r="F578" s="130">
        <f t="shared" si="26"/>
        <v>3.0382543847534871E-3</v>
      </c>
      <c r="G578" s="130">
        <f t="shared" si="27"/>
        <v>7.3179033356024509E-3</v>
      </c>
    </row>
    <row r="579" spans="1:7" x14ac:dyDescent="0.25">
      <c r="A579" s="45" t="s">
        <v>1834</v>
      </c>
      <c r="B579" s="170" t="s">
        <v>2386</v>
      </c>
      <c r="C579" s="158">
        <v>2057</v>
      </c>
      <c r="D579" s="176">
        <v>1758</v>
      </c>
      <c r="E579" s="51"/>
      <c r="F579" s="130">
        <f t="shared" si="26"/>
        <v>0.14203839248722552</v>
      </c>
      <c r="G579" s="130">
        <f t="shared" si="27"/>
        <v>0.29918311776718859</v>
      </c>
    </row>
    <row r="580" spans="1:7" x14ac:dyDescent="0.25">
      <c r="A580" s="45" t="s">
        <v>1835</v>
      </c>
      <c r="B580" s="170" t="s">
        <v>2387</v>
      </c>
      <c r="C580" s="158">
        <v>1718</v>
      </c>
      <c r="D580" s="176">
        <v>2043</v>
      </c>
      <c r="E580" s="51"/>
      <c r="F580" s="130">
        <f t="shared" si="26"/>
        <v>0.11863002347742024</v>
      </c>
      <c r="G580" s="130">
        <f t="shared" si="27"/>
        <v>0.3476855003403676</v>
      </c>
    </row>
    <row r="581" spans="1:7" x14ac:dyDescent="0.25">
      <c r="A581" s="45" t="s">
        <v>1998</v>
      </c>
      <c r="B581" s="170" t="s">
        <v>2388</v>
      </c>
      <c r="C581" s="158">
        <v>115</v>
      </c>
      <c r="D581" s="176">
        <v>328</v>
      </c>
      <c r="E581" s="51"/>
      <c r="F581" s="130">
        <f t="shared" si="26"/>
        <v>7.9408921419693405E-3</v>
      </c>
      <c r="G581" s="130">
        <f t="shared" si="27"/>
        <v>5.5820285908781485E-2</v>
      </c>
    </row>
    <row r="582" spans="1:7" x14ac:dyDescent="0.25">
      <c r="A582" s="45" t="s">
        <v>1999</v>
      </c>
      <c r="B582" s="170" t="s">
        <v>2389</v>
      </c>
      <c r="C582" s="158">
        <v>4</v>
      </c>
      <c r="D582" s="176">
        <v>0</v>
      </c>
      <c r="E582" s="51"/>
      <c r="F582" s="130">
        <f t="shared" si="26"/>
        <v>2.7620494406849883E-4</v>
      </c>
      <c r="G582" s="130">
        <f t="shared" si="27"/>
        <v>0</v>
      </c>
    </row>
    <row r="583" spans="1:7" x14ac:dyDescent="0.25">
      <c r="A583" s="45" t="s">
        <v>2000</v>
      </c>
      <c r="B583" s="170" t="s">
        <v>2390</v>
      </c>
      <c r="C583" s="158">
        <v>3947</v>
      </c>
      <c r="D583" s="176">
        <v>0</v>
      </c>
      <c r="E583" s="51"/>
      <c r="F583" s="130">
        <f t="shared" si="26"/>
        <v>0.27254522855959123</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0</v>
      </c>
      <c r="D587" s="176">
        <v>0</v>
      </c>
      <c r="E587" s="51"/>
      <c r="F587" s="130">
        <f t="shared" si="26"/>
        <v>0</v>
      </c>
      <c r="G587" s="130">
        <f t="shared" si="27"/>
        <v>0</v>
      </c>
    </row>
    <row r="588" spans="1:7" x14ac:dyDescent="0.25">
      <c r="A588" s="45" t="s">
        <v>2005</v>
      </c>
      <c r="B588" s="62" t="s">
        <v>130</v>
      </c>
      <c r="C588" s="124">
        <f>SUM(C570:C587)</f>
        <v>14482</v>
      </c>
      <c r="D588" s="125">
        <f>SUM(D570:D587)</f>
        <v>5876</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358</v>
      </c>
      <c r="D590" s="155">
        <v>63</v>
      </c>
      <c r="E590" s="51"/>
      <c r="F590" s="130">
        <f t="shared" ref="F590:F597" si="28">IF($C$603=0,"",IF(C590="[for completion]","",IF(C590="","",C590/$C$603)))</f>
        <v>5.43247344461305E-2</v>
      </c>
      <c r="G590" s="130">
        <f t="shared" ref="G590:G597" si="29">IF($D$603=0,"",IF(D590="[for completion]","",IF(D590="","",D590/$D$603)))</f>
        <v>4.197201865423051E-2</v>
      </c>
    </row>
    <row r="591" spans="1:7" x14ac:dyDescent="0.25">
      <c r="A591" s="45" t="s">
        <v>1837</v>
      </c>
      <c r="B591" s="62" t="s">
        <v>1213</v>
      </c>
      <c r="C591" s="155">
        <v>242</v>
      </c>
      <c r="D591" s="155">
        <v>18</v>
      </c>
      <c r="E591" s="51"/>
      <c r="F591" s="130">
        <f t="shared" si="28"/>
        <v>3.6722306525037933E-2</v>
      </c>
      <c r="G591" s="130">
        <f t="shared" si="29"/>
        <v>1.1992005329780146E-2</v>
      </c>
    </row>
    <row r="592" spans="1:7" x14ac:dyDescent="0.25">
      <c r="A592" s="45" t="s">
        <v>1838</v>
      </c>
      <c r="B592" s="62" t="s">
        <v>1894</v>
      </c>
      <c r="C592" s="155">
        <v>215</v>
      </c>
      <c r="D592" s="155">
        <v>20</v>
      </c>
      <c r="E592" s="51"/>
      <c r="F592" s="130">
        <f t="shared" si="28"/>
        <v>3.2625189681335355E-2</v>
      </c>
      <c r="G592" s="130">
        <f t="shared" si="29"/>
        <v>1.3324450366422385E-2</v>
      </c>
    </row>
    <row r="593" spans="1:7" x14ac:dyDescent="0.25">
      <c r="A593" s="45" t="s">
        <v>1839</v>
      </c>
      <c r="B593" s="62" t="s">
        <v>1214</v>
      </c>
      <c r="C593" s="155">
        <v>535</v>
      </c>
      <c r="D593" s="155">
        <v>47</v>
      </c>
      <c r="E593" s="51"/>
      <c r="F593" s="130">
        <f t="shared" si="28"/>
        <v>8.1183611532625183E-2</v>
      </c>
      <c r="G593" s="130">
        <f t="shared" si="29"/>
        <v>3.1312458361092602E-2</v>
      </c>
    </row>
    <row r="594" spans="1:7" x14ac:dyDescent="0.25">
      <c r="A594" s="45" t="s">
        <v>1840</v>
      </c>
      <c r="B594" s="62" t="s">
        <v>1215</v>
      </c>
      <c r="C594" s="155">
        <v>337</v>
      </c>
      <c r="D594" s="155">
        <v>28</v>
      </c>
      <c r="E594" s="51"/>
      <c r="F594" s="130">
        <f t="shared" si="28"/>
        <v>5.1138088012139607E-2</v>
      </c>
      <c r="G594" s="130">
        <f t="shared" si="29"/>
        <v>1.8654230512991338E-2</v>
      </c>
    </row>
    <row r="595" spans="1:7" x14ac:dyDescent="0.25">
      <c r="A595" s="45" t="s">
        <v>2006</v>
      </c>
      <c r="B595" s="62" t="s">
        <v>1216</v>
      </c>
      <c r="C595" s="155">
        <v>808</v>
      </c>
      <c r="D595" s="155">
        <v>492</v>
      </c>
      <c r="E595" s="51"/>
      <c r="F595" s="130">
        <f t="shared" si="28"/>
        <v>0.12261001517450683</v>
      </c>
      <c r="G595" s="130">
        <f t="shared" si="29"/>
        <v>0.32778147901399068</v>
      </c>
    </row>
    <row r="596" spans="1:7" x14ac:dyDescent="0.25">
      <c r="A596" s="45" t="s">
        <v>2007</v>
      </c>
      <c r="B596" s="62" t="s">
        <v>1217</v>
      </c>
      <c r="C596" s="155">
        <v>574</v>
      </c>
      <c r="D596" s="155">
        <v>130</v>
      </c>
      <c r="E596" s="51"/>
      <c r="F596" s="130">
        <f t="shared" si="28"/>
        <v>8.7101669195751144E-2</v>
      </c>
      <c r="G596" s="130">
        <f t="shared" si="29"/>
        <v>8.6608927381745499E-2</v>
      </c>
    </row>
    <row r="597" spans="1:7" x14ac:dyDescent="0.25">
      <c r="A597" s="45" t="s">
        <v>2008</v>
      </c>
      <c r="B597" s="62" t="s">
        <v>1218</v>
      </c>
      <c r="C597" s="155">
        <v>878</v>
      </c>
      <c r="D597" s="155">
        <v>186</v>
      </c>
      <c r="E597" s="51"/>
      <c r="F597" s="130">
        <f t="shared" si="28"/>
        <v>0.13323216995447648</v>
      </c>
      <c r="G597" s="130">
        <f t="shared" si="29"/>
        <v>0.12391738840772819</v>
      </c>
    </row>
    <row r="598" spans="1:7" x14ac:dyDescent="0.25">
      <c r="A598" s="45" t="s">
        <v>2009</v>
      </c>
      <c r="B598" s="62" t="s">
        <v>2269</v>
      </c>
      <c r="C598" s="124">
        <v>1131</v>
      </c>
      <c r="D598" s="45">
        <v>321</v>
      </c>
      <c r="E598" s="51"/>
      <c r="F598" s="130">
        <f t="shared" ref="F598:F601" si="30">IF($C$603=0,"",IF(C598="[for completion]","",IF(C598="","",C598/$C$603)))</f>
        <v>0.1716236722306525</v>
      </c>
      <c r="G598" s="130">
        <f t="shared" ref="G598:G601" si="31">IF($D$603=0,"",IF(D598="[for completion]","",IF(D598="","",D598/$D$603)))</f>
        <v>0.21385742838107927</v>
      </c>
    </row>
    <row r="599" spans="1:7" x14ac:dyDescent="0.25">
      <c r="A599" s="45" t="s">
        <v>2010</v>
      </c>
      <c r="B599" s="45" t="s">
        <v>2272</v>
      </c>
      <c r="C599" s="124">
        <v>566</v>
      </c>
      <c r="D599" s="45">
        <v>73</v>
      </c>
      <c r="F599" s="130">
        <f t="shared" si="30"/>
        <v>8.5887708649468888E-2</v>
      </c>
      <c r="G599" s="130">
        <f t="shared" si="31"/>
        <v>4.8634243837441707E-2</v>
      </c>
    </row>
    <row r="600" spans="1:7" x14ac:dyDescent="0.25">
      <c r="A600" s="45" t="s">
        <v>2011</v>
      </c>
      <c r="B600" s="45" t="s">
        <v>2270</v>
      </c>
      <c r="C600" s="124">
        <v>899</v>
      </c>
      <c r="D600" s="45">
        <v>116</v>
      </c>
      <c r="F600" s="130">
        <f t="shared" si="30"/>
        <v>0.13641881638846737</v>
      </c>
      <c r="G600" s="130">
        <f t="shared" si="31"/>
        <v>7.728181212524983E-2</v>
      </c>
    </row>
    <row r="601" spans="1:7" x14ac:dyDescent="0.25">
      <c r="A601" s="45" t="s">
        <v>2307</v>
      </c>
      <c r="B601" s="62" t="s">
        <v>2271</v>
      </c>
      <c r="C601" s="124">
        <v>47</v>
      </c>
      <c r="D601" s="45">
        <v>7</v>
      </c>
      <c r="E601" s="51"/>
      <c r="F601" s="130">
        <f t="shared" si="30"/>
        <v>7.1320182094081943E-3</v>
      </c>
      <c r="G601" s="130">
        <f t="shared" si="31"/>
        <v>4.6635576282478344E-3</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6590</v>
      </c>
      <c r="D603" s="125">
        <f>SUM(D590:D602)</f>
        <v>1501</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366</v>
      </c>
      <c r="D615" s="155">
        <v>42</v>
      </c>
      <c r="E615" s="51"/>
      <c r="F615" s="130">
        <f>IF($C$619=0,"",IF(C615="[for completion]","",IF(C615="","",C615/$C$619)))</f>
        <v>5.5547123994536346E-2</v>
      </c>
      <c r="G615" s="130">
        <f>IF($D$619=0,"",IF(D615="[for completion]","",IF(D615="","",D615/$D$619)))</f>
        <v>2.798134576948701E-2</v>
      </c>
    </row>
    <row r="616" spans="1:7" x14ac:dyDescent="0.25">
      <c r="A616" s="45" t="s">
        <v>2013</v>
      </c>
      <c r="B616" s="144" t="s">
        <v>1842</v>
      </c>
      <c r="C616" s="155">
        <v>6210</v>
      </c>
      <c r="D616" s="155">
        <v>1458</v>
      </c>
      <c r="E616" s="51"/>
      <c r="F616" s="51"/>
      <c r="G616" s="130">
        <f>IF($D$619=0,"",IF(D616="[for completion]","",IF(D616="","",D616/$D$619)))</f>
        <v>0.97135243171219188</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13</v>
      </c>
      <c r="D618" s="155">
        <v>1</v>
      </c>
      <c r="E618" s="51"/>
      <c r="F618" s="51"/>
      <c r="G618" s="130">
        <f>IF($D$619=0,"",IF(D618="[for completion]","",IF(D618="","",D618/$D$619)))</f>
        <v>6.6622251832111927E-4</v>
      </c>
    </row>
    <row r="619" spans="1:7" x14ac:dyDescent="0.25">
      <c r="A619" s="45" t="s">
        <v>2016</v>
      </c>
      <c r="B619" s="62" t="s">
        <v>130</v>
      </c>
      <c r="C619" s="124">
        <f>SUM(C615:C618)</f>
        <v>6589</v>
      </c>
      <c r="D619" s="125">
        <f>SUM(D615:D618)</f>
        <v>1501</v>
      </c>
      <c r="E619" s="51"/>
      <c r="F619" s="121">
        <f>SUM(F615:F618)</f>
        <v>5.5547123994536346E-2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2414</v>
      </c>
      <c r="C22" s="18" t="s">
        <v>2413</v>
      </c>
    </row>
    <row r="23" spans="2:3" x14ac:dyDescent="0.25">
      <c r="B23" s="18" t="s">
        <v>2412</v>
      </c>
      <c r="C23" s="18" t="s">
        <v>2411</v>
      </c>
    </row>
    <row r="25" spans="2:3" x14ac:dyDescent="0.25">
      <c r="B25" s="18" t="s">
        <v>2410</v>
      </c>
      <c r="C25" s="18" t="s">
        <v>2409</v>
      </c>
    </row>
    <row r="26" spans="2:3" x14ac:dyDescent="0.25">
      <c r="B26" s="18" t="s">
        <v>2408</v>
      </c>
      <c r="C26" s="18" t="s">
        <v>2407</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45951</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2486</v>
      </c>
      <c r="C5" s="400"/>
      <c r="D5" s="400"/>
    </row>
    <row r="6" spans="1:4" s="18" customFormat="1" ht="6" customHeight="1" x14ac:dyDescent="0.25">
      <c r="C6" s="198"/>
    </row>
    <row r="7" spans="1:4" s="18" customFormat="1" ht="15.75" customHeight="1" x14ac:dyDescent="0.25">
      <c r="B7" s="216" t="s">
        <v>2485</v>
      </c>
      <c r="C7" s="215"/>
      <c r="D7" s="214" t="s">
        <v>2702</v>
      </c>
    </row>
    <row r="8" spans="1:4" ht="11.25" customHeight="1" x14ac:dyDescent="0.25">
      <c r="A8" s="207"/>
    </row>
    <row r="10" spans="1:4" x14ac:dyDescent="0.25">
      <c r="A10" s="207"/>
      <c r="B10" s="211" t="s">
        <v>2484</v>
      </c>
    </row>
    <row r="11" spans="1:4" x14ac:dyDescent="0.25">
      <c r="A11" s="207"/>
      <c r="B11" s="208" t="s">
        <v>2433</v>
      </c>
      <c r="D11" s="208"/>
    </row>
    <row r="12" spans="1:4" x14ac:dyDescent="0.25">
      <c r="A12" s="207"/>
      <c r="B12" s="210" t="s">
        <v>2363</v>
      </c>
      <c r="D12" s="209" t="s">
        <v>2433</v>
      </c>
    </row>
    <row r="13" spans="1:4" x14ac:dyDescent="0.25">
      <c r="A13" s="207"/>
      <c r="B13" s="210"/>
    </row>
    <row r="14" spans="1:4" x14ac:dyDescent="0.25">
      <c r="A14" s="207"/>
      <c r="B14" s="208" t="s">
        <v>2483</v>
      </c>
    </row>
    <row r="15" spans="1:4" x14ac:dyDescent="0.25">
      <c r="A15" s="207"/>
      <c r="B15" s="210" t="s">
        <v>2482</v>
      </c>
      <c r="D15" s="209" t="s">
        <v>2481</v>
      </c>
    </row>
    <row r="16" spans="1:4" x14ac:dyDescent="0.25">
      <c r="A16" s="207"/>
      <c r="B16" s="210" t="s">
        <v>2480</v>
      </c>
      <c r="D16" s="209" t="s">
        <v>2479</v>
      </c>
    </row>
    <row r="17" spans="2:4" s="207" customFormat="1" x14ac:dyDescent="0.25">
      <c r="B17" s="210" t="s">
        <v>2478</v>
      </c>
      <c r="C17" s="208"/>
      <c r="D17" s="209" t="s">
        <v>2477</v>
      </c>
    </row>
    <row r="18" spans="2:4" s="207" customFormat="1" x14ac:dyDescent="0.25">
      <c r="B18" s="210" t="s">
        <v>2476</v>
      </c>
      <c r="C18" s="208"/>
      <c r="D18" s="209" t="s">
        <v>2475</v>
      </c>
    </row>
    <row r="19" spans="2:4" s="207" customFormat="1" x14ac:dyDescent="0.25">
      <c r="B19" s="210" t="s">
        <v>2474</v>
      </c>
      <c r="C19" s="208"/>
      <c r="D19" s="209" t="s">
        <v>2473</v>
      </c>
    </row>
    <row r="20" spans="2:4" s="207" customFormat="1" x14ac:dyDescent="0.25">
      <c r="B20" s="210" t="s">
        <v>2472</v>
      </c>
      <c r="C20" s="208"/>
      <c r="D20" s="209" t="s">
        <v>2471</v>
      </c>
    </row>
    <row r="21" spans="2:4" s="207" customFormat="1" x14ac:dyDescent="0.25">
      <c r="B21" s="210"/>
      <c r="C21" s="208"/>
    </row>
    <row r="22" spans="2:4" s="207" customFormat="1" x14ac:dyDescent="0.25">
      <c r="B22" s="210" t="s">
        <v>2470</v>
      </c>
      <c r="C22" s="208"/>
      <c r="D22" s="209" t="s">
        <v>2469</v>
      </c>
    </row>
    <row r="23" spans="2:4" s="207" customFormat="1" x14ac:dyDescent="0.25">
      <c r="B23" s="210" t="s">
        <v>2468</v>
      </c>
      <c r="C23" s="208"/>
      <c r="D23" s="209" t="s">
        <v>2467</v>
      </c>
    </row>
    <row r="24" spans="2:4" s="207" customFormat="1" x14ac:dyDescent="0.25">
      <c r="B24" s="210" t="s">
        <v>2466</v>
      </c>
      <c r="C24" s="208"/>
      <c r="D24" s="209" t="s">
        <v>2465</v>
      </c>
    </row>
    <row r="25" spans="2:4" s="207" customFormat="1" x14ac:dyDescent="0.25">
      <c r="B25" s="210" t="s">
        <v>2464</v>
      </c>
      <c r="C25" s="208"/>
      <c r="D25" s="209" t="s">
        <v>2463</v>
      </c>
    </row>
    <row r="26" spans="2:4" s="207" customFormat="1" x14ac:dyDescent="0.25">
      <c r="B26" s="210" t="s">
        <v>2462</v>
      </c>
      <c r="C26" s="208"/>
      <c r="D26" s="209" t="s">
        <v>2461</v>
      </c>
    </row>
    <row r="27" spans="2:4" s="207" customFormat="1" x14ac:dyDescent="0.25">
      <c r="B27" s="210" t="s">
        <v>2460</v>
      </c>
      <c r="C27" s="208"/>
      <c r="D27" s="209" t="s">
        <v>2459</v>
      </c>
    </row>
    <row r="28" spans="2:4" s="207" customFormat="1" x14ac:dyDescent="0.25">
      <c r="B28" s="210" t="s">
        <v>2458</v>
      </c>
      <c r="C28" s="208"/>
      <c r="D28" s="209" t="s">
        <v>2457</v>
      </c>
    </row>
    <row r="29" spans="2:4" s="207" customFormat="1" x14ac:dyDescent="0.25">
      <c r="B29" s="210" t="s">
        <v>2456</v>
      </c>
      <c r="C29" s="208"/>
      <c r="D29" s="209" t="s">
        <v>2455</v>
      </c>
    </row>
    <row r="30" spans="2:4" s="207" customFormat="1" x14ac:dyDescent="0.25">
      <c r="B30" s="210" t="s">
        <v>2454</v>
      </c>
      <c r="C30" s="208"/>
      <c r="D30" s="209" t="s">
        <v>2453</v>
      </c>
    </row>
    <row r="31" spans="2:4" s="207" customFormat="1" x14ac:dyDescent="0.25">
      <c r="B31" s="210" t="s">
        <v>2452</v>
      </c>
      <c r="C31" s="208"/>
      <c r="D31" s="209" t="s">
        <v>2451</v>
      </c>
    </row>
    <row r="32" spans="2:4" s="207" customFormat="1" x14ac:dyDescent="0.25">
      <c r="B32" s="210" t="s">
        <v>2450</v>
      </c>
      <c r="C32" s="208"/>
      <c r="D32" s="209" t="s">
        <v>2449</v>
      </c>
    </row>
    <row r="33" spans="2:5" s="207" customFormat="1" x14ac:dyDescent="0.25">
      <c r="B33" s="210" t="s">
        <v>2448</v>
      </c>
      <c r="C33" s="208"/>
      <c r="D33" s="209" t="s">
        <v>2447</v>
      </c>
    </row>
    <row r="34" spans="2:5" s="207" customFormat="1" x14ac:dyDescent="0.25">
      <c r="B34" s="210" t="s">
        <v>2446</v>
      </c>
      <c r="C34" s="208"/>
      <c r="D34" s="209" t="s">
        <v>2445</v>
      </c>
    </row>
    <row r="35" spans="2:5" s="207" customFormat="1" x14ac:dyDescent="0.25">
      <c r="B35" s="210" t="s">
        <v>2444</v>
      </c>
      <c r="C35" s="208"/>
      <c r="D35" s="209" t="s">
        <v>2443</v>
      </c>
    </row>
    <row r="36" spans="2:5" s="207" customFormat="1" x14ac:dyDescent="0.25">
      <c r="B36" s="210" t="s">
        <v>2442</v>
      </c>
      <c r="C36" s="208"/>
      <c r="D36" s="209" t="s">
        <v>2441</v>
      </c>
    </row>
    <row r="37" spans="2:5" s="207" customFormat="1" x14ac:dyDescent="0.25">
      <c r="B37" s="210" t="s">
        <v>2440</v>
      </c>
      <c r="C37" s="208"/>
      <c r="D37" s="209" t="s">
        <v>2439</v>
      </c>
    </row>
    <row r="38" spans="2:5" s="207" customFormat="1" x14ac:dyDescent="0.25">
      <c r="B38" s="210" t="s">
        <v>2438</v>
      </c>
      <c r="C38" s="208"/>
      <c r="D38" s="209" t="s">
        <v>2437</v>
      </c>
    </row>
    <row r="39" spans="2:5" s="207" customFormat="1" x14ac:dyDescent="0.25">
      <c r="B39" s="210" t="s">
        <v>2436</v>
      </c>
      <c r="C39" s="208"/>
      <c r="D39" s="209" t="s">
        <v>2435</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2434</v>
      </c>
      <c r="C43" s="208"/>
      <c r="D43" s="208"/>
      <c r="E43" s="208"/>
    </row>
    <row r="44" spans="2:5" s="207" customFormat="1" x14ac:dyDescent="0.25">
      <c r="B44" s="208" t="s">
        <v>2363</v>
      </c>
      <c r="C44" s="208"/>
      <c r="D44" s="212" t="s">
        <v>2433</v>
      </c>
      <c r="E44" s="208"/>
    </row>
    <row r="45" spans="2:5" s="207" customFormat="1" x14ac:dyDescent="0.25">
      <c r="B45" s="208" t="s">
        <v>2432</v>
      </c>
      <c r="C45" s="208"/>
      <c r="D45" s="212" t="s">
        <v>2431</v>
      </c>
      <c r="E45" s="208"/>
    </row>
    <row r="46" spans="2:5" s="207" customFormat="1" x14ac:dyDescent="0.25">
      <c r="B46" s="208" t="s">
        <v>2430</v>
      </c>
      <c r="C46" s="208"/>
      <c r="D46" s="212" t="s">
        <v>2429</v>
      </c>
      <c r="E46" s="208"/>
    </row>
    <row r="47" spans="2:5" s="207" customFormat="1" x14ac:dyDescent="0.25">
      <c r="B47" s="208" t="s">
        <v>2428</v>
      </c>
      <c r="C47" s="208"/>
      <c r="D47" s="212" t="s">
        <v>2427</v>
      </c>
      <c r="E47" s="208"/>
    </row>
    <row r="48" spans="2:5" s="207" customFormat="1" x14ac:dyDescent="0.25">
      <c r="B48" s="208" t="s">
        <v>2426</v>
      </c>
      <c r="C48" s="208"/>
      <c r="D48" s="212" t="s">
        <v>2425</v>
      </c>
      <c r="E48" s="208"/>
    </row>
    <row r="49" spans="2:5" s="207" customFormat="1" x14ac:dyDescent="0.25">
      <c r="B49" s="208" t="s">
        <v>2424</v>
      </c>
      <c r="C49" s="208"/>
      <c r="D49" s="212" t="s">
        <v>2423</v>
      </c>
      <c r="E49" s="208"/>
    </row>
    <row r="50" spans="2:5" s="207" customFormat="1" x14ac:dyDescent="0.25">
      <c r="B50" s="208" t="s">
        <v>2422</v>
      </c>
      <c r="C50" s="208"/>
      <c r="D50" s="212" t="s">
        <v>2421</v>
      </c>
      <c r="E50" s="208"/>
    </row>
    <row r="51" spans="2:5" s="207" customFormat="1" x14ac:dyDescent="0.25">
      <c r="C51" s="208"/>
      <c r="E51" s="208"/>
    </row>
    <row r="52" spans="2:5" s="207" customFormat="1" x14ac:dyDescent="0.25">
      <c r="C52" s="208"/>
      <c r="E52" s="208"/>
    </row>
    <row r="53" spans="2:5" s="207" customFormat="1" x14ac:dyDescent="0.25">
      <c r="B53" s="211" t="s">
        <v>2420</v>
      </c>
      <c r="C53" s="208"/>
      <c r="E53" s="208"/>
    </row>
    <row r="54" spans="2:5" s="207" customFormat="1" x14ac:dyDescent="0.25">
      <c r="B54" s="210" t="s">
        <v>2419</v>
      </c>
      <c r="C54" s="208"/>
      <c r="D54" s="209" t="s">
        <v>2417</v>
      </c>
      <c r="E54" s="208"/>
    </row>
    <row r="55" spans="2:5" s="207" customFormat="1" x14ac:dyDescent="0.25">
      <c r="B55" s="210" t="s">
        <v>2418</v>
      </c>
      <c r="C55" s="208"/>
      <c r="D55" s="209" t="s">
        <v>2417</v>
      </c>
      <c r="E55" s="208"/>
    </row>
    <row r="56" spans="2:5" s="207" customFormat="1" x14ac:dyDescent="0.25">
      <c r="B56" s="210" t="s">
        <v>2416</v>
      </c>
      <c r="C56" s="208"/>
      <c r="D56" s="209" t="s">
        <v>2415</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2522</v>
      </c>
      <c r="C4" s="401" t="s">
        <v>2521</v>
      </c>
      <c r="D4" s="401"/>
    </row>
    <row r="5" spans="2:6" ht="15.75" x14ac:dyDescent="0.25">
      <c r="B5" s="249" t="s">
        <v>2520</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2519</v>
      </c>
      <c r="C9" s="246" t="s">
        <v>2703</v>
      </c>
      <c r="D9" s="246" t="s">
        <v>2704</v>
      </c>
      <c r="E9" s="246" t="s">
        <v>2705</v>
      </c>
      <c r="F9" s="246" t="s">
        <v>2706</v>
      </c>
    </row>
    <row r="10" spans="2:6" x14ac:dyDescent="0.25">
      <c r="B10" s="222" t="s">
        <v>2518</v>
      </c>
      <c r="C10" s="238">
        <v>793</v>
      </c>
      <c r="D10" s="238">
        <v>782.2</v>
      </c>
      <c r="E10" s="238">
        <v>763.2</v>
      </c>
      <c r="F10" s="238">
        <v>793.6</v>
      </c>
    </row>
    <row r="11" spans="2:6" x14ac:dyDescent="0.25">
      <c r="B11" s="222" t="s">
        <v>2517</v>
      </c>
      <c r="C11" s="238">
        <v>730</v>
      </c>
      <c r="D11" s="238">
        <v>724.4</v>
      </c>
      <c r="E11" s="238">
        <v>706.7</v>
      </c>
      <c r="F11" s="238">
        <v>740</v>
      </c>
    </row>
    <row r="12" spans="2:6" x14ac:dyDescent="0.25">
      <c r="B12" s="224" t="s">
        <v>2516</v>
      </c>
      <c r="C12" s="245">
        <v>724.4</v>
      </c>
      <c r="D12" s="245">
        <v>724.4</v>
      </c>
      <c r="E12" s="245">
        <v>706.7</v>
      </c>
      <c r="F12" s="245">
        <v>740</v>
      </c>
    </row>
    <row r="13" spans="2:6" x14ac:dyDescent="0.25">
      <c r="B13" s="244" t="s">
        <v>2515</v>
      </c>
      <c r="C13" s="243">
        <v>0.28299999999999997</v>
      </c>
      <c r="D13" s="243">
        <v>0.28599999999999998</v>
      </c>
      <c r="E13" s="243">
        <v>0.308</v>
      </c>
      <c r="F13" s="243">
        <v>0.29699999999999999</v>
      </c>
    </row>
    <row r="14" spans="2:6" x14ac:dyDescent="0.25">
      <c r="B14" s="222" t="s">
        <v>2514</v>
      </c>
      <c r="C14" s="242">
        <v>0.28799999999999998</v>
      </c>
      <c r="D14" s="242">
        <v>0.29099999999999998</v>
      </c>
      <c r="E14" s="242">
        <v>0.312</v>
      </c>
      <c r="F14" s="242">
        <v>0.30099999999999999</v>
      </c>
    </row>
    <row r="15" spans="2:6" x14ac:dyDescent="0.25">
      <c r="B15" s="222" t="s">
        <v>2513</v>
      </c>
      <c r="C15" s="238">
        <v>737.7</v>
      </c>
      <c r="D15" s="238">
        <v>724.1</v>
      </c>
      <c r="E15" s="238">
        <v>707.8</v>
      </c>
      <c r="F15" s="238">
        <v>740.5</v>
      </c>
    </row>
    <row r="16" spans="2:6" x14ac:dyDescent="0.25">
      <c r="B16" s="222" t="s">
        <v>2512</v>
      </c>
      <c r="C16" s="238">
        <v>0</v>
      </c>
      <c r="D16" s="238">
        <v>0</v>
      </c>
      <c r="E16" s="238">
        <v>0</v>
      </c>
      <c r="F16" s="238">
        <v>0</v>
      </c>
    </row>
    <row r="17" spans="2:6" x14ac:dyDescent="0.25">
      <c r="B17" s="219" t="s">
        <v>2511</v>
      </c>
      <c r="C17" s="238">
        <v>0</v>
      </c>
      <c r="D17" s="238">
        <v>0</v>
      </c>
      <c r="E17" s="238">
        <v>2</v>
      </c>
      <c r="F17" s="238">
        <v>2</v>
      </c>
    </row>
    <row r="18" spans="2:6" x14ac:dyDescent="0.25">
      <c r="B18" s="241" t="s">
        <v>2510</v>
      </c>
      <c r="C18" s="239">
        <v>96.42</v>
      </c>
      <c r="D18" s="239">
        <v>99.08</v>
      </c>
      <c r="E18" s="239">
        <v>99.13</v>
      </c>
      <c r="F18" s="239">
        <v>102.7</v>
      </c>
    </row>
    <row r="19" spans="2:6" x14ac:dyDescent="0.25">
      <c r="B19" s="240" t="s">
        <v>2509</v>
      </c>
      <c r="C19" s="239">
        <v>5.1999999999999998E-2</v>
      </c>
      <c r="D19" s="239">
        <v>0.21199999999999999</v>
      </c>
      <c r="E19" s="239">
        <v>0.20100000000000001</v>
      </c>
      <c r="F19" s="239">
        <v>0</v>
      </c>
    </row>
    <row r="20" spans="2:6" x14ac:dyDescent="0.25">
      <c r="B20" s="222" t="s">
        <v>2508</v>
      </c>
      <c r="C20" s="238">
        <v>0</v>
      </c>
      <c r="D20" s="238">
        <v>4.0000000000000001E-3</v>
      </c>
      <c r="E20" s="238">
        <v>6.0000000000000001E-3</v>
      </c>
      <c r="F20" s="238">
        <v>6.0000000000000001E-3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2507</v>
      </c>
      <c r="C23" s="230"/>
      <c r="D23" s="230"/>
      <c r="E23" s="230"/>
      <c r="F23" s="230"/>
    </row>
    <row r="24" spans="2:6" x14ac:dyDescent="0.25">
      <c r="B24" s="234" t="s">
        <v>2506</v>
      </c>
      <c r="C24" s="233">
        <v>799.5</v>
      </c>
      <c r="D24" s="233">
        <v>800.7</v>
      </c>
      <c r="E24" s="233">
        <v>803.5</v>
      </c>
      <c r="F24" s="233">
        <v>804.1</v>
      </c>
    </row>
    <row r="25" spans="2:6" x14ac:dyDescent="0.25">
      <c r="B25" s="232" t="s">
        <v>2505</v>
      </c>
      <c r="C25" s="230"/>
      <c r="D25" s="230"/>
      <c r="E25" s="230"/>
      <c r="F25" s="230"/>
    </row>
    <row r="26" spans="2:6" ht="3" customHeight="1" x14ac:dyDescent="0.25">
      <c r="B26" s="231"/>
      <c r="C26" s="230"/>
      <c r="D26" s="230"/>
      <c r="E26" s="230"/>
      <c r="F26" s="230"/>
    </row>
    <row r="27" spans="2:6" x14ac:dyDescent="0.25">
      <c r="B27" s="224" t="s">
        <v>2504</v>
      </c>
      <c r="C27" s="219"/>
      <c r="D27" s="219"/>
      <c r="E27" s="219"/>
      <c r="F27" s="219"/>
    </row>
    <row r="28" spans="2:6" x14ac:dyDescent="0.25">
      <c r="B28" s="226" t="s">
        <v>2503</v>
      </c>
      <c r="C28" s="225">
        <v>1.24</v>
      </c>
      <c r="D28" s="229">
        <v>1.36</v>
      </c>
      <c r="E28" s="229">
        <v>1.82</v>
      </c>
      <c r="F28" s="225">
        <v>2.16</v>
      </c>
    </row>
    <row r="29" spans="2:6" x14ac:dyDescent="0.25">
      <c r="B29" s="226" t="s">
        <v>2502</v>
      </c>
      <c r="C29" s="225">
        <v>11.57</v>
      </c>
      <c r="D29" s="225">
        <v>10.42</v>
      </c>
      <c r="E29" s="225">
        <v>9.57</v>
      </c>
      <c r="F29" s="225">
        <v>9.82</v>
      </c>
    </row>
    <row r="30" spans="2:6" x14ac:dyDescent="0.25">
      <c r="B30" s="226" t="s">
        <v>2501</v>
      </c>
      <c r="C30" s="225">
        <v>786.69</v>
      </c>
      <c r="D30" s="225">
        <v>788.87</v>
      </c>
      <c r="E30" s="225">
        <v>792.12</v>
      </c>
      <c r="F30" s="225">
        <v>792.13</v>
      </c>
    </row>
    <row r="31" spans="2:6" x14ac:dyDescent="0.25">
      <c r="B31" s="224" t="s">
        <v>2500</v>
      </c>
      <c r="C31" s="227">
        <v>0</v>
      </c>
      <c r="D31" s="227">
        <v>0</v>
      </c>
      <c r="E31" s="227">
        <v>0</v>
      </c>
      <c r="F31" s="227">
        <v>0</v>
      </c>
    </row>
    <row r="32" spans="2:6" x14ac:dyDescent="0.25">
      <c r="B32" s="226" t="s">
        <v>2499</v>
      </c>
      <c r="C32" s="225">
        <v>780.9</v>
      </c>
      <c r="D32" s="225">
        <v>782</v>
      </c>
      <c r="E32" s="225">
        <v>784.2</v>
      </c>
      <c r="F32" s="225">
        <v>784.3</v>
      </c>
    </row>
    <row r="33" spans="2:6" x14ac:dyDescent="0.25">
      <c r="B33" s="226" t="s">
        <v>2498</v>
      </c>
      <c r="C33" s="225">
        <v>2.9</v>
      </c>
      <c r="D33" s="225">
        <v>3</v>
      </c>
      <c r="E33" s="225">
        <v>3.3</v>
      </c>
      <c r="F33" s="225">
        <v>3.4</v>
      </c>
    </row>
    <row r="34" spans="2:6" x14ac:dyDescent="0.25">
      <c r="B34" s="226" t="s">
        <v>2497</v>
      </c>
      <c r="C34" s="228">
        <v>0</v>
      </c>
      <c r="D34" s="228">
        <v>0</v>
      </c>
      <c r="E34" s="228">
        <v>0</v>
      </c>
      <c r="F34" s="228">
        <v>0</v>
      </c>
    </row>
    <row r="35" spans="2:6" x14ac:dyDescent="0.25">
      <c r="B35" s="226" t="s">
        <v>2496</v>
      </c>
      <c r="C35" s="228">
        <v>15.7</v>
      </c>
      <c r="D35" s="228">
        <v>15.6</v>
      </c>
      <c r="E35" s="228">
        <v>16.100000000000001</v>
      </c>
      <c r="F35" s="228">
        <v>16.399999999999999</v>
      </c>
    </row>
    <row r="36" spans="2:6" x14ac:dyDescent="0.25">
      <c r="B36" s="224" t="s">
        <v>2495</v>
      </c>
      <c r="C36" s="227">
        <v>0</v>
      </c>
      <c r="D36" s="227">
        <v>0</v>
      </c>
      <c r="E36" s="227">
        <v>0</v>
      </c>
      <c r="F36" s="227">
        <v>0</v>
      </c>
    </row>
    <row r="37" spans="2:6" ht="30" x14ac:dyDescent="0.25">
      <c r="B37" s="226" t="s">
        <v>2494</v>
      </c>
      <c r="C37" s="225">
        <v>431.4</v>
      </c>
      <c r="D37" s="225">
        <v>436.8</v>
      </c>
      <c r="E37" s="225">
        <v>444.1</v>
      </c>
      <c r="F37" s="225">
        <v>447.6</v>
      </c>
    </row>
    <row r="38" spans="2:6" ht="30" x14ac:dyDescent="0.25">
      <c r="B38" s="226" t="s">
        <v>2493</v>
      </c>
      <c r="C38" s="225">
        <v>281.39999999999998</v>
      </c>
      <c r="D38" s="225">
        <v>277.10000000000002</v>
      </c>
      <c r="E38" s="225">
        <v>273.7</v>
      </c>
      <c r="F38" s="225">
        <v>273.60000000000002</v>
      </c>
    </row>
    <row r="39" spans="2:6" x14ac:dyDescent="0.25">
      <c r="B39" s="226" t="s">
        <v>2492</v>
      </c>
      <c r="C39" s="225">
        <v>86.7</v>
      </c>
      <c r="D39" s="225">
        <v>86.8</v>
      </c>
      <c r="E39" s="225">
        <v>85.8</v>
      </c>
      <c r="F39" s="225">
        <v>83</v>
      </c>
    </row>
    <row r="40" spans="2:6" x14ac:dyDescent="0.25">
      <c r="B40" s="224" t="s">
        <v>2491</v>
      </c>
      <c r="C40" s="223">
        <v>0</v>
      </c>
      <c r="D40" s="223">
        <v>0</v>
      </c>
      <c r="E40" s="223">
        <v>0</v>
      </c>
      <c r="F40" s="223">
        <v>0</v>
      </c>
    </row>
    <row r="41" spans="2:6" x14ac:dyDescent="0.25">
      <c r="B41" s="222" t="s">
        <v>2490</v>
      </c>
      <c r="C41" s="221">
        <v>0.1</v>
      </c>
      <c r="D41" s="221">
        <v>0.2</v>
      </c>
      <c r="E41" s="221">
        <v>0.2</v>
      </c>
      <c r="F41" s="220">
        <v>0.2</v>
      </c>
    </row>
    <row r="42" spans="2:6" ht="30" x14ac:dyDescent="0.25">
      <c r="B42" s="219" t="s">
        <v>2489</v>
      </c>
      <c r="C42" s="218" t="s">
        <v>2488</v>
      </c>
      <c r="D42" s="218" t="s">
        <v>2488</v>
      </c>
      <c r="E42" s="218" t="s">
        <v>2488</v>
      </c>
      <c r="F42" s="218" t="s">
        <v>2488</v>
      </c>
    </row>
    <row r="46" spans="2:6" x14ac:dyDescent="0.25">
      <c r="F46" s="217" t="s">
        <v>2487</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2614</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2599</v>
      </c>
      <c r="C7" s="297"/>
      <c r="D7" s="297"/>
      <c r="E7" s="297"/>
      <c r="F7" s="297" t="s">
        <v>2703</v>
      </c>
      <c r="G7" s="297" t="s">
        <v>2704</v>
      </c>
      <c r="H7" s="297" t="s">
        <v>2705</v>
      </c>
      <c r="I7" s="297" t="s">
        <v>2706</v>
      </c>
    </row>
    <row r="8" spans="2:9" x14ac:dyDescent="0.25">
      <c r="B8" s="282" t="s">
        <v>2613</v>
      </c>
      <c r="F8" s="308">
        <v>293</v>
      </c>
      <c r="G8" s="316">
        <v>300</v>
      </c>
      <c r="H8" s="316">
        <v>312</v>
      </c>
      <c r="I8" s="308">
        <v>324</v>
      </c>
    </row>
    <row r="9" spans="2:9" x14ac:dyDescent="0.25">
      <c r="B9" s="282" t="s">
        <v>2612</v>
      </c>
      <c r="F9" s="308">
        <v>1</v>
      </c>
      <c r="G9" s="316">
        <v>2</v>
      </c>
      <c r="H9" s="316">
        <v>7</v>
      </c>
      <c r="I9" s="308">
        <v>2</v>
      </c>
    </row>
    <row r="10" spans="2:9" x14ac:dyDescent="0.25">
      <c r="B10" s="282" t="s">
        <v>2611</v>
      </c>
      <c r="F10" s="308">
        <v>18</v>
      </c>
      <c r="G10" s="315">
        <v>19</v>
      </c>
      <c r="H10" s="315">
        <v>19</v>
      </c>
      <c r="I10" s="314">
        <v>18</v>
      </c>
    </row>
    <row r="11" spans="2:9" x14ac:dyDescent="0.25">
      <c r="B11" s="282" t="s">
        <v>2610</v>
      </c>
      <c r="C11" s="282" t="s">
        <v>130</v>
      </c>
      <c r="D11" s="282"/>
      <c r="E11" s="282"/>
      <c r="F11" s="380">
        <v>6.6000000000000003E-2</v>
      </c>
      <c r="G11" s="380">
        <v>6.8000000000000005E-2</v>
      </c>
      <c r="H11" s="380">
        <v>5.7000000000000002E-2</v>
      </c>
      <c r="I11" s="380">
        <v>5.7000000000000002E-2</v>
      </c>
    </row>
    <row r="12" spans="2:9" x14ac:dyDescent="0.25">
      <c r="B12" s="313"/>
      <c r="C12" s="312" t="s">
        <v>2609</v>
      </c>
      <c r="D12" s="312"/>
      <c r="E12" s="312"/>
      <c r="F12" s="310">
        <v>0.08</v>
      </c>
      <c r="G12" s="311">
        <v>0.08</v>
      </c>
      <c r="H12" s="311">
        <v>0.08</v>
      </c>
      <c r="I12" s="310">
        <v>0.08</v>
      </c>
    </row>
    <row r="13" spans="2:9" x14ac:dyDescent="0.25">
      <c r="B13" s="282" t="s">
        <v>2598</v>
      </c>
      <c r="F13" s="308">
        <v>276</v>
      </c>
      <c r="G13" s="308">
        <v>281</v>
      </c>
      <c r="H13" s="308">
        <v>293</v>
      </c>
      <c r="I13" s="308">
        <v>307</v>
      </c>
    </row>
    <row r="14" spans="2:9" x14ac:dyDescent="0.25">
      <c r="C14" s="282" t="s">
        <v>2608</v>
      </c>
      <c r="D14" s="282"/>
      <c r="E14" s="282"/>
      <c r="F14" s="309">
        <v>0</v>
      </c>
      <c r="G14" s="308">
        <v>0</v>
      </c>
      <c r="H14" s="308">
        <v>0</v>
      </c>
      <c r="I14" s="308">
        <v>0</v>
      </c>
    </row>
    <row r="15" spans="2:9" x14ac:dyDescent="0.25">
      <c r="B15" s="282" t="s">
        <v>2607</v>
      </c>
      <c r="F15" s="308">
        <v>0</v>
      </c>
      <c r="G15" s="308">
        <v>0</v>
      </c>
      <c r="H15" s="308">
        <v>0</v>
      </c>
      <c r="I15" s="308">
        <v>0</v>
      </c>
    </row>
    <row r="16" spans="2:9" x14ac:dyDescent="0.25">
      <c r="B16" s="282" t="s">
        <v>2606</v>
      </c>
      <c r="F16" s="308">
        <v>0</v>
      </c>
      <c r="G16" s="308">
        <v>0</v>
      </c>
      <c r="H16" s="308">
        <v>0</v>
      </c>
      <c r="I16" s="308">
        <v>0</v>
      </c>
    </row>
    <row r="17" spans="1:9" x14ac:dyDescent="0.25">
      <c r="A17" s="267"/>
      <c r="B17" s="283" t="s">
        <v>2605</v>
      </c>
      <c r="C17" s="267"/>
      <c r="F17" s="308">
        <v>0</v>
      </c>
      <c r="G17" s="308">
        <v>0</v>
      </c>
      <c r="H17" s="308">
        <v>0</v>
      </c>
      <c r="I17" s="308">
        <v>0</v>
      </c>
    </row>
    <row r="18" spans="1:9" x14ac:dyDescent="0.25">
      <c r="A18" s="267"/>
      <c r="B18" s="283" t="s">
        <v>2604</v>
      </c>
      <c r="C18" s="267"/>
      <c r="D18" s="305"/>
      <c r="E18" s="305"/>
      <c r="F18" s="307">
        <v>0</v>
      </c>
      <c r="G18" s="307">
        <v>0</v>
      </c>
      <c r="H18" s="307">
        <v>0</v>
      </c>
      <c r="I18" s="307">
        <v>0</v>
      </c>
    </row>
    <row r="19" spans="1:9" x14ac:dyDescent="0.25">
      <c r="A19" s="267"/>
      <c r="B19" s="283" t="s">
        <v>2603</v>
      </c>
      <c r="C19" s="267"/>
      <c r="D19" s="305"/>
      <c r="E19" s="305"/>
      <c r="F19" s="307">
        <v>17</v>
      </c>
      <c r="G19" s="307">
        <v>18</v>
      </c>
      <c r="H19" s="307">
        <v>18</v>
      </c>
      <c r="I19" s="307">
        <v>17</v>
      </c>
    </row>
    <row r="20" spans="1:9" x14ac:dyDescent="0.25">
      <c r="A20" s="267"/>
      <c r="B20" s="283" t="s">
        <v>2602</v>
      </c>
      <c r="C20" s="267"/>
      <c r="D20" s="305"/>
      <c r="E20" s="305"/>
      <c r="F20" s="307">
        <v>17</v>
      </c>
      <c r="G20" s="307">
        <v>18</v>
      </c>
      <c r="H20" s="307">
        <v>18</v>
      </c>
      <c r="I20" s="307">
        <v>17</v>
      </c>
    </row>
    <row r="21" spans="1:9" x14ac:dyDescent="0.25">
      <c r="A21" s="267"/>
      <c r="B21" s="306"/>
      <c r="C21" s="267"/>
      <c r="D21" s="305"/>
      <c r="E21" s="305"/>
      <c r="F21" s="304"/>
      <c r="G21" s="304"/>
      <c r="H21" s="304"/>
      <c r="I21" s="304"/>
    </row>
    <row r="22" spans="1:9" x14ac:dyDescent="0.25">
      <c r="A22" s="267"/>
      <c r="B22" s="303" t="s">
        <v>2601</v>
      </c>
      <c r="C22" s="302"/>
      <c r="D22" s="301"/>
      <c r="E22" s="301"/>
      <c r="F22" s="300"/>
      <c r="G22" s="300"/>
      <c r="H22" s="300"/>
      <c r="I22" s="300"/>
    </row>
    <row r="23" spans="1:9" ht="7.5" customHeight="1" x14ac:dyDescent="0.25"/>
    <row r="24" spans="1:9" ht="18" x14ac:dyDescent="0.25">
      <c r="B24" s="250" t="s">
        <v>2600</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2599</v>
      </c>
      <c r="C26" s="297"/>
      <c r="D26" s="297"/>
      <c r="E26" s="297"/>
      <c r="F26" s="297" t="s">
        <v>2703</v>
      </c>
      <c r="G26" s="297" t="s">
        <v>2704</v>
      </c>
      <c r="H26" s="297" t="s">
        <v>2705</v>
      </c>
      <c r="I26" s="297" t="s">
        <v>2706</v>
      </c>
    </row>
    <row r="27" spans="1:9" x14ac:dyDescent="0.25">
      <c r="B27" s="282" t="s">
        <v>2598</v>
      </c>
      <c r="F27" s="295">
        <v>276</v>
      </c>
      <c r="G27" s="296">
        <v>281</v>
      </c>
      <c r="H27" s="296">
        <v>293</v>
      </c>
      <c r="I27" s="295">
        <v>307</v>
      </c>
    </row>
    <row r="28" spans="1:9" x14ac:dyDescent="0.25">
      <c r="B28" s="282" t="s">
        <v>2597</v>
      </c>
      <c r="F28" s="295">
        <v>219</v>
      </c>
      <c r="G28" s="296">
        <v>220</v>
      </c>
      <c r="H28" s="296">
        <v>214</v>
      </c>
      <c r="I28" s="295">
        <v>248</v>
      </c>
    </row>
    <row r="29" spans="1:9" x14ac:dyDescent="0.25">
      <c r="B29" s="283" t="s">
        <v>2596</v>
      </c>
      <c r="C29" s="294"/>
      <c r="D29" s="283"/>
      <c r="E29" s="283"/>
      <c r="F29" s="293" t="s">
        <v>2488</v>
      </c>
      <c r="G29" s="293" t="s">
        <v>2488</v>
      </c>
      <c r="H29" s="293" t="s">
        <v>2488</v>
      </c>
      <c r="I29" s="292" t="s">
        <v>2488</v>
      </c>
    </row>
    <row r="30" spans="1:9" x14ac:dyDescent="0.25">
      <c r="B30" s="267"/>
      <c r="C30" s="283" t="s">
        <v>2595</v>
      </c>
      <c r="D30" s="283"/>
      <c r="E30" s="283"/>
      <c r="F30" s="290" t="s">
        <v>2488</v>
      </c>
      <c r="G30" s="290" t="s">
        <v>2488</v>
      </c>
      <c r="H30" s="290">
        <v>0</v>
      </c>
      <c r="I30" s="290">
        <v>0</v>
      </c>
    </row>
    <row r="31" spans="1:9" x14ac:dyDescent="0.25">
      <c r="B31" s="267"/>
      <c r="C31" s="283" t="s">
        <v>2594</v>
      </c>
      <c r="D31" s="283"/>
      <c r="E31" s="283"/>
      <c r="F31" s="291" t="s">
        <v>2488</v>
      </c>
      <c r="G31" s="291" t="s">
        <v>2488</v>
      </c>
      <c r="H31" s="291" t="s">
        <v>2488</v>
      </c>
      <c r="I31" s="291" t="s">
        <v>2488</v>
      </c>
    </row>
    <row r="32" spans="1:9" x14ac:dyDescent="0.25">
      <c r="B32" s="267"/>
      <c r="C32" s="283" t="s">
        <v>2593</v>
      </c>
      <c r="D32" s="283"/>
      <c r="E32" s="283"/>
      <c r="F32" s="291" t="s">
        <v>2488</v>
      </c>
      <c r="G32" s="291" t="s">
        <v>2488</v>
      </c>
      <c r="H32" s="291" t="s">
        <v>2488</v>
      </c>
      <c r="I32" s="291" t="s">
        <v>2488</v>
      </c>
    </row>
    <row r="33" spans="2:9" x14ac:dyDescent="0.25">
      <c r="B33" s="267"/>
      <c r="C33" s="283" t="s">
        <v>2592</v>
      </c>
      <c r="D33" s="283"/>
      <c r="E33" s="283"/>
      <c r="F33" s="291" t="s">
        <v>2488</v>
      </c>
      <c r="G33" s="291" t="s">
        <v>2488</v>
      </c>
      <c r="H33" s="291" t="s">
        <v>2488</v>
      </c>
      <c r="I33" s="291" t="s">
        <v>2488</v>
      </c>
    </row>
    <row r="34" spans="2:9" x14ac:dyDescent="0.25">
      <c r="B34" s="267"/>
      <c r="C34" s="283" t="s">
        <v>2591</v>
      </c>
      <c r="D34" s="283"/>
      <c r="E34" s="283"/>
      <c r="F34" s="291">
        <v>0</v>
      </c>
      <c r="G34" s="291">
        <v>0</v>
      </c>
      <c r="H34" s="291">
        <v>0</v>
      </c>
      <c r="I34" s="291">
        <v>0</v>
      </c>
    </row>
    <row r="35" spans="2:9" x14ac:dyDescent="0.25">
      <c r="B35" s="267"/>
      <c r="C35" s="283" t="s">
        <v>2590</v>
      </c>
      <c r="D35" s="283"/>
      <c r="E35" s="283"/>
      <c r="F35" s="291">
        <v>1</v>
      </c>
      <c r="G35" s="291">
        <v>1</v>
      </c>
      <c r="H35" s="291">
        <v>0</v>
      </c>
      <c r="I35" s="291">
        <v>0</v>
      </c>
    </row>
    <row r="36" spans="2:9" x14ac:dyDescent="0.25">
      <c r="B36" s="267"/>
      <c r="C36" s="283" t="s">
        <v>2589</v>
      </c>
      <c r="D36" s="283"/>
      <c r="E36" s="283"/>
      <c r="F36" s="290">
        <v>5</v>
      </c>
      <c r="G36" s="290">
        <v>5</v>
      </c>
      <c r="H36" s="290">
        <v>4</v>
      </c>
      <c r="I36" s="290">
        <v>5</v>
      </c>
    </row>
    <row r="37" spans="2:9" x14ac:dyDescent="0.25">
      <c r="B37" s="267"/>
      <c r="C37" s="283" t="s">
        <v>2588</v>
      </c>
      <c r="D37" s="283"/>
      <c r="E37" s="283"/>
      <c r="F37" s="289">
        <v>33</v>
      </c>
      <c r="G37" s="289">
        <v>35</v>
      </c>
      <c r="H37" s="289">
        <v>39</v>
      </c>
      <c r="I37" s="289">
        <v>41</v>
      </c>
    </row>
    <row r="38" spans="2:9" x14ac:dyDescent="0.25">
      <c r="B38" s="267"/>
      <c r="C38" s="283" t="s">
        <v>2587</v>
      </c>
      <c r="D38" s="283"/>
      <c r="E38" s="283"/>
      <c r="F38" s="289">
        <v>237</v>
      </c>
      <c r="G38" s="289">
        <v>240</v>
      </c>
      <c r="H38" s="289">
        <v>250</v>
      </c>
      <c r="I38" s="289">
        <v>261</v>
      </c>
    </row>
    <row r="39" spans="2:9" x14ac:dyDescent="0.25">
      <c r="B39" s="283" t="s">
        <v>2586</v>
      </c>
      <c r="C39" s="283" t="s">
        <v>2585</v>
      </c>
      <c r="D39" s="283"/>
      <c r="E39" s="283"/>
      <c r="F39" s="287" t="s">
        <v>2488</v>
      </c>
      <c r="G39" s="287" t="s">
        <v>2488</v>
      </c>
      <c r="H39" s="287" t="s">
        <v>2488</v>
      </c>
      <c r="I39" s="287" t="s">
        <v>2488</v>
      </c>
    </row>
    <row r="40" spans="2:9" x14ac:dyDescent="0.25">
      <c r="B40" s="267"/>
      <c r="C40" s="283" t="s">
        <v>2584</v>
      </c>
      <c r="D40" s="283"/>
      <c r="E40" s="283"/>
      <c r="F40" s="287">
        <v>1</v>
      </c>
      <c r="G40" s="287">
        <v>1</v>
      </c>
      <c r="H40" s="287">
        <v>1</v>
      </c>
      <c r="I40" s="287">
        <v>1</v>
      </c>
    </row>
    <row r="41" spans="2:9" x14ac:dyDescent="0.25">
      <c r="B41" s="267"/>
      <c r="C41" s="283" t="s">
        <v>2583</v>
      </c>
      <c r="D41" s="283"/>
      <c r="E41" s="283"/>
      <c r="F41" s="288" t="s">
        <v>2488</v>
      </c>
      <c r="G41" s="288" t="s">
        <v>2488</v>
      </c>
      <c r="H41" s="288" t="s">
        <v>2488</v>
      </c>
      <c r="I41" s="288" t="s">
        <v>2488</v>
      </c>
    </row>
    <row r="42" spans="2:9" x14ac:dyDescent="0.25">
      <c r="B42" s="283" t="s">
        <v>2582</v>
      </c>
      <c r="C42" s="283" t="s">
        <v>2581</v>
      </c>
      <c r="D42" s="283"/>
      <c r="E42" s="283"/>
      <c r="F42" s="287">
        <v>1</v>
      </c>
      <c r="G42" s="287">
        <v>1</v>
      </c>
      <c r="H42" s="287">
        <v>1</v>
      </c>
      <c r="I42" s="287">
        <v>1</v>
      </c>
    </row>
    <row r="43" spans="2:9" x14ac:dyDescent="0.25">
      <c r="B43" s="267"/>
      <c r="C43" s="283" t="s">
        <v>2580</v>
      </c>
      <c r="D43" s="283"/>
      <c r="E43" s="283"/>
      <c r="F43" s="287">
        <v>0</v>
      </c>
      <c r="G43" s="287">
        <v>0</v>
      </c>
      <c r="H43" s="287">
        <v>0</v>
      </c>
      <c r="I43" s="287">
        <v>0</v>
      </c>
    </row>
    <row r="44" spans="2:9" x14ac:dyDescent="0.25">
      <c r="B44" s="267"/>
      <c r="C44" s="283" t="s">
        <v>2579</v>
      </c>
      <c r="D44" s="283"/>
      <c r="E44" s="283"/>
      <c r="F44" s="287">
        <v>0</v>
      </c>
      <c r="G44" s="287">
        <v>0</v>
      </c>
      <c r="H44" s="287">
        <v>0</v>
      </c>
      <c r="I44" s="287">
        <v>0</v>
      </c>
    </row>
    <row r="45" spans="2:9" x14ac:dyDescent="0.25">
      <c r="B45" s="283" t="s">
        <v>2578</v>
      </c>
      <c r="C45" s="283" t="s">
        <v>208</v>
      </c>
      <c r="D45" s="283"/>
      <c r="E45" s="283"/>
      <c r="F45" s="286">
        <v>1</v>
      </c>
      <c r="G45" s="286">
        <v>1</v>
      </c>
      <c r="H45" s="286">
        <v>1</v>
      </c>
      <c r="I45" s="286">
        <v>1</v>
      </c>
    </row>
    <row r="46" spans="2:9" x14ac:dyDescent="0.25">
      <c r="B46" s="267"/>
      <c r="C46" s="283" t="s">
        <v>195</v>
      </c>
      <c r="D46" s="283"/>
      <c r="E46" s="283"/>
      <c r="F46" s="286">
        <v>0</v>
      </c>
      <c r="G46" s="286">
        <v>0</v>
      </c>
      <c r="H46" s="286">
        <v>0</v>
      </c>
      <c r="I46" s="286" t="s">
        <v>2488</v>
      </c>
    </row>
    <row r="47" spans="2:9" x14ac:dyDescent="0.25">
      <c r="B47" s="267"/>
      <c r="C47" s="283" t="s">
        <v>214</v>
      </c>
      <c r="D47" s="283"/>
      <c r="E47" s="283"/>
      <c r="F47" s="285" t="s">
        <v>2488</v>
      </c>
      <c r="G47" s="285" t="s">
        <v>2488</v>
      </c>
      <c r="H47" s="285" t="s">
        <v>2488</v>
      </c>
      <c r="I47" s="285" t="s">
        <v>2488</v>
      </c>
    </row>
    <row r="48" spans="2:9" x14ac:dyDescent="0.25">
      <c r="B48" s="267"/>
      <c r="C48" s="283" t="s">
        <v>1139</v>
      </c>
      <c r="D48" s="283"/>
      <c r="E48" s="283"/>
      <c r="F48" s="285" t="s">
        <v>2488</v>
      </c>
      <c r="G48" s="285" t="s">
        <v>2488</v>
      </c>
      <c r="H48" s="285" t="s">
        <v>2488</v>
      </c>
      <c r="I48" s="285" t="s">
        <v>2488</v>
      </c>
    </row>
    <row r="49" spans="2:11" x14ac:dyDescent="0.25">
      <c r="B49" s="267"/>
      <c r="C49" s="283" t="s">
        <v>199</v>
      </c>
      <c r="D49" s="283"/>
      <c r="E49" s="283"/>
      <c r="F49" s="285" t="s">
        <v>2488</v>
      </c>
      <c r="G49" s="285" t="s">
        <v>2488</v>
      </c>
      <c r="H49" s="285" t="s">
        <v>2488</v>
      </c>
      <c r="I49" s="285" t="s">
        <v>2488</v>
      </c>
    </row>
    <row r="50" spans="2:11" x14ac:dyDescent="0.25">
      <c r="B50" s="267"/>
      <c r="C50" s="283" t="s">
        <v>1141</v>
      </c>
      <c r="D50" s="283"/>
      <c r="E50" s="283"/>
      <c r="F50" s="285" t="s">
        <v>2488</v>
      </c>
      <c r="G50" s="285" t="s">
        <v>2488</v>
      </c>
      <c r="H50" s="285" t="s">
        <v>2488</v>
      </c>
      <c r="I50" s="285" t="s">
        <v>2488</v>
      </c>
    </row>
    <row r="51" spans="2:11" x14ac:dyDescent="0.25">
      <c r="B51" s="267"/>
      <c r="C51" s="283" t="s">
        <v>128</v>
      </c>
      <c r="D51" s="283"/>
      <c r="E51" s="283"/>
      <c r="F51" s="285" t="s">
        <v>2488</v>
      </c>
      <c r="G51" s="285" t="s">
        <v>2488</v>
      </c>
      <c r="H51" s="285" t="s">
        <v>2488</v>
      </c>
      <c r="I51" s="285" t="s">
        <v>2488</v>
      </c>
    </row>
    <row r="52" spans="2:11" x14ac:dyDescent="0.25">
      <c r="B52" s="283" t="s">
        <v>2577</v>
      </c>
      <c r="C52" s="267"/>
      <c r="D52" s="267"/>
      <c r="E52" s="267"/>
      <c r="F52" s="284">
        <v>1</v>
      </c>
      <c r="G52" s="284">
        <v>1</v>
      </c>
      <c r="H52" s="284">
        <v>1</v>
      </c>
      <c r="I52" s="284">
        <v>1</v>
      </c>
    </row>
    <row r="53" spans="2:11" x14ac:dyDescent="0.25">
      <c r="B53" s="283" t="s">
        <v>2576</v>
      </c>
      <c r="C53" s="267"/>
      <c r="D53" s="267"/>
      <c r="E53" s="267"/>
      <c r="F53" s="284">
        <v>1</v>
      </c>
      <c r="G53" s="284">
        <v>1</v>
      </c>
      <c r="H53" s="284">
        <v>1</v>
      </c>
      <c r="I53" s="284">
        <v>1</v>
      </c>
    </row>
    <row r="54" spans="2:11" x14ac:dyDescent="0.25">
      <c r="B54" s="283" t="s">
        <v>2575</v>
      </c>
      <c r="C54" s="267"/>
      <c r="D54" s="267"/>
      <c r="E54" s="267"/>
      <c r="F54" s="284">
        <v>1</v>
      </c>
      <c r="G54" s="284">
        <v>1</v>
      </c>
      <c r="H54" s="284">
        <v>1</v>
      </c>
      <c r="I54" s="284">
        <v>1</v>
      </c>
    </row>
    <row r="55" spans="2:11" x14ac:dyDescent="0.25">
      <c r="B55" s="283" t="s">
        <v>2574</v>
      </c>
      <c r="C55" s="283"/>
      <c r="D55" s="283"/>
      <c r="E55" s="283"/>
      <c r="F55" s="280"/>
      <c r="G55" s="281"/>
      <c r="H55" s="281"/>
      <c r="I55" s="280"/>
    </row>
    <row r="56" spans="2:11" x14ac:dyDescent="0.25">
      <c r="B56" s="267"/>
      <c r="C56" s="283" t="s">
        <v>2699</v>
      </c>
      <c r="D56" s="283"/>
      <c r="E56" s="283"/>
      <c r="F56" s="280" t="s">
        <v>2566</v>
      </c>
      <c r="G56" s="281" t="s">
        <v>2566</v>
      </c>
      <c r="H56" s="281" t="s">
        <v>2566</v>
      </c>
      <c r="I56" s="280" t="s">
        <v>2566</v>
      </c>
    </row>
    <row r="57" spans="2:11" x14ac:dyDescent="0.25">
      <c r="C57" s="282" t="s">
        <v>2573</v>
      </c>
      <c r="D57" s="282"/>
      <c r="E57" s="282"/>
      <c r="F57" s="280" t="s">
        <v>2566</v>
      </c>
      <c r="G57" s="281" t="s">
        <v>2566</v>
      </c>
      <c r="H57" s="281" t="s">
        <v>2566</v>
      </c>
      <c r="I57" s="280" t="s">
        <v>2566</v>
      </c>
    </row>
    <row r="58" spans="2:11" x14ac:dyDescent="0.25">
      <c r="C58" s="282" t="s">
        <v>2698</v>
      </c>
      <c r="D58" s="282"/>
      <c r="E58" s="282"/>
      <c r="F58" s="280" t="s">
        <v>2566</v>
      </c>
      <c r="G58" s="281" t="s">
        <v>2566</v>
      </c>
      <c r="H58" s="281" t="s">
        <v>2566</v>
      </c>
      <c r="I58" s="280" t="s">
        <v>2566</v>
      </c>
    </row>
    <row r="59" spans="2:11" ht="27" customHeight="1" x14ac:dyDescent="0.25">
      <c r="B59" s="404" t="s">
        <v>2572</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2571</v>
      </c>
      <c r="K61"/>
    </row>
    <row r="62" spans="2:11" x14ac:dyDescent="0.25">
      <c r="B62" s="278" t="s">
        <v>2570</v>
      </c>
      <c r="C62" s="277" t="s">
        <v>2566</v>
      </c>
      <c r="D62" s="277" t="s">
        <v>2565</v>
      </c>
      <c r="E62" s="277" t="s">
        <v>2564</v>
      </c>
      <c r="F62" s="277" t="s">
        <v>2563</v>
      </c>
      <c r="G62" s="277" t="s">
        <v>2562</v>
      </c>
      <c r="H62" s="277" t="s">
        <v>2561</v>
      </c>
      <c r="I62" s="277" t="s">
        <v>2560</v>
      </c>
      <c r="J62" s="277" t="s">
        <v>2559</v>
      </c>
      <c r="K62" s="277" t="s">
        <v>2558</v>
      </c>
    </row>
    <row r="63" spans="2:11" x14ac:dyDescent="0.25">
      <c r="B63" s="277" t="s">
        <v>2569</v>
      </c>
      <c r="C63" s="277"/>
      <c r="D63" s="277"/>
      <c r="E63" s="277"/>
      <c r="F63" s="277"/>
      <c r="G63" s="277"/>
      <c r="H63" s="277"/>
      <c r="I63" s="277"/>
      <c r="J63" s="277"/>
      <c r="K63" s="277"/>
    </row>
    <row r="64" spans="2:11" x14ac:dyDescent="0.25">
      <c r="B64" s="277" t="s">
        <v>2555</v>
      </c>
      <c r="C64" s="279">
        <v>3.8988512909672739</v>
      </c>
      <c r="D64" s="275"/>
      <c r="E64" s="277"/>
      <c r="F64" s="277"/>
      <c r="G64" s="277"/>
      <c r="H64" s="277"/>
      <c r="I64" s="277"/>
      <c r="J64" s="277"/>
      <c r="K64" s="277"/>
    </row>
    <row r="65" spans="2:11" x14ac:dyDescent="0.25">
      <c r="B65" s="277" t="s">
        <v>2554</v>
      </c>
      <c r="C65" s="279">
        <v>12.536952062353681</v>
      </c>
      <c r="D65" s="275"/>
      <c r="E65" s="277"/>
      <c r="F65" s="277"/>
      <c r="G65" s="277"/>
      <c r="H65" s="277"/>
      <c r="I65" s="277"/>
      <c r="J65" s="277"/>
      <c r="K65" s="277"/>
    </row>
    <row r="66" spans="2:11" x14ac:dyDescent="0.25">
      <c r="B66" s="277" t="s">
        <v>2545</v>
      </c>
      <c r="C66" s="279">
        <v>1.7321966443603691</v>
      </c>
      <c r="D66" s="275"/>
      <c r="E66" s="277"/>
      <c r="F66" s="277"/>
      <c r="G66" s="277"/>
      <c r="H66" s="277"/>
      <c r="I66" s="277"/>
      <c r="J66" s="277"/>
      <c r="K66" s="277"/>
    </row>
    <row r="67" spans="2:11" x14ac:dyDescent="0.25">
      <c r="B67" s="277" t="s">
        <v>130</v>
      </c>
      <c r="C67" s="279">
        <v>18.167999997681324</v>
      </c>
      <c r="D67" s="275"/>
      <c r="E67" s="277"/>
      <c r="F67" s="277"/>
      <c r="G67" s="277"/>
      <c r="H67" s="277"/>
      <c r="I67" s="277"/>
      <c r="J67" s="277"/>
      <c r="K67" s="277"/>
    </row>
    <row r="68" spans="2:11" x14ac:dyDescent="0.25">
      <c r="C68" s="272"/>
    </row>
    <row r="69" spans="2:11" x14ac:dyDescent="0.25">
      <c r="B69" s="198" t="s">
        <v>2568</v>
      </c>
    </row>
    <row r="70" spans="2:11" x14ac:dyDescent="0.25">
      <c r="B70" s="278" t="s">
        <v>2567</v>
      </c>
      <c r="C70" s="277" t="s">
        <v>2566</v>
      </c>
      <c r="D70" s="277" t="s">
        <v>2565</v>
      </c>
      <c r="E70" s="277" t="s">
        <v>2564</v>
      </c>
      <c r="F70" s="277" t="s">
        <v>2563</v>
      </c>
      <c r="G70" s="277" t="s">
        <v>2562</v>
      </c>
      <c r="H70" s="277" t="s">
        <v>2561</v>
      </c>
      <c r="I70" s="277" t="s">
        <v>2560</v>
      </c>
      <c r="J70" s="277" t="s">
        <v>2559</v>
      </c>
      <c r="K70" s="277" t="s">
        <v>2558</v>
      </c>
    </row>
    <row r="71" spans="2:11" x14ac:dyDescent="0.25">
      <c r="B71" s="277" t="s">
        <v>2553</v>
      </c>
      <c r="C71" s="275">
        <v>1.9</v>
      </c>
      <c r="D71" s="275"/>
      <c r="E71" s="277"/>
      <c r="F71" s="277"/>
      <c r="G71" s="277"/>
      <c r="H71" s="277"/>
      <c r="I71" s="277"/>
      <c r="J71" s="277"/>
      <c r="K71" s="277"/>
    </row>
    <row r="72" spans="2:11" x14ac:dyDescent="0.25">
      <c r="B72" s="277" t="s">
        <v>2552</v>
      </c>
      <c r="C72" s="276"/>
      <c r="D72" s="275"/>
      <c r="E72" s="277"/>
      <c r="F72" s="277"/>
      <c r="G72" s="277"/>
      <c r="H72" s="277"/>
      <c r="I72" s="277"/>
      <c r="J72" s="277"/>
      <c r="K72" s="277"/>
    </row>
    <row r="73" spans="2:11" x14ac:dyDescent="0.25">
      <c r="B73" s="277" t="s">
        <v>2242</v>
      </c>
      <c r="C73" s="276">
        <v>16.3</v>
      </c>
      <c r="D73" s="275"/>
      <c r="E73" s="277"/>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18.2</v>
      </c>
      <c r="D75" s="275">
        <v>0</v>
      </c>
      <c r="E75" s="277">
        <v>0</v>
      </c>
      <c r="F75" s="277"/>
      <c r="G75" s="277"/>
      <c r="H75" s="277"/>
      <c r="I75" s="277"/>
      <c r="J75" s="277"/>
      <c r="K75" s="277"/>
    </row>
    <row r="76" spans="2:11" x14ac:dyDescent="0.25">
      <c r="C76" s="272"/>
    </row>
    <row r="77" spans="2:11" x14ac:dyDescent="0.25">
      <c r="B77" s="198" t="s">
        <v>2557</v>
      </c>
    </row>
    <row r="78" spans="2:11" x14ac:dyDescent="0.25">
      <c r="B78" s="278" t="s">
        <v>2556</v>
      </c>
      <c r="C78" s="277" t="s">
        <v>2555</v>
      </c>
      <c r="D78" s="277" t="s">
        <v>2554</v>
      </c>
      <c r="E78" s="277" t="s">
        <v>2545</v>
      </c>
      <c r="F78" s="277" t="s">
        <v>130</v>
      </c>
    </row>
    <row r="79" spans="2:11" x14ac:dyDescent="0.25">
      <c r="B79" s="277" t="s">
        <v>2553</v>
      </c>
      <c r="C79" s="275">
        <v>0.2</v>
      </c>
      <c r="D79" s="275">
        <v>1.7</v>
      </c>
      <c r="E79" s="275">
        <v>0</v>
      </c>
      <c r="F79" s="275">
        <v>1.9</v>
      </c>
    </row>
    <row r="80" spans="2:11" x14ac:dyDescent="0.25">
      <c r="B80" s="277" t="s">
        <v>2552</v>
      </c>
      <c r="C80" s="276"/>
      <c r="D80" s="275"/>
      <c r="E80" s="275"/>
      <c r="F80" s="275"/>
    </row>
    <row r="81" spans="2:11" x14ac:dyDescent="0.25">
      <c r="B81" s="277" t="s">
        <v>2242</v>
      </c>
      <c r="C81" s="276">
        <v>3.8</v>
      </c>
      <c r="D81" s="275">
        <v>10.8</v>
      </c>
      <c r="E81" s="275">
        <v>1.7</v>
      </c>
      <c r="F81" s="275">
        <v>16.3</v>
      </c>
    </row>
    <row r="82" spans="2:11" ht="15" customHeight="1" x14ac:dyDescent="0.25">
      <c r="B82" s="270" t="s">
        <v>2243</v>
      </c>
      <c r="C82" s="276"/>
      <c r="D82" s="275"/>
      <c r="E82" s="275"/>
      <c r="F82" s="275"/>
    </row>
    <row r="83" spans="2:11" x14ac:dyDescent="0.25">
      <c r="B83" s="277" t="s">
        <v>130</v>
      </c>
      <c r="C83" s="276">
        <v>4</v>
      </c>
      <c r="D83" s="275">
        <v>12.5</v>
      </c>
      <c r="E83" s="275">
        <v>1.7</v>
      </c>
      <c r="F83" s="275">
        <v>18.2</v>
      </c>
    </row>
    <row r="84" spans="2:11" x14ac:dyDescent="0.25">
      <c r="C84" s="272"/>
    </row>
    <row r="85" spans="2:11" s="258" customFormat="1" x14ac:dyDescent="0.25">
      <c r="B85" s="198" t="s">
        <v>2551</v>
      </c>
      <c r="C85" s="18"/>
      <c r="D85" s="18"/>
      <c r="E85" s="18"/>
      <c r="F85" s="18"/>
      <c r="G85" s="18"/>
      <c r="H85" s="18"/>
      <c r="I85" s="18"/>
      <c r="J85" s="18"/>
      <c r="K85" s="18"/>
    </row>
    <row r="86" spans="2:11" x14ac:dyDescent="0.25">
      <c r="B86" s="405" t="s">
        <v>2550</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2549</v>
      </c>
      <c r="C89" s="268"/>
      <c r="D89" s="267"/>
    </row>
    <row r="90" spans="2:11" x14ac:dyDescent="0.25">
      <c r="B90" s="270" t="s">
        <v>2547</v>
      </c>
      <c r="C90" s="269">
        <v>0</v>
      </c>
      <c r="D90" s="267"/>
    </row>
    <row r="91" spans="2:11" x14ac:dyDescent="0.25">
      <c r="B91" s="270" t="s">
        <v>2546</v>
      </c>
      <c r="C91" s="269">
        <v>0</v>
      </c>
      <c r="D91" s="267"/>
    </row>
    <row r="92" spans="2:11" x14ac:dyDescent="0.25">
      <c r="B92" s="270" t="s">
        <v>2545</v>
      </c>
      <c r="C92" s="269">
        <v>0</v>
      </c>
      <c r="D92" s="267"/>
    </row>
    <row r="93" spans="2:11" x14ac:dyDescent="0.25">
      <c r="B93" s="270" t="s">
        <v>130</v>
      </c>
      <c r="C93" s="269">
        <v>0</v>
      </c>
      <c r="D93" s="267"/>
    </row>
    <row r="94" spans="2:11" x14ac:dyDescent="0.25">
      <c r="B94" s="267"/>
      <c r="C94" s="267"/>
      <c r="D94" s="267"/>
    </row>
    <row r="95" spans="2:11" x14ac:dyDescent="0.25">
      <c r="B95" s="271" t="s">
        <v>2548</v>
      </c>
      <c r="C95" s="268"/>
      <c r="D95" s="267"/>
    </row>
    <row r="96" spans="2:11" x14ac:dyDescent="0.25">
      <c r="B96" s="270" t="s">
        <v>2547</v>
      </c>
      <c r="C96" s="269">
        <v>0</v>
      </c>
      <c r="D96" s="267"/>
    </row>
    <row r="97" spans="2:6" x14ac:dyDescent="0.25">
      <c r="B97" s="270" t="s">
        <v>2546</v>
      </c>
      <c r="C97" s="269">
        <v>0</v>
      </c>
      <c r="D97" s="267"/>
    </row>
    <row r="98" spans="2:6" x14ac:dyDescent="0.25">
      <c r="B98" s="270" t="s">
        <v>2545</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2544</v>
      </c>
      <c r="C103" s="408"/>
      <c r="D103" s="408"/>
      <c r="E103" s="408"/>
      <c r="F103" s="408"/>
    </row>
    <row r="104" spans="2:6" ht="18" x14ac:dyDescent="0.25">
      <c r="B104" s="256"/>
      <c r="C104" s="266"/>
      <c r="D104" s="265"/>
      <c r="E104" s="265"/>
      <c r="F104" s="265"/>
    </row>
    <row r="105" spans="2:6" x14ac:dyDescent="0.25">
      <c r="B105" s="264" t="s">
        <v>2543</v>
      </c>
      <c r="C105" s="262">
        <v>276</v>
      </c>
    </row>
    <row r="106" spans="2:6" x14ac:dyDescent="0.25">
      <c r="B106" s="263" t="s">
        <v>2542</v>
      </c>
      <c r="C106" s="379">
        <v>1</v>
      </c>
      <c r="D106"/>
    </row>
    <row r="107" spans="2:6" x14ac:dyDescent="0.25">
      <c r="B107" s="263" t="s">
        <v>2541</v>
      </c>
      <c r="C107" s="262"/>
    </row>
    <row r="108" spans="2:6" x14ac:dyDescent="0.25">
      <c r="B108" s="263" t="s">
        <v>2540</v>
      </c>
      <c r="C108" s="262"/>
    </row>
    <row r="109" spans="2:6" x14ac:dyDescent="0.25">
      <c r="B109" s="263" t="s">
        <v>2539</v>
      </c>
      <c r="C109" s="262"/>
    </row>
    <row r="110" spans="2:6" x14ac:dyDescent="0.25">
      <c r="B110" s="263" t="s">
        <v>2538</v>
      </c>
      <c r="C110" s="262"/>
    </row>
    <row r="111" spans="2:6" x14ac:dyDescent="0.25">
      <c r="B111" s="263" t="s">
        <v>2537</v>
      </c>
      <c r="C111" s="262"/>
    </row>
    <row r="112" spans="2:6" x14ac:dyDescent="0.25">
      <c r="B112" s="263" t="s">
        <v>2536</v>
      </c>
      <c r="C112" s="262"/>
    </row>
    <row r="113" spans="2:6" x14ac:dyDescent="0.25">
      <c r="B113" s="261"/>
      <c r="C113" s="1"/>
    </row>
    <row r="115" spans="2:6" ht="18" x14ac:dyDescent="0.25">
      <c r="B115" s="408" t="s">
        <v>2535</v>
      </c>
      <c r="C115" s="408"/>
      <c r="D115" s="408"/>
      <c r="E115" s="408"/>
      <c r="F115" s="408"/>
    </row>
    <row r="116" spans="2:6" ht="18" x14ac:dyDescent="0.25">
      <c r="B116" s="256"/>
      <c r="C116" s="402" t="s">
        <v>2530</v>
      </c>
      <c r="D116" s="402"/>
      <c r="E116" s="402"/>
      <c r="F116" s="402"/>
    </row>
    <row r="117" spans="2:6" x14ac:dyDescent="0.25">
      <c r="B117" s="253" t="s">
        <v>2534</v>
      </c>
      <c r="C117" s="409"/>
      <c r="D117" s="409"/>
      <c r="E117" s="409"/>
      <c r="F117" s="409"/>
    </row>
    <row r="118" spans="2:6" x14ac:dyDescent="0.25">
      <c r="B118" s="253"/>
      <c r="C118" s="260"/>
      <c r="D118" s="260"/>
      <c r="E118" s="260"/>
      <c r="F118" s="260"/>
    </row>
    <row r="119" spans="2:6" x14ac:dyDescent="0.25">
      <c r="B119" s="252" t="s">
        <v>2533</v>
      </c>
      <c r="C119" s="410"/>
      <c r="D119" s="410"/>
      <c r="E119" s="410"/>
      <c r="F119" s="410"/>
    </row>
    <row r="120" spans="2:6" x14ac:dyDescent="0.25">
      <c r="B120" s="259" t="s">
        <v>2532</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2531</v>
      </c>
      <c r="C124" s="408"/>
      <c r="D124" s="408"/>
      <c r="E124" s="408"/>
      <c r="F124" s="408"/>
    </row>
    <row r="125" spans="2:6" ht="18" x14ac:dyDescent="0.25">
      <c r="B125" s="256"/>
      <c r="C125" s="402" t="s">
        <v>2530</v>
      </c>
      <c r="D125" s="402"/>
      <c r="E125" s="402"/>
      <c r="F125" s="402"/>
    </row>
    <row r="126" spans="2:6" x14ac:dyDescent="0.25">
      <c r="B126" s="255"/>
      <c r="C126" s="411" t="s">
        <v>2529</v>
      </c>
      <c r="D126" s="411"/>
      <c r="E126" s="411" t="s">
        <v>2528</v>
      </c>
      <c r="F126" s="411"/>
    </row>
    <row r="127" spans="2:6" ht="30" x14ac:dyDescent="0.25">
      <c r="B127" s="254" t="s">
        <v>2527</v>
      </c>
      <c r="C127" s="409" t="s">
        <v>2524</v>
      </c>
      <c r="D127" s="409"/>
      <c r="E127" s="409"/>
      <c r="F127" s="409"/>
    </row>
    <row r="128" spans="2:6" x14ac:dyDescent="0.25">
      <c r="B128" s="253" t="s">
        <v>2526</v>
      </c>
      <c r="C128" s="409" t="s">
        <v>2524</v>
      </c>
      <c r="D128" s="409"/>
      <c r="E128" s="409"/>
      <c r="F128" s="409"/>
    </row>
    <row r="129" spans="2:9" x14ac:dyDescent="0.25">
      <c r="B129" s="252" t="s">
        <v>2525</v>
      </c>
      <c r="C129" s="410"/>
      <c r="D129" s="410"/>
      <c r="E129" s="410" t="s">
        <v>2524</v>
      </c>
      <c r="F129" s="410"/>
    </row>
    <row r="130" spans="2:9" x14ac:dyDescent="0.25">
      <c r="B130" s="251" t="s">
        <v>2523</v>
      </c>
    </row>
    <row r="131" spans="2:9" x14ac:dyDescent="0.25">
      <c r="I131" s="217" t="s">
        <v>2487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2407</v>
      </c>
      <c r="K4" s="340" t="s">
        <v>2628</v>
      </c>
      <c r="L4" s="339">
        <v>45016</v>
      </c>
    </row>
    <row r="5" spans="1:13" x14ac:dyDescent="0.25">
      <c r="B5" s="338" t="s">
        <v>2627</v>
      </c>
    </row>
    <row r="7" spans="1:13" ht="15.75" x14ac:dyDescent="0.25">
      <c r="B7" s="337" t="s">
        <v>2626</v>
      </c>
    </row>
    <row r="8" spans="1:13" ht="3.75" customHeight="1" x14ac:dyDescent="0.25">
      <c r="B8" s="337"/>
    </row>
    <row r="9" spans="1:13" x14ac:dyDescent="0.25">
      <c r="B9" s="336" t="s">
        <v>2469</v>
      </c>
      <c r="C9" s="328"/>
      <c r="D9" s="328"/>
      <c r="E9" s="328"/>
      <c r="F9" s="328"/>
      <c r="G9" s="328"/>
      <c r="H9" s="328"/>
      <c r="I9" s="328"/>
      <c r="J9" s="328"/>
      <c r="K9" s="328"/>
      <c r="L9" s="328"/>
      <c r="M9" s="328"/>
    </row>
    <row r="10" spans="1:13" ht="45" x14ac:dyDescent="0.25">
      <c r="A10" s="267"/>
      <c r="B10" s="302"/>
      <c r="C10" s="326" t="s">
        <v>2624</v>
      </c>
      <c r="D10" s="325" t="s">
        <v>2623</v>
      </c>
      <c r="E10" s="325" t="s">
        <v>2622</v>
      </c>
      <c r="F10" s="325" t="s">
        <v>2621</v>
      </c>
      <c r="G10" s="325" t="s">
        <v>2620</v>
      </c>
      <c r="H10" s="325" t="s">
        <v>2619</v>
      </c>
      <c r="I10" s="325" t="s">
        <v>2618</v>
      </c>
      <c r="J10" s="325" t="s">
        <v>766</v>
      </c>
      <c r="K10" s="325" t="s">
        <v>2617</v>
      </c>
      <c r="L10" s="325" t="s">
        <v>128</v>
      </c>
      <c r="M10" s="324" t="s">
        <v>130</v>
      </c>
    </row>
    <row r="11" spans="1:13" x14ac:dyDescent="0.25">
      <c r="A11" s="267"/>
      <c r="B11" s="323" t="s">
        <v>130</v>
      </c>
      <c r="C11" s="335">
        <v>131648</v>
      </c>
      <c r="D11" s="334">
        <v>11095</v>
      </c>
      <c r="E11" s="334">
        <v>4576</v>
      </c>
      <c r="F11" s="334">
        <v>2890</v>
      </c>
      <c r="G11" s="334">
        <v>3374</v>
      </c>
      <c r="H11" s="334">
        <v>306</v>
      </c>
      <c r="I11" s="334">
        <v>2016</v>
      </c>
      <c r="J11" s="334">
        <v>2163</v>
      </c>
      <c r="K11" s="334">
        <v>462</v>
      </c>
      <c r="L11" s="334">
        <v>107</v>
      </c>
      <c r="M11" s="333">
        <v>158637</v>
      </c>
    </row>
    <row r="12" spans="1:13" x14ac:dyDescent="0.25">
      <c r="A12" s="267"/>
      <c r="B12" s="319" t="s">
        <v>2615</v>
      </c>
      <c r="C12" s="318">
        <v>83</v>
      </c>
      <c r="D12" s="318">
        <v>7</v>
      </c>
      <c r="E12" s="318">
        <v>3</v>
      </c>
      <c r="F12" s="318">
        <v>2</v>
      </c>
      <c r="G12" s="318">
        <v>2</v>
      </c>
      <c r="H12" s="318">
        <v>0</v>
      </c>
      <c r="I12" s="318">
        <v>1</v>
      </c>
      <c r="J12" s="318">
        <v>1</v>
      </c>
      <c r="K12" s="318">
        <v>0</v>
      </c>
      <c r="L12" s="318">
        <v>0</v>
      </c>
      <c r="M12" s="318">
        <v>99</v>
      </c>
    </row>
    <row r="13" spans="1:13" x14ac:dyDescent="0.25">
      <c r="A13" s="267"/>
      <c r="B13" s="267"/>
      <c r="C13" s="332"/>
    </row>
    <row r="14" spans="1:13" ht="15.75" x14ac:dyDescent="0.25">
      <c r="A14" s="267"/>
      <c r="B14" s="331" t="s">
        <v>2625</v>
      </c>
      <c r="C14" s="267"/>
    </row>
    <row r="15" spans="1:13" ht="3.75" customHeight="1" x14ac:dyDescent="0.25">
      <c r="A15" s="267"/>
      <c r="B15" s="331"/>
      <c r="C15" s="267"/>
    </row>
    <row r="16" spans="1:13" x14ac:dyDescent="0.25">
      <c r="A16" s="267"/>
      <c r="B16" s="330" t="s">
        <v>2467</v>
      </c>
      <c r="C16" s="329"/>
      <c r="D16" s="328"/>
      <c r="E16" s="328"/>
      <c r="F16" s="328"/>
      <c r="G16" s="328"/>
      <c r="H16" s="328"/>
      <c r="I16" s="328"/>
      <c r="J16" s="328"/>
      <c r="K16" s="328"/>
      <c r="L16" s="328"/>
      <c r="M16" s="328"/>
    </row>
    <row r="17" spans="1:14" ht="45" x14ac:dyDescent="0.25">
      <c r="A17" s="267"/>
      <c r="B17" s="302"/>
      <c r="C17" s="326" t="s">
        <v>2624</v>
      </c>
      <c r="D17" s="325" t="s">
        <v>2623</v>
      </c>
      <c r="E17" s="325" t="s">
        <v>2622</v>
      </c>
      <c r="F17" s="325" t="s">
        <v>2621</v>
      </c>
      <c r="G17" s="325" t="s">
        <v>2620</v>
      </c>
      <c r="H17" s="325" t="s">
        <v>2619</v>
      </c>
      <c r="I17" s="325" t="s">
        <v>2618</v>
      </c>
      <c r="J17" s="325" t="s">
        <v>766</v>
      </c>
      <c r="K17" s="325" t="s">
        <v>2617</v>
      </c>
      <c r="L17" s="325" t="s">
        <v>128</v>
      </c>
      <c r="M17" s="324" t="s">
        <v>130</v>
      </c>
    </row>
    <row r="18" spans="1:14" x14ac:dyDescent="0.25">
      <c r="A18" s="267"/>
      <c r="B18" s="323" t="s">
        <v>130</v>
      </c>
      <c r="C18" s="322">
        <v>173.23</v>
      </c>
      <c r="D18" s="321">
        <v>8.3800000000000008</v>
      </c>
      <c r="E18" s="321">
        <v>20.69</v>
      </c>
      <c r="F18" s="321">
        <v>23.36</v>
      </c>
      <c r="G18" s="321">
        <v>19.079999999999998</v>
      </c>
      <c r="H18" s="321">
        <v>2.57</v>
      </c>
      <c r="I18" s="321">
        <v>15.07</v>
      </c>
      <c r="J18" s="321">
        <v>7.02</v>
      </c>
      <c r="K18" s="321">
        <v>6.74</v>
      </c>
      <c r="L18" s="321">
        <v>7.0000000000000007E-2</v>
      </c>
      <c r="M18" s="320">
        <v>276.20999999999992</v>
      </c>
    </row>
    <row r="19" spans="1:14" x14ac:dyDescent="0.25">
      <c r="A19" s="267"/>
      <c r="B19" s="319" t="s">
        <v>2615</v>
      </c>
      <c r="C19" s="318">
        <v>62.71677346946165</v>
      </c>
      <c r="D19" s="318">
        <v>3.033923464030992</v>
      </c>
      <c r="E19" s="318">
        <v>7.490677383150504</v>
      </c>
      <c r="F19" s="318">
        <v>8.457333188515987</v>
      </c>
      <c r="G19" s="318">
        <v>6.9077875529488448</v>
      </c>
      <c r="H19" s="318">
        <v>0.93045146808587686</v>
      </c>
      <c r="I19" s="318">
        <v>5.4559936280366408</v>
      </c>
      <c r="J19" s="318">
        <v>2.5415444770283484</v>
      </c>
      <c r="K19" s="318">
        <v>2.4401723326454516</v>
      </c>
      <c r="L19" s="318">
        <v>2.5343036095724279E-2</v>
      </c>
      <c r="M19" s="317">
        <v>100</v>
      </c>
    </row>
    <row r="20" spans="1:14" x14ac:dyDescent="0.25">
      <c r="A20" s="267"/>
      <c r="B20" s="267"/>
      <c r="C20" s="267"/>
    </row>
    <row r="21" spans="1:14" ht="15.75" x14ac:dyDescent="0.25">
      <c r="A21" s="267"/>
      <c r="B21" s="331" t="s">
        <v>2616</v>
      </c>
      <c r="C21" s="267"/>
    </row>
    <row r="22" spans="1:14" ht="3.75" customHeight="1" x14ac:dyDescent="0.25">
      <c r="A22" s="267"/>
      <c r="B22" s="331"/>
      <c r="C22" s="267"/>
    </row>
    <row r="23" spans="1:14" x14ac:dyDescent="0.25">
      <c r="A23" s="267"/>
      <c r="B23" s="330" t="s">
        <v>2465</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110.4</v>
      </c>
      <c r="D26" s="321">
        <v>79.099999999999994</v>
      </c>
      <c r="E26" s="321">
        <v>43.4</v>
      </c>
      <c r="F26" s="321">
        <v>21.9</v>
      </c>
      <c r="G26" s="321">
        <v>10.199999999999999</v>
      </c>
      <c r="H26" s="321">
        <v>11.3</v>
      </c>
      <c r="I26" s="320">
        <v>276.2</v>
      </c>
    </row>
    <row r="27" spans="1:14" x14ac:dyDescent="0.25">
      <c r="A27" s="267"/>
      <c r="B27" s="319" t="s">
        <v>2615</v>
      </c>
      <c r="C27" s="318">
        <v>39.979999999999997</v>
      </c>
      <c r="D27" s="318">
        <v>28.63</v>
      </c>
      <c r="E27" s="318">
        <v>15.7</v>
      </c>
      <c r="F27" s="318">
        <v>7.93</v>
      </c>
      <c r="G27" s="318">
        <v>3.68</v>
      </c>
      <c r="H27" s="318">
        <v>4.07</v>
      </c>
      <c r="I27" s="317">
        <v>100</v>
      </c>
    </row>
    <row r="28" spans="1:14" x14ac:dyDescent="0.25">
      <c r="A28" s="267"/>
      <c r="B28" s="267"/>
      <c r="C28" s="267"/>
    </row>
    <row r="29" spans="1:14" x14ac:dyDescent="0.25">
      <c r="N29" s="217" t="s">
        <v>2487</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2649</v>
      </c>
    </row>
    <row r="6" spans="2:14" ht="3.75" customHeight="1" x14ac:dyDescent="0.25">
      <c r="B6" s="337"/>
    </row>
    <row r="7" spans="2:14" x14ac:dyDescent="0.25">
      <c r="B7" s="361" t="s">
        <v>2463</v>
      </c>
      <c r="C7" s="361"/>
      <c r="D7" s="356"/>
      <c r="E7" s="360"/>
      <c r="F7" s="360"/>
      <c r="G7" s="360"/>
      <c r="H7" s="360"/>
      <c r="I7" s="360"/>
      <c r="J7" s="360"/>
      <c r="K7" s="355"/>
      <c r="L7" s="355"/>
      <c r="M7" s="267"/>
      <c r="N7" s="271"/>
    </row>
    <row r="8" spans="2:14" x14ac:dyDescent="0.25">
      <c r="B8" s="313"/>
      <c r="C8" s="412" t="s">
        <v>2645</v>
      </c>
      <c r="D8" s="412"/>
      <c r="E8" s="412"/>
      <c r="F8" s="412"/>
      <c r="G8" s="412"/>
      <c r="H8" s="412"/>
      <c r="I8" s="412"/>
      <c r="J8" s="412"/>
      <c r="K8" s="412"/>
      <c r="L8" s="412"/>
      <c r="M8" s="267"/>
      <c r="N8" s="267"/>
    </row>
    <row r="9" spans="2:14" x14ac:dyDescent="0.25">
      <c r="B9" s="313"/>
      <c r="C9" s="354" t="s">
        <v>2641</v>
      </c>
      <c r="D9" s="354" t="s">
        <v>2640</v>
      </c>
      <c r="E9" s="354" t="s">
        <v>2639</v>
      </c>
      <c r="F9" s="354" t="s">
        <v>2638</v>
      </c>
      <c r="G9" s="354" t="s">
        <v>2637</v>
      </c>
      <c r="H9" s="354" t="s">
        <v>2636</v>
      </c>
      <c r="I9" s="354" t="s">
        <v>2635</v>
      </c>
      <c r="J9" s="354" t="s">
        <v>2634</v>
      </c>
      <c r="K9" s="354" t="s">
        <v>2633</v>
      </c>
      <c r="L9" s="354" t="s">
        <v>2632</v>
      </c>
      <c r="M9" s="267"/>
      <c r="N9" s="359"/>
    </row>
    <row r="10" spans="2:14" x14ac:dyDescent="0.25">
      <c r="C10" s="358"/>
      <c r="D10" s="358"/>
      <c r="E10" s="358"/>
      <c r="F10" s="358"/>
      <c r="G10" s="358"/>
      <c r="H10" s="358"/>
      <c r="I10" s="358"/>
      <c r="J10" s="358"/>
      <c r="K10" s="358"/>
      <c r="L10" s="358"/>
      <c r="M10" s="267"/>
      <c r="N10" s="267"/>
    </row>
    <row r="11" spans="2:14" x14ac:dyDescent="0.25">
      <c r="B11" s="353" t="s">
        <v>2624</v>
      </c>
      <c r="C11" s="352">
        <v>84.183013826570928</v>
      </c>
      <c r="D11" s="352">
        <v>60.26637461472427</v>
      </c>
      <c r="E11" s="352">
        <v>23.704027306646285</v>
      </c>
      <c r="F11" s="352">
        <v>3.1565767524669481</v>
      </c>
      <c r="G11" s="352">
        <v>1.2416695272661775</v>
      </c>
      <c r="H11" s="352">
        <v>0.2038114124169193</v>
      </c>
      <c r="I11" s="352">
        <v>0.10230572860770777</v>
      </c>
      <c r="J11" s="352">
        <v>5.950333188815847E-2</v>
      </c>
      <c r="K11" s="352">
        <v>4.2002351921053047E-2</v>
      </c>
      <c r="L11" s="352">
        <v>0.27051514749154404</v>
      </c>
      <c r="M11" s="267"/>
      <c r="N11" s="344"/>
    </row>
    <row r="12" spans="2:14" x14ac:dyDescent="0.25">
      <c r="B12" s="353" t="s">
        <v>2623</v>
      </c>
      <c r="C12" s="352">
        <v>5.2389999999999999</v>
      </c>
      <c r="D12" s="352">
        <v>2.6057999999999999</v>
      </c>
      <c r="E12" s="352">
        <v>0.43919999999999998</v>
      </c>
      <c r="F12" s="352">
        <v>3.9399999999999998E-2</v>
      </c>
      <c r="G12" s="352">
        <v>1.0699999999999999E-2</v>
      </c>
      <c r="H12" s="352">
        <v>2E-3</v>
      </c>
      <c r="I12" s="352">
        <v>1.8E-3</v>
      </c>
      <c r="J12" s="352">
        <v>1.6999999999999999E-3</v>
      </c>
      <c r="K12" s="352">
        <v>1.5E-3</v>
      </c>
      <c r="L12" s="352">
        <v>3.6700000000000003E-2</v>
      </c>
      <c r="M12" s="267"/>
      <c r="N12" s="344"/>
    </row>
    <row r="13" spans="2:14" x14ac:dyDescent="0.25">
      <c r="B13" s="353" t="s">
        <v>2622</v>
      </c>
      <c r="C13" s="352">
        <v>13.7791</v>
      </c>
      <c r="D13" s="352">
        <v>4.1847000000000003</v>
      </c>
      <c r="E13" s="352">
        <v>1.3715999999999999</v>
      </c>
      <c r="F13" s="352">
        <v>0.48020000000000002</v>
      </c>
      <c r="G13" s="352">
        <v>0.31440000000000001</v>
      </c>
      <c r="H13" s="352">
        <v>9.9500000000000005E-2</v>
      </c>
      <c r="I13" s="352">
        <v>4.5100000000000001E-2</v>
      </c>
      <c r="J13" s="352">
        <v>4.7399999999999998E-2</v>
      </c>
      <c r="K13" s="352">
        <v>6.8599999999999994E-2</v>
      </c>
      <c r="L13" s="352">
        <v>0.30070000000000002</v>
      </c>
      <c r="M13" s="267"/>
      <c r="N13" s="344"/>
    </row>
    <row r="14" spans="2:14" x14ac:dyDescent="0.25">
      <c r="B14" s="353" t="s">
        <v>2621</v>
      </c>
      <c r="C14" s="352">
        <v>17.234200000000001</v>
      </c>
      <c r="D14" s="352">
        <v>4.7061000000000002</v>
      </c>
      <c r="E14" s="352">
        <v>1.2274</v>
      </c>
      <c r="F14" s="352">
        <v>0.13519999999999999</v>
      </c>
      <c r="G14" s="352">
        <v>3.5700000000000003E-2</v>
      </c>
      <c r="H14" s="352">
        <v>8.6999999999999994E-3</v>
      </c>
      <c r="I14" s="352">
        <v>3.0000000000000001E-3</v>
      </c>
      <c r="J14" s="352">
        <v>2.7000000000000001E-3</v>
      </c>
      <c r="K14" s="352">
        <v>1.9E-3</v>
      </c>
      <c r="L14" s="352">
        <v>7.4999999999999997E-3</v>
      </c>
      <c r="M14" s="267"/>
      <c r="N14" s="344"/>
    </row>
    <row r="15" spans="2:14" x14ac:dyDescent="0.25">
      <c r="B15" s="353" t="s">
        <v>2620</v>
      </c>
      <c r="C15" s="352">
        <v>8.8179999999999996</v>
      </c>
      <c r="D15" s="352">
        <v>6.9066000000000001</v>
      </c>
      <c r="E15" s="352">
        <v>2.9784000000000002</v>
      </c>
      <c r="F15" s="352">
        <v>0.31180000000000002</v>
      </c>
      <c r="G15" s="352">
        <v>5.62E-2</v>
      </c>
      <c r="H15" s="352">
        <v>2.8999999999999998E-3</v>
      </c>
      <c r="I15" s="352">
        <v>1.9E-3</v>
      </c>
      <c r="J15" s="352">
        <v>1.4E-3</v>
      </c>
      <c r="K15" s="352">
        <v>8.9999999999999998E-4</v>
      </c>
      <c r="L15" s="352">
        <v>5.1999999999999998E-3</v>
      </c>
      <c r="M15" s="267"/>
      <c r="N15" s="344"/>
    </row>
    <row r="16" spans="2:14" ht="30" x14ac:dyDescent="0.25">
      <c r="B16" s="353" t="s">
        <v>2619</v>
      </c>
      <c r="C16" s="352">
        <v>1.706</v>
      </c>
      <c r="D16" s="352">
        <v>0.76649999999999996</v>
      </c>
      <c r="E16" s="352">
        <v>0.1007</v>
      </c>
      <c r="F16" s="352">
        <v>2.9999999999999997E-4</v>
      </c>
      <c r="G16" s="352">
        <v>0</v>
      </c>
      <c r="H16" s="352">
        <v>0</v>
      </c>
      <c r="I16" s="352">
        <v>0</v>
      </c>
      <c r="J16" s="352">
        <v>0</v>
      </c>
      <c r="K16" s="352">
        <v>0</v>
      </c>
      <c r="L16" s="352">
        <v>0</v>
      </c>
      <c r="M16" s="267"/>
      <c r="N16" s="344"/>
    </row>
    <row r="17" spans="2:14" x14ac:dyDescent="0.25">
      <c r="B17" s="353" t="s">
        <v>2618</v>
      </c>
      <c r="C17" s="352">
        <v>8.2446000000000002</v>
      </c>
      <c r="D17" s="352">
        <v>5.6631</v>
      </c>
      <c r="E17" s="352">
        <v>1.0489999999999999</v>
      </c>
      <c r="F17" s="352">
        <v>4.8399999999999999E-2</v>
      </c>
      <c r="G17" s="352">
        <v>3.5400000000000001E-2</v>
      </c>
      <c r="H17" s="352">
        <v>1.5800000000000002E-2</v>
      </c>
      <c r="I17" s="352">
        <v>7.1999999999999998E-3</v>
      </c>
      <c r="J17" s="352">
        <v>1.1999999999999999E-3</v>
      </c>
      <c r="K17" s="352">
        <v>1.1000000000000001E-3</v>
      </c>
      <c r="L17" s="352">
        <v>7.7999999999999996E-3</v>
      </c>
      <c r="M17" s="267"/>
      <c r="N17" s="344"/>
    </row>
    <row r="18" spans="2:14" x14ac:dyDescent="0.25">
      <c r="B18" s="353" t="s">
        <v>2630</v>
      </c>
      <c r="C18" s="352">
        <v>3.6901999999999999</v>
      </c>
      <c r="D18" s="352">
        <v>2.3336000000000001</v>
      </c>
      <c r="E18" s="352">
        <v>0.89280000000000004</v>
      </c>
      <c r="F18" s="352">
        <v>7.7499999999999999E-2</v>
      </c>
      <c r="G18" s="352">
        <v>1.49E-2</v>
      </c>
      <c r="H18" s="352">
        <v>4.1000000000000003E-3</v>
      </c>
      <c r="I18" s="352">
        <v>3.0000000000000001E-3</v>
      </c>
      <c r="J18" s="352">
        <v>1.6999999999999999E-3</v>
      </c>
      <c r="K18" s="352">
        <v>0</v>
      </c>
      <c r="L18" s="352">
        <v>0</v>
      </c>
      <c r="M18" s="267"/>
      <c r="N18" s="344"/>
    </row>
    <row r="19" spans="2:14" ht="30" x14ac:dyDescent="0.25">
      <c r="B19" s="353" t="s">
        <v>2629</v>
      </c>
      <c r="C19" s="352">
        <v>3.6840999999999999</v>
      </c>
      <c r="D19" s="352">
        <v>2.5539999999999998</v>
      </c>
      <c r="E19" s="352">
        <v>0.31380000000000002</v>
      </c>
      <c r="F19" s="352">
        <v>1.9400000000000001E-2</v>
      </c>
      <c r="G19" s="352">
        <v>1.6899999999999998E-2</v>
      </c>
      <c r="H19" s="352">
        <v>7.3000000000000001E-3</v>
      </c>
      <c r="I19" s="352">
        <v>7.3000000000000001E-3</v>
      </c>
      <c r="J19" s="352">
        <v>7.1999999999999998E-3</v>
      </c>
      <c r="K19" s="352">
        <v>7.1999999999999998E-3</v>
      </c>
      <c r="L19" s="352">
        <v>0.1201</v>
      </c>
      <c r="M19" s="267"/>
      <c r="N19" s="344"/>
    </row>
    <row r="20" spans="2:14" x14ac:dyDescent="0.25">
      <c r="B20" s="353" t="s">
        <v>128</v>
      </c>
      <c r="C20" s="352">
        <v>4.7899999999999998E-2</v>
      </c>
      <c r="D20" s="352">
        <v>1.78E-2</v>
      </c>
      <c r="E20" s="352">
        <v>2.0000000000000001E-4</v>
      </c>
      <c r="F20" s="352">
        <v>0</v>
      </c>
      <c r="G20" s="352">
        <v>0</v>
      </c>
      <c r="H20" s="352">
        <v>0</v>
      </c>
      <c r="I20" s="352">
        <v>0</v>
      </c>
      <c r="J20" s="352">
        <v>0</v>
      </c>
      <c r="K20" s="352">
        <v>0</v>
      </c>
      <c r="L20" s="352">
        <v>4.0000000000000002E-4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146.62654902291021</v>
      </c>
      <c r="D22" s="341">
        <v>90.004360645313341</v>
      </c>
      <c r="E22" s="341">
        <v>32.07692643194693</v>
      </c>
      <c r="F22" s="341">
        <v>4.2687499038966656</v>
      </c>
      <c r="G22" s="341">
        <v>1.7258606063217132</v>
      </c>
      <c r="H22" s="341">
        <v>0.34411208403946081</v>
      </c>
      <c r="I22" s="341">
        <v>0.17160602621671459</v>
      </c>
      <c r="J22" s="341">
        <v>0.12280431246743909</v>
      </c>
      <c r="K22" s="341">
        <v>0.1232043265145643</v>
      </c>
      <c r="L22" s="341">
        <v>0.74892629973017211</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2648</v>
      </c>
      <c r="M27" s="267"/>
      <c r="N27" s="267"/>
    </row>
    <row r="28" spans="2:14" ht="3.75" customHeight="1" x14ac:dyDescent="0.25">
      <c r="B28" s="337"/>
      <c r="M28" s="267"/>
      <c r="N28" s="267"/>
    </row>
    <row r="29" spans="2:14" x14ac:dyDescent="0.25">
      <c r="B29" s="350" t="s">
        <v>2647</v>
      </c>
      <c r="C29" s="356"/>
      <c r="D29" s="355"/>
      <c r="E29" s="355"/>
      <c r="F29" s="355"/>
      <c r="G29" s="355"/>
      <c r="H29" s="355"/>
      <c r="I29" s="355"/>
      <c r="J29" s="355"/>
      <c r="K29" s="355"/>
      <c r="L29" s="355"/>
      <c r="M29" s="267"/>
      <c r="N29" s="267"/>
    </row>
    <row r="30" spans="2:14" x14ac:dyDescent="0.25">
      <c r="B30" s="313"/>
      <c r="C30" s="412" t="s">
        <v>2642</v>
      </c>
      <c r="D30" s="412"/>
      <c r="E30" s="412"/>
      <c r="F30" s="412"/>
      <c r="G30" s="412"/>
      <c r="H30" s="412"/>
      <c r="I30" s="412"/>
      <c r="J30" s="412"/>
      <c r="K30" s="412"/>
      <c r="L30" s="412"/>
      <c r="M30" s="267"/>
      <c r="N30" s="267"/>
    </row>
    <row r="31" spans="2:14" x14ac:dyDescent="0.25">
      <c r="B31" s="313"/>
      <c r="C31" s="354" t="s">
        <v>2641</v>
      </c>
      <c r="D31" s="354" t="s">
        <v>2640</v>
      </c>
      <c r="E31" s="354" t="s">
        <v>2639</v>
      </c>
      <c r="F31" s="354" t="s">
        <v>2638</v>
      </c>
      <c r="G31" s="354" t="s">
        <v>2637</v>
      </c>
      <c r="H31" s="354" t="s">
        <v>2636</v>
      </c>
      <c r="I31" s="354" t="s">
        <v>2635</v>
      </c>
      <c r="J31" s="354" t="s">
        <v>2634</v>
      </c>
      <c r="K31" s="354" t="s">
        <v>2633</v>
      </c>
      <c r="L31" s="354" t="s">
        <v>2632</v>
      </c>
      <c r="M31" s="267"/>
      <c r="N31" s="359"/>
    </row>
    <row r="32" spans="2:14" x14ac:dyDescent="0.25">
      <c r="C32" s="358"/>
      <c r="D32" s="358"/>
      <c r="E32" s="358"/>
      <c r="F32" s="358"/>
      <c r="G32" s="358"/>
      <c r="H32" s="358"/>
      <c r="I32" s="358"/>
      <c r="J32" s="358"/>
      <c r="K32" s="358"/>
      <c r="L32" s="358"/>
      <c r="M32" s="267"/>
      <c r="N32" s="267"/>
    </row>
    <row r="33" spans="2:14" x14ac:dyDescent="0.25">
      <c r="B33" s="353" t="s">
        <v>2624</v>
      </c>
      <c r="C33" s="345">
        <v>48.596150215823691</v>
      </c>
      <c r="D33" s="345">
        <v>34.78984251827589</v>
      </c>
      <c r="E33" s="345">
        <v>13.683573673032177</v>
      </c>
      <c r="F33" s="345">
        <v>1.8221903809084516</v>
      </c>
      <c r="G33" s="345">
        <v>0.71677593997463362</v>
      </c>
      <c r="H33" s="345">
        <v>0.11765378267302702</v>
      </c>
      <c r="I33" s="345">
        <v>5.9057811420268218E-2</v>
      </c>
      <c r="J33" s="345">
        <v>3.434936245851377E-2</v>
      </c>
      <c r="K33" s="345">
        <v>2.424660879424502E-2</v>
      </c>
      <c r="L33" s="345">
        <v>0.15615970663912568</v>
      </c>
      <c r="M33" s="267"/>
      <c r="N33" s="344"/>
    </row>
    <row r="34" spans="2:14" x14ac:dyDescent="0.25">
      <c r="B34" s="353" t="s">
        <v>2623</v>
      </c>
      <c r="C34" s="345">
        <v>62.534316885101106</v>
      </c>
      <c r="D34" s="345">
        <v>31.103631024851396</v>
      </c>
      <c r="E34" s="345">
        <v>5.2424264126620361</v>
      </c>
      <c r="F34" s="345">
        <v>0.4702905297333429</v>
      </c>
      <c r="G34" s="345">
        <v>0.12771849411540023</v>
      </c>
      <c r="H34" s="345">
        <v>2.3872615722504719E-2</v>
      </c>
      <c r="I34" s="345">
        <v>2.1485354150254248E-2</v>
      </c>
      <c r="J34" s="345">
        <v>2.0291723364129009E-2</v>
      </c>
      <c r="K34" s="345">
        <v>1.7904461791878538E-2</v>
      </c>
      <c r="L34" s="345">
        <v>0.43806249850796164</v>
      </c>
      <c r="M34" s="267"/>
      <c r="N34" s="344"/>
    </row>
    <row r="35" spans="2:14" x14ac:dyDescent="0.25">
      <c r="B35" s="353" t="s">
        <v>2622</v>
      </c>
      <c r="C35" s="345">
        <v>66.5936891350471</v>
      </c>
      <c r="D35" s="345">
        <v>20.224442156848536</v>
      </c>
      <c r="E35" s="345">
        <v>6.6288730045961346</v>
      </c>
      <c r="F35" s="345">
        <v>2.3207821644845907</v>
      </c>
      <c r="G35" s="345">
        <v>1.5194792014034886</v>
      </c>
      <c r="H35" s="345">
        <v>0.48087843683093867</v>
      </c>
      <c r="I35" s="345">
        <v>0.217966005035933</v>
      </c>
      <c r="J35" s="345">
        <v>0.2290817879978542</v>
      </c>
      <c r="K35" s="345">
        <v>0.33154030921208433</v>
      </c>
      <c r="L35" s="345">
        <v>1.4532677985433495</v>
      </c>
      <c r="M35" s="267"/>
      <c r="N35" s="344"/>
    </row>
    <row r="36" spans="2:14" x14ac:dyDescent="0.25">
      <c r="B36" s="353" t="s">
        <v>2621</v>
      </c>
      <c r="C36" s="345">
        <v>73.768962092935666</v>
      </c>
      <c r="D36" s="345">
        <v>20.143906447967673</v>
      </c>
      <c r="E36" s="345">
        <v>5.253741054001301</v>
      </c>
      <c r="F36" s="345">
        <v>0.57870766702051146</v>
      </c>
      <c r="G36" s="345">
        <v>0.15280964284491319</v>
      </c>
      <c r="H36" s="345">
        <v>3.7239324726911618E-2</v>
      </c>
      <c r="I36" s="345">
        <v>1.2841146457555729E-2</v>
      </c>
      <c r="J36" s="345">
        <v>1.1557031811800157E-2</v>
      </c>
      <c r="K36" s="345">
        <v>8.1327260897852954E-3</v>
      </c>
      <c r="L36" s="345">
        <v>3.2102866143889325E-2</v>
      </c>
      <c r="M36" s="267"/>
      <c r="N36" s="344"/>
    </row>
    <row r="37" spans="2:14" x14ac:dyDescent="0.25">
      <c r="B37" s="353" t="s">
        <v>2620</v>
      </c>
      <c r="C37" s="345">
        <v>46.207940974569382</v>
      </c>
      <c r="D37" s="345">
        <v>36.191853610224648</v>
      </c>
      <c r="E37" s="345">
        <v>15.607363506311799</v>
      </c>
      <c r="F37" s="345">
        <v>1.6338893168372348</v>
      </c>
      <c r="G37" s="345">
        <v>0.29449833100145151</v>
      </c>
      <c r="H37" s="345">
        <v>1.5196533094380949E-2</v>
      </c>
      <c r="I37" s="345">
        <v>9.9563492687323469E-3</v>
      </c>
      <c r="J37" s="345">
        <v>7.3362573559080449E-3</v>
      </c>
      <c r="K37" s="345">
        <v>4.7161654430837429E-3</v>
      </c>
      <c r="L37" s="345">
        <v>2.7248955893372739E-2</v>
      </c>
      <c r="M37" s="267"/>
      <c r="N37" s="344"/>
    </row>
    <row r="38" spans="2:14" ht="30" x14ac:dyDescent="0.25">
      <c r="B38" s="353" t="s">
        <v>2619</v>
      </c>
      <c r="C38" s="345">
        <v>66.291043326209447</v>
      </c>
      <c r="D38" s="345">
        <v>29.78434039246163</v>
      </c>
      <c r="E38" s="345">
        <v>3.9129590052457739</v>
      </c>
      <c r="F38" s="345">
        <v>1.1657276083155236E-2</v>
      </c>
      <c r="G38" s="345">
        <v>0</v>
      </c>
      <c r="H38" s="345">
        <v>0</v>
      </c>
      <c r="I38" s="345">
        <v>0</v>
      </c>
      <c r="J38" s="345">
        <v>0</v>
      </c>
      <c r="K38" s="345">
        <v>0</v>
      </c>
      <c r="L38" s="345">
        <v>0</v>
      </c>
      <c r="M38" s="267"/>
      <c r="N38" s="344"/>
    </row>
    <row r="39" spans="2:14" x14ac:dyDescent="0.25">
      <c r="B39" s="353" t="s">
        <v>2618</v>
      </c>
      <c r="C39" s="345">
        <v>54.69562679121114</v>
      </c>
      <c r="D39" s="345">
        <v>37.569658210381071</v>
      </c>
      <c r="E39" s="345">
        <v>6.9591869228319725</v>
      </c>
      <c r="F39" s="345">
        <v>0.32109117928033121</v>
      </c>
      <c r="G39" s="345">
        <v>0.23484768071330014</v>
      </c>
      <c r="H39" s="345">
        <v>0.10481902133531475</v>
      </c>
      <c r="I39" s="345">
        <v>4.7765629975586463E-2</v>
      </c>
      <c r="J39" s="345">
        <v>7.9609383292644099E-3</v>
      </c>
      <c r="K39" s="345">
        <v>7.2975268018257112E-3</v>
      </c>
      <c r="L39" s="345">
        <v>5.1746099140218667E-2</v>
      </c>
      <c r="M39" s="267"/>
      <c r="N39" s="344"/>
    </row>
    <row r="40" spans="2:14" x14ac:dyDescent="0.25">
      <c r="B40" s="353" t="s">
        <v>2630</v>
      </c>
      <c r="C40" s="345">
        <v>52.583430704779275</v>
      </c>
      <c r="D40" s="345">
        <v>33.252586280600767</v>
      </c>
      <c r="E40" s="345">
        <v>12.721935649348801</v>
      </c>
      <c r="F40" s="345">
        <v>1.10433469178375</v>
      </c>
      <c r="G40" s="345">
        <v>0.21231725042035968</v>
      </c>
      <c r="H40" s="345">
        <v>5.8422867565333873E-2</v>
      </c>
      <c r="I40" s="345">
        <v>4.2748439681951619E-2</v>
      </c>
      <c r="J40" s="345">
        <v>2.4224115819772577E-2</v>
      </c>
      <c r="K40" s="345">
        <v>0</v>
      </c>
      <c r="L40" s="345">
        <v>0</v>
      </c>
      <c r="M40" s="267"/>
      <c r="N40" s="344"/>
    </row>
    <row r="41" spans="2:14" ht="30" x14ac:dyDescent="0.25">
      <c r="B41" s="353" t="s">
        <v>2629</v>
      </c>
      <c r="C41" s="345">
        <v>54.682142698113502</v>
      </c>
      <c r="D41" s="345">
        <v>37.90836091609399</v>
      </c>
      <c r="E41" s="345">
        <v>4.6576521752037179</v>
      </c>
      <c r="F41" s="345">
        <v>0.28794917845427703</v>
      </c>
      <c r="G41" s="345">
        <v>0.25084232556068459</v>
      </c>
      <c r="H41" s="345">
        <v>0.1083520104492898</v>
      </c>
      <c r="I41" s="345">
        <v>0.1083520104492898</v>
      </c>
      <c r="J41" s="345">
        <v>0.1068677363335461</v>
      </c>
      <c r="K41" s="345">
        <v>0.1068677363335461</v>
      </c>
      <c r="L41" s="345">
        <v>1.7826132130081787</v>
      </c>
      <c r="M41" s="267"/>
      <c r="N41" s="344"/>
    </row>
    <row r="42" spans="2:14" x14ac:dyDescent="0.25">
      <c r="B42" s="353" t="s">
        <v>128</v>
      </c>
      <c r="C42" s="345">
        <v>72.247360482654599</v>
      </c>
      <c r="D42" s="345">
        <v>26.847662141779789</v>
      </c>
      <c r="E42" s="345">
        <v>0.30165912518853699</v>
      </c>
      <c r="F42" s="345">
        <v>0</v>
      </c>
      <c r="G42" s="345">
        <v>0</v>
      </c>
      <c r="H42" s="345">
        <v>0</v>
      </c>
      <c r="I42" s="345">
        <v>0</v>
      </c>
      <c r="J42" s="345">
        <v>0</v>
      </c>
      <c r="K42" s="345">
        <v>0</v>
      </c>
      <c r="L42" s="345">
        <v>0.60331825037707398</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53.084574563230426</v>
      </c>
      <c r="D44" s="342">
        <v>32.585116580391492</v>
      </c>
      <c r="E44" s="342">
        <v>11.6131082964374</v>
      </c>
      <c r="F44" s="342">
        <v>1.5454552676526443</v>
      </c>
      <c r="G44" s="342">
        <v>0.62482938221312212</v>
      </c>
      <c r="H44" s="342">
        <v>0.12458210129767952</v>
      </c>
      <c r="I44" s="342">
        <v>6.212812723824996E-2</v>
      </c>
      <c r="J44" s="342">
        <v>4.44599884898432E-2</v>
      </c>
      <c r="K44" s="342">
        <v>4.4604809299256372E-2</v>
      </c>
      <c r="L44" s="342">
        <v>0.27114076042380764</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2646</v>
      </c>
    </row>
    <row r="50" spans="2:15" ht="3.75" customHeight="1" x14ac:dyDescent="0.25">
      <c r="B50" s="337"/>
    </row>
    <row r="51" spans="2:15" x14ac:dyDescent="0.25">
      <c r="B51" s="350" t="s">
        <v>2459</v>
      </c>
      <c r="C51" s="356"/>
      <c r="D51" s="356"/>
      <c r="E51" s="355"/>
      <c r="F51" s="355"/>
      <c r="G51" s="355"/>
      <c r="H51" s="355"/>
      <c r="I51" s="355"/>
      <c r="J51" s="355"/>
      <c r="K51" s="355"/>
      <c r="L51" s="355"/>
      <c r="M51" s="355"/>
      <c r="N51" s="355"/>
    </row>
    <row r="52" spans="2:15" x14ac:dyDescent="0.25">
      <c r="B52" s="313"/>
      <c r="C52" s="412" t="s">
        <v>2645</v>
      </c>
      <c r="D52" s="412"/>
      <c r="E52" s="412"/>
      <c r="F52" s="412"/>
      <c r="G52" s="412"/>
      <c r="H52" s="412"/>
      <c r="I52" s="412"/>
      <c r="J52" s="412"/>
      <c r="K52" s="412"/>
      <c r="L52" s="412"/>
      <c r="N52" s="313"/>
    </row>
    <row r="53" spans="2:15" x14ac:dyDescent="0.25">
      <c r="B53" s="313"/>
      <c r="C53" s="354" t="s">
        <v>2641</v>
      </c>
      <c r="D53" s="354" t="s">
        <v>2640</v>
      </c>
      <c r="E53" s="354" t="s">
        <v>2639</v>
      </c>
      <c r="F53" s="354" t="s">
        <v>2638</v>
      </c>
      <c r="G53" s="354" t="s">
        <v>2637</v>
      </c>
      <c r="H53" s="354" t="s">
        <v>2636</v>
      </c>
      <c r="I53" s="354" t="s">
        <v>2635</v>
      </c>
      <c r="J53" s="354" t="s">
        <v>2634</v>
      </c>
      <c r="K53" s="354" t="s">
        <v>2633</v>
      </c>
      <c r="L53" s="354" t="s">
        <v>2632</v>
      </c>
      <c r="N53" s="354" t="s">
        <v>2631</v>
      </c>
    </row>
    <row r="54" spans="2:15" x14ac:dyDescent="0.25">
      <c r="C54" s="344"/>
      <c r="D54" s="344"/>
      <c r="E54" s="344"/>
      <c r="F54" s="344"/>
      <c r="G54" s="344"/>
      <c r="H54" s="344"/>
      <c r="I54" s="344"/>
      <c r="J54" s="344"/>
      <c r="K54" s="344"/>
      <c r="L54" s="344"/>
      <c r="M54" s="267"/>
      <c r="N54" s="267"/>
      <c r="O54" s="267"/>
    </row>
    <row r="55" spans="2:15" x14ac:dyDescent="0.25">
      <c r="B55" s="353" t="s">
        <v>2624</v>
      </c>
      <c r="C55" s="352">
        <v>10.74</v>
      </c>
      <c r="D55" s="352">
        <v>57.71</v>
      </c>
      <c r="E55" s="352">
        <v>74.09</v>
      </c>
      <c r="F55" s="352">
        <v>16.95</v>
      </c>
      <c r="G55" s="352">
        <v>8.6199999999999992</v>
      </c>
      <c r="H55" s="352">
        <v>2.73</v>
      </c>
      <c r="I55" s="352">
        <v>0.95</v>
      </c>
      <c r="J55" s="352">
        <v>0.45</v>
      </c>
      <c r="K55" s="352">
        <v>0.2</v>
      </c>
      <c r="L55" s="352">
        <v>0.78</v>
      </c>
      <c r="M55" s="267"/>
      <c r="N55" s="344">
        <v>46.35</v>
      </c>
      <c r="O55" s="267"/>
    </row>
    <row r="56" spans="2:15" x14ac:dyDescent="0.25">
      <c r="B56" s="353" t="s">
        <v>2623</v>
      </c>
      <c r="C56" s="352">
        <v>0.97</v>
      </c>
      <c r="D56" s="352">
        <v>4.9000000000000004</v>
      </c>
      <c r="E56" s="352">
        <v>2.08</v>
      </c>
      <c r="F56" s="352">
        <v>0.21</v>
      </c>
      <c r="G56" s="352">
        <v>0.14000000000000001</v>
      </c>
      <c r="H56" s="352">
        <v>0</v>
      </c>
      <c r="I56" s="352">
        <v>0</v>
      </c>
      <c r="J56" s="352">
        <v>0</v>
      </c>
      <c r="K56" s="352">
        <v>0</v>
      </c>
      <c r="L56" s="352">
        <v>0.06</v>
      </c>
      <c r="M56" s="267"/>
      <c r="N56" s="344">
        <v>36.93</v>
      </c>
      <c r="O56" s="267"/>
    </row>
    <row r="57" spans="2:15" x14ac:dyDescent="0.25">
      <c r="B57" s="353" t="s">
        <v>2622</v>
      </c>
      <c r="C57" s="352">
        <v>10.78</v>
      </c>
      <c r="D57" s="352">
        <v>5.98</v>
      </c>
      <c r="E57" s="352">
        <v>2.0499999999999998</v>
      </c>
      <c r="F57" s="352">
        <v>0.41</v>
      </c>
      <c r="G57" s="352">
        <v>0.68</v>
      </c>
      <c r="H57" s="352">
        <v>0.23</v>
      </c>
      <c r="I57" s="352">
        <v>7.0000000000000007E-2</v>
      </c>
      <c r="J57" s="352">
        <v>0.05</v>
      </c>
      <c r="K57" s="352">
        <v>7.0000000000000007E-2</v>
      </c>
      <c r="L57" s="352">
        <v>0.38</v>
      </c>
      <c r="M57" s="267"/>
      <c r="N57" s="344">
        <v>33.71</v>
      </c>
      <c r="O57" s="267"/>
    </row>
    <row r="58" spans="2:15" x14ac:dyDescent="0.25">
      <c r="B58" s="353" t="s">
        <v>2621</v>
      </c>
      <c r="C58" s="352">
        <v>12.01</v>
      </c>
      <c r="D58" s="352">
        <v>7.67</v>
      </c>
      <c r="E58" s="352">
        <v>3.01</v>
      </c>
      <c r="F58" s="352">
        <v>0.41</v>
      </c>
      <c r="G58" s="352">
        <v>0.15</v>
      </c>
      <c r="H58" s="352">
        <v>0.09</v>
      </c>
      <c r="I58" s="352">
        <v>0</v>
      </c>
      <c r="J58" s="352">
        <v>0.01</v>
      </c>
      <c r="K58" s="352">
        <v>0</v>
      </c>
      <c r="L58" s="352">
        <v>0.02</v>
      </c>
      <c r="M58" s="267"/>
      <c r="N58" s="344">
        <v>26.45</v>
      </c>
      <c r="O58" s="267"/>
    </row>
    <row r="59" spans="2:15" x14ac:dyDescent="0.25">
      <c r="B59" s="353" t="s">
        <v>2620</v>
      </c>
      <c r="C59" s="352">
        <v>3.02</v>
      </c>
      <c r="D59" s="352">
        <v>7.75</v>
      </c>
      <c r="E59" s="352">
        <v>7.08</v>
      </c>
      <c r="F59" s="352">
        <v>0.89</v>
      </c>
      <c r="G59" s="352">
        <v>0.27</v>
      </c>
      <c r="H59" s="352">
        <v>0.04</v>
      </c>
      <c r="I59" s="352">
        <v>0.01</v>
      </c>
      <c r="J59" s="352">
        <v>0.01</v>
      </c>
      <c r="K59" s="352">
        <v>0</v>
      </c>
      <c r="L59" s="352">
        <v>0.02</v>
      </c>
      <c r="M59" s="267"/>
      <c r="N59" s="344">
        <v>41.64</v>
      </c>
      <c r="O59" s="267"/>
    </row>
    <row r="60" spans="2:15" ht="30" x14ac:dyDescent="0.25">
      <c r="B60" s="353" t="s">
        <v>2619</v>
      </c>
      <c r="C60" s="352">
        <v>0.85</v>
      </c>
      <c r="D60" s="352">
        <v>1.36</v>
      </c>
      <c r="E60" s="352">
        <v>0.36</v>
      </c>
      <c r="F60" s="352">
        <v>0.01</v>
      </c>
      <c r="G60" s="352">
        <v>0</v>
      </c>
      <c r="H60" s="352">
        <v>0</v>
      </c>
      <c r="I60" s="352">
        <v>0</v>
      </c>
      <c r="J60" s="352">
        <v>0</v>
      </c>
      <c r="K60" s="352">
        <v>0</v>
      </c>
      <c r="L60" s="352">
        <v>0</v>
      </c>
      <c r="M60" s="267"/>
      <c r="N60" s="344">
        <v>29.85</v>
      </c>
      <c r="O60" s="267"/>
    </row>
    <row r="61" spans="2:15" x14ac:dyDescent="0.25">
      <c r="B61" s="353" t="s">
        <v>2618</v>
      </c>
      <c r="C61" s="352">
        <v>2.84</v>
      </c>
      <c r="D61" s="352">
        <v>8.2899999999999991</v>
      </c>
      <c r="E61" s="352">
        <v>3.68</v>
      </c>
      <c r="F61" s="352">
        <v>0.11</v>
      </c>
      <c r="G61" s="352">
        <v>0.03</v>
      </c>
      <c r="H61" s="352">
        <v>0</v>
      </c>
      <c r="I61" s="352">
        <v>0.09</v>
      </c>
      <c r="J61" s="352">
        <v>0</v>
      </c>
      <c r="K61" s="352">
        <v>0</v>
      </c>
      <c r="L61" s="352">
        <v>0.03</v>
      </c>
      <c r="M61" s="267"/>
      <c r="N61" s="344">
        <v>34.619999999999997</v>
      </c>
      <c r="O61" s="267"/>
    </row>
    <row r="62" spans="2:15" x14ac:dyDescent="0.25">
      <c r="B62" s="353" t="s">
        <v>2630</v>
      </c>
      <c r="C62" s="352">
        <v>1.77</v>
      </c>
      <c r="D62" s="352">
        <v>3.41</v>
      </c>
      <c r="E62" s="352">
        <v>1.55</v>
      </c>
      <c r="F62" s="352">
        <v>0.22</v>
      </c>
      <c r="G62" s="352">
        <v>0.05</v>
      </c>
      <c r="H62" s="352">
        <v>0.01</v>
      </c>
      <c r="I62" s="352">
        <v>0.01</v>
      </c>
      <c r="J62" s="352">
        <v>0.01</v>
      </c>
      <c r="K62" s="352">
        <v>0</v>
      </c>
      <c r="L62" s="352">
        <v>0</v>
      </c>
      <c r="M62" s="267"/>
      <c r="N62" s="344">
        <v>35.14</v>
      </c>
      <c r="O62" s="267"/>
    </row>
    <row r="63" spans="2:15" ht="30" x14ac:dyDescent="0.25">
      <c r="B63" s="353" t="s">
        <v>2629</v>
      </c>
      <c r="C63" s="352">
        <v>1.05</v>
      </c>
      <c r="D63" s="352">
        <v>4.09</v>
      </c>
      <c r="E63" s="352">
        <v>1.29</v>
      </c>
      <c r="F63" s="352">
        <v>7.0000000000000007E-2</v>
      </c>
      <c r="G63" s="352">
        <v>0.03</v>
      </c>
      <c r="H63" s="352">
        <v>0</v>
      </c>
      <c r="I63" s="352">
        <v>0</v>
      </c>
      <c r="J63" s="352">
        <v>0</v>
      </c>
      <c r="K63" s="352">
        <v>0</v>
      </c>
      <c r="L63" s="352">
        <v>0.21</v>
      </c>
      <c r="M63" s="267"/>
      <c r="N63" s="344">
        <v>42.36</v>
      </c>
      <c r="O63" s="267"/>
    </row>
    <row r="64" spans="2:15" x14ac:dyDescent="0.25">
      <c r="B64" s="353" t="s">
        <v>128</v>
      </c>
      <c r="C64" s="352">
        <v>0.01</v>
      </c>
      <c r="D64" s="352">
        <v>0.05</v>
      </c>
      <c r="E64" s="352">
        <v>0.01</v>
      </c>
      <c r="F64" s="352">
        <v>0</v>
      </c>
      <c r="G64" s="352">
        <v>0</v>
      </c>
      <c r="H64" s="352">
        <v>0</v>
      </c>
      <c r="I64" s="352">
        <v>0</v>
      </c>
      <c r="J64" s="352">
        <v>0</v>
      </c>
      <c r="K64" s="352">
        <v>0</v>
      </c>
      <c r="L64" s="352">
        <v>0</v>
      </c>
      <c r="M64" s="267"/>
      <c r="N64" s="344">
        <v>31.46</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44.040000000000006</v>
      </c>
      <c r="D66" s="341">
        <v>101.21</v>
      </c>
      <c r="E66" s="341">
        <v>95.200000000000017</v>
      </c>
      <c r="F66" s="341">
        <v>19.28</v>
      </c>
      <c r="G66" s="341">
        <v>9.9699999999999989</v>
      </c>
      <c r="H66" s="341">
        <v>3.0999999999999996</v>
      </c>
      <c r="I66" s="341">
        <v>1.1300000000000001</v>
      </c>
      <c r="J66" s="341">
        <v>0.53</v>
      </c>
      <c r="K66" s="341">
        <v>0.27</v>
      </c>
      <c r="L66" s="341">
        <v>1.5000000000000002</v>
      </c>
      <c r="M66" s="267"/>
      <c r="N66" s="341">
        <v>41.93</v>
      </c>
      <c r="O66" s="267"/>
    </row>
    <row r="67" spans="2:15" x14ac:dyDescent="0.25">
      <c r="C67" s="267"/>
      <c r="D67" s="267"/>
      <c r="E67" s="267"/>
      <c r="F67" s="267"/>
      <c r="G67" s="267"/>
      <c r="H67" s="267"/>
      <c r="I67" s="267"/>
      <c r="J67" s="267"/>
      <c r="K67" s="267"/>
      <c r="L67" s="267"/>
      <c r="M67" s="267"/>
      <c r="N67" s="267"/>
      <c r="O67" s="267"/>
    </row>
    <row r="71" spans="2:15" ht="15.75" x14ac:dyDescent="0.25">
      <c r="B71" s="337" t="s">
        <v>2644</v>
      </c>
    </row>
    <row r="72" spans="2:15" ht="3.75" customHeight="1" x14ac:dyDescent="0.25">
      <c r="B72" s="337"/>
    </row>
    <row r="73" spans="2:15" x14ac:dyDescent="0.25">
      <c r="B73" s="350" t="s">
        <v>2643</v>
      </c>
      <c r="C73" s="349"/>
      <c r="D73" s="349"/>
      <c r="E73" s="348"/>
      <c r="F73" s="348"/>
      <c r="G73" s="348"/>
      <c r="H73" s="348"/>
      <c r="I73" s="348"/>
      <c r="J73" s="348"/>
      <c r="K73" s="348"/>
      <c r="L73" s="348"/>
      <c r="M73" s="267"/>
      <c r="N73" s="348"/>
    </row>
    <row r="74" spans="2:15" x14ac:dyDescent="0.25">
      <c r="B74" s="302"/>
      <c r="C74" s="413" t="s">
        <v>2642</v>
      </c>
      <c r="D74" s="413"/>
      <c r="E74" s="413"/>
      <c r="F74" s="413"/>
      <c r="G74" s="413"/>
      <c r="H74" s="413"/>
      <c r="I74" s="413"/>
      <c r="J74" s="413"/>
      <c r="K74" s="413"/>
      <c r="L74" s="413"/>
      <c r="M74" s="267"/>
      <c r="N74" s="302"/>
    </row>
    <row r="75" spans="2:15" x14ac:dyDescent="0.25">
      <c r="B75" s="302"/>
      <c r="C75" s="347" t="s">
        <v>2641</v>
      </c>
      <c r="D75" s="347" t="s">
        <v>2640</v>
      </c>
      <c r="E75" s="347" t="s">
        <v>2639</v>
      </c>
      <c r="F75" s="347" t="s">
        <v>2638</v>
      </c>
      <c r="G75" s="347" t="s">
        <v>2637</v>
      </c>
      <c r="H75" s="347" t="s">
        <v>2636</v>
      </c>
      <c r="I75" s="347" t="s">
        <v>2635</v>
      </c>
      <c r="J75" s="347" t="s">
        <v>2634</v>
      </c>
      <c r="K75" s="347" t="s">
        <v>2633</v>
      </c>
      <c r="L75" s="347" t="s">
        <v>2632</v>
      </c>
      <c r="M75" s="267"/>
      <c r="N75" s="347" t="s">
        <v>2631</v>
      </c>
    </row>
    <row r="76" spans="2:15" x14ac:dyDescent="0.25">
      <c r="B76" s="267"/>
      <c r="C76" s="344"/>
      <c r="D76" s="344"/>
      <c r="E76" s="344"/>
      <c r="F76" s="344"/>
      <c r="G76" s="344"/>
      <c r="H76" s="344"/>
      <c r="I76" s="344"/>
      <c r="J76" s="344"/>
      <c r="K76" s="344"/>
      <c r="L76" s="344"/>
      <c r="M76" s="267"/>
      <c r="N76" s="267"/>
    </row>
    <row r="77" spans="2:15" x14ac:dyDescent="0.25">
      <c r="B77" s="346" t="s">
        <v>2624</v>
      </c>
      <c r="C77" s="345">
        <v>6.1998499105235823</v>
      </c>
      <c r="D77" s="345">
        <v>33.314091092766844</v>
      </c>
      <c r="E77" s="345">
        <v>42.7697281071408</v>
      </c>
      <c r="F77" s="345">
        <v>9.7846793280609585</v>
      </c>
      <c r="G77" s="345">
        <v>4.9760434104947171</v>
      </c>
      <c r="H77" s="345">
        <v>1.5759395023956588</v>
      </c>
      <c r="I77" s="345">
        <v>0.54840385614500953</v>
      </c>
      <c r="J77" s="345">
        <v>0.25977024764763612</v>
      </c>
      <c r="K77" s="345">
        <v>0.11545344339894939</v>
      </c>
      <c r="L77" s="345">
        <v>0.45026842925590266</v>
      </c>
      <c r="M77" s="267"/>
      <c r="N77" s="344"/>
    </row>
    <row r="78" spans="2:15" x14ac:dyDescent="0.25">
      <c r="B78" s="346" t="s">
        <v>2623</v>
      </c>
      <c r="C78" s="345">
        <v>11.575178997613364</v>
      </c>
      <c r="D78" s="345">
        <v>58.472553699284013</v>
      </c>
      <c r="E78" s="345">
        <v>24.821002386634845</v>
      </c>
      <c r="F78" s="345">
        <v>2.5059665871121717</v>
      </c>
      <c r="G78" s="345">
        <v>1.6706443914081146</v>
      </c>
      <c r="H78" s="345">
        <v>0</v>
      </c>
      <c r="I78" s="345">
        <v>0</v>
      </c>
      <c r="J78" s="345">
        <v>0</v>
      </c>
      <c r="K78" s="345">
        <v>0</v>
      </c>
      <c r="L78" s="345">
        <v>0.71599045346062051</v>
      </c>
      <c r="M78" s="267"/>
      <c r="N78" s="344"/>
    </row>
    <row r="79" spans="2:15" x14ac:dyDescent="0.25">
      <c r="B79" s="346" t="s">
        <v>2622</v>
      </c>
      <c r="C79" s="345">
        <v>52.102464958917352</v>
      </c>
      <c r="D79" s="345">
        <v>28.902851619139682</v>
      </c>
      <c r="E79" s="345">
        <v>9.9081681971967122</v>
      </c>
      <c r="F79" s="345">
        <v>1.9816336394393423</v>
      </c>
      <c r="G79" s="345">
        <v>3.2866118898018368</v>
      </c>
      <c r="H79" s="345">
        <v>1.11164813919768</v>
      </c>
      <c r="I79" s="345">
        <v>0.33832769453842437</v>
      </c>
      <c r="J79" s="345">
        <v>0.24166263895601739</v>
      </c>
      <c r="K79" s="345">
        <v>0.33832769453842437</v>
      </c>
      <c r="L79" s="345">
        <v>1.836636056065732</v>
      </c>
      <c r="M79" s="267"/>
      <c r="N79" s="344"/>
    </row>
    <row r="80" spans="2:15" x14ac:dyDescent="0.25">
      <c r="B80" s="346" t="s">
        <v>2621</v>
      </c>
      <c r="C80" s="345">
        <v>51.412671232876718</v>
      </c>
      <c r="D80" s="345">
        <v>32.833904109589042</v>
      </c>
      <c r="E80" s="345">
        <v>12.885273972602739</v>
      </c>
      <c r="F80" s="345">
        <v>1.7551369863013699</v>
      </c>
      <c r="G80" s="345">
        <v>0.64212328767123283</v>
      </c>
      <c r="H80" s="345">
        <v>0.38527397260273971</v>
      </c>
      <c r="I80" s="345">
        <v>0</v>
      </c>
      <c r="J80" s="345">
        <v>4.2808219178082196E-2</v>
      </c>
      <c r="K80" s="345">
        <v>0</v>
      </c>
      <c r="L80" s="345">
        <v>8.5616438356164393E-2</v>
      </c>
      <c r="M80" s="267"/>
      <c r="N80" s="344"/>
    </row>
    <row r="81" spans="2:14" x14ac:dyDescent="0.25">
      <c r="B81" s="346" t="s">
        <v>2620</v>
      </c>
      <c r="C81" s="345">
        <v>15.828092243186584</v>
      </c>
      <c r="D81" s="345">
        <v>40.618448637316568</v>
      </c>
      <c r="E81" s="345">
        <v>37.106918238993714</v>
      </c>
      <c r="F81" s="345">
        <v>4.6645702306079677</v>
      </c>
      <c r="G81" s="345">
        <v>1.4150943396226416</v>
      </c>
      <c r="H81" s="345">
        <v>0.20964360587002098</v>
      </c>
      <c r="I81" s="345">
        <v>5.2410901467505246E-2</v>
      </c>
      <c r="J81" s="345">
        <v>5.2410901467505246E-2</v>
      </c>
      <c r="K81" s="345">
        <v>0</v>
      </c>
      <c r="L81" s="345">
        <v>0.10482180293501049</v>
      </c>
      <c r="M81" s="267"/>
      <c r="N81" s="344"/>
    </row>
    <row r="82" spans="2:14" ht="30" x14ac:dyDescent="0.25">
      <c r="B82" s="346" t="s">
        <v>2619</v>
      </c>
      <c r="C82" s="345">
        <v>33.07392996108949</v>
      </c>
      <c r="D82" s="345">
        <v>52.918287937743202</v>
      </c>
      <c r="E82" s="345">
        <v>14.007782101167315</v>
      </c>
      <c r="F82" s="345">
        <v>0.38910505836575882</v>
      </c>
      <c r="G82" s="345">
        <v>0</v>
      </c>
      <c r="H82" s="345">
        <v>0</v>
      </c>
      <c r="I82" s="345">
        <v>0</v>
      </c>
      <c r="J82" s="345">
        <v>0</v>
      </c>
      <c r="K82" s="345">
        <v>0</v>
      </c>
      <c r="L82" s="345">
        <v>0</v>
      </c>
      <c r="M82" s="267"/>
      <c r="N82" s="344"/>
    </row>
    <row r="83" spans="2:14" x14ac:dyDescent="0.25">
      <c r="B83" s="346" t="s">
        <v>2618</v>
      </c>
      <c r="C83" s="345">
        <v>18.845388188453878</v>
      </c>
      <c r="D83" s="345">
        <v>55.009953550099532</v>
      </c>
      <c r="E83" s="345">
        <v>24.419376244193764</v>
      </c>
      <c r="F83" s="345">
        <v>0.72992700729927007</v>
      </c>
      <c r="G83" s="345">
        <v>0.19907100199070998</v>
      </c>
      <c r="H83" s="345">
        <v>0</v>
      </c>
      <c r="I83" s="345">
        <v>0.59721300597213001</v>
      </c>
      <c r="J83" s="345">
        <v>0</v>
      </c>
      <c r="K83" s="345">
        <v>0</v>
      </c>
      <c r="L83" s="345">
        <v>0.19907100199070998</v>
      </c>
      <c r="M83" s="267"/>
      <c r="N83" s="344"/>
    </row>
    <row r="84" spans="2:14" x14ac:dyDescent="0.25">
      <c r="B84" s="346" t="s">
        <v>2630</v>
      </c>
      <c r="C84" s="345">
        <v>25.213675213675213</v>
      </c>
      <c r="D84" s="345">
        <v>48.575498575498585</v>
      </c>
      <c r="E84" s="345">
        <v>22.079772079772081</v>
      </c>
      <c r="F84" s="345">
        <v>3.133903133903134</v>
      </c>
      <c r="G84" s="345">
        <v>0.71225071225071235</v>
      </c>
      <c r="H84" s="345">
        <v>0.14245014245014245</v>
      </c>
      <c r="I84" s="345">
        <v>0.14245014245014245</v>
      </c>
      <c r="J84" s="345">
        <v>0.14245014245014245</v>
      </c>
      <c r="K84" s="345">
        <v>0</v>
      </c>
      <c r="L84" s="345">
        <v>0</v>
      </c>
      <c r="M84" s="267"/>
      <c r="N84" s="344"/>
    </row>
    <row r="85" spans="2:14" ht="30" x14ac:dyDescent="0.25">
      <c r="B85" s="346" t="s">
        <v>2629</v>
      </c>
      <c r="C85" s="345">
        <v>15.578635014836795</v>
      </c>
      <c r="D85" s="345">
        <v>60.682492581602368</v>
      </c>
      <c r="E85" s="345">
        <v>19.13946587537092</v>
      </c>
      <c r="F85" s="345">
        <v>1.0385756676557865</v>
      </c>
      <c r="G85" s="345">
        <v>0.44510385756676552</v>
      </c>
      <c r="H85" s="345">
        <v>0</v>
      </c>
      <c r="I85" s="345">
        <v>0</v>
      </c>
      <c r="J85" s="345">
        <v>0</v>
      </c>
      <c r="K85" s="345">
        <v>0</v>
      </c>
      <c r="L85" s="345">
        <v>3.1157270029673589</v>
      </c>
      <c r="M85" s="267"/>
      <c r="N85" s="344"/>
    </row>
    <row r="86" spans="2:14" x14ac:dyDescent="0.25">
      <c r="B86" s="346" t="s">
        <v>128</v>
      </c>
      <c r="C86" s="345">
        <v>0.14836795252225521</v>
      </c>
      <c r="D86" s="345">
        <v>71.428571428571431</v>
      </c>
      <c r="E86" s="345">
        <v>14.285714285714285</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15.944390137938532</v>
      </c>
      <c r="D88" s="342">
        <v>36.64240976068934</v>
      </c>
      <c r="E88" s="342">
        <v>34.46652909018502</v>
      </c>
      <c r="F88" s="342">
        <v>6.980196227508058</v>
      </c>
      <c r="G88" s="342">
        <v>3.6095724267767282</v>
      </c>
      <c r="H88" s="342">
        <v>1.1223344556677892</v>
      </c>
      <c r="I88" s="342">
        <v>0.40910901125954907</v>
      </c>
      <c r="J88" s="342">
        <v>0.19188298758191238</v>
      </c>
      <c r="K88" s="342">
        <v>9.7751710654936499E-2</v>
      </c>
      <c r="L88" s="342">
        <v>0.54306505919409165</v>
      </c>
      <c r="M88" s="267"/>
      <c r="N88" s="341"/>
    </row>
    <row r="94" spans="2:14" x14ac:dyDescent="0.25">
      <c r="N94" s="217" t="s">
        <v>2487</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2651</v>
      </c>
    </row>
    <row r="6" spans="2:9" ht="3.75" customHeight="1" x14ac:dyDescent="0.25">
      <c r="B6" s="337"/>
    </row>
    <row r="7" spans="2:9" x14ac:dyDescent="0.25">
      <c r="B7" s="361" t="s">
        <v>2455</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2650</v>
      </c>
      <c r="I9" s="354" t="s">
        <v>130</v>
      </c>
    </row>
    <row r="11" spans="2:9" x14ac:dyDescent="0.25">
      <c r="B11" s="353" t="s">
        <v>2624</v>
      </c>
      <c r="C11" s="363">
        <v>86.88</v>
      </c>
      <c r="D11" s="363">
        <v>28.01</v>
      </c>
      <c r="E11" s="363">
        <v>6.9</v>
      </c>
      <c r="F11" s="363">
        <v>24.65</v>
      </c>
      <c r="G11" s="363">
        <v>26.79</v>
      </c>
      <c r="H11" s="363"/>
      <c r="I11" s="363">
        <v>173.23</v>
      </c>
    </row>
    <row r="12" spans="2:9" x14ac:dyDescent="0.25">
      <c r="B12" s="353" t="s">
        <v>2623</v>
      </c>
      <c r="C12" s="363">
        <v>2.4</v>
      </c>
      <c r="D12" s="363">
        <v>2.57</v>
      </c>
      <c r="E12" s="363">
        <v>0.89</v>
      </c>
      <c r="F12" s="363">
        <v>1.1499999999999999</v>
      </c>
      <c r="G12" s="363">
        <v>1.37</v>
      </c>
      <c r="H12" s="363"/>
      <c r="I12" s="363">
        <v>8.379999999999999</v>
      </c>
    </row>
    <row r="13" spans="2:9" x14ac:dyDescent="0.25">
      <c r="B13" s="353" t="s">
        <v>2622</v>
      </c>
      <c r="C13" s="363">
        <v>8.85</v>
      </c>
      <c r="D13" s="363">
        <v>2.2799999999999998</v>
      </c>
      <c r="E13" s="363">
        <v>1.1100000000000001</v>
      </c>
      <c r="F13" s="363">
        <v>4.18</v>
      </c>
      <c r="G13" s="363">
        <v>4.28</v>
      </c>
      <c r="H13" s="363"/>
      <c r="I13" s="363">
        <v>20.7</v>
      </c>
    </row>
    <row r="14" spans="2:9" x14ac:dyDescent="0.25">
      <c r="B14" s="353" t="s">
        <v>2621</v>
      </c>
      <c r="C14" s="363">
        <v>17.850000000000001</v>
      </c>
      <c r="D14" s="363">
        <v>1.38</v>
      </c>
      <c r="E14" s="363">
        <v>0.59</v>
      </c>
      <c r="F14" s="363">
        <v>1.85</v>
      </c>
      <c r="G14" s="363">
        <v>1.69</v>
      </c>
      <c r="H14" s="363"/>
      <c r="I14" s="363">
        <v>23.360000000000003</v>
      </c>
    </row>
    <row r="15" spans="2:9" x14ac:dyDescent="0.25">
      <c r="B15" s="353" t="s">
        <v>2620</v>
      </c>
      <c r="C15" s="363">
        <v>6.19</v>
      </c>
      <c r="D15" s="363">
        <v>1.22</v>
      </c>
      <c r="E15" s="363">
        <v>1.84</v>
      </c>
      <c r="F15" s="363">
        <v>5.88</v>
      </c>
      <c r="G15" s="363">
        <v>3.95</v>
      </c>
      <c r="H15" s="363"/>
      <c r="I15" s="363">
        <v>19.079999999999998</v>
      </c>
    </row>
    <row r="16" spans="2:9" ht="30" x14ac:dyDescent="0.25">
      <c r="B16" s="353" t="s">
        <v>2619</v>
      </c>
      <c r="C16" s="363">
        <v>0.43</v>
      </c>
      <c r="D16" s="363">
        <v>0.13</v>
      </c>
      <c r="E16" s="363">
        <v>0.46</v>
      </c>
      <c r="F16" s="363">
        <v>0.63</v>
      </c>
      <c r="G16" s="363">
        <v>0.92</v>
      </c>
      <c r="H16" s="363"/>
      <c r="I16" s="363">
        <v>2.57</v>
      </c>
    </row>
    <row r="17" spans="2:9" x14ac:dyDescent="0.25">
      <c r="B17" s="353" t="s">
        <v>2618</v>
      </c>
      <c r="C17" s="363">
        <v>8.1300000000000008</v>
      </c>
      <c r="D17" s="363">
        <v>0.99</v>
      </c>
      <c r="E17" s="363">
        <v>1.1299999999999999</v>
      </c>
      <c r="F17" s="363">
        <v>2.98</v>
      </c>
      <c r="G17" s="363">
        <v>1.84</v>
      </c>
      <c r="H17" s="363"/>
      <c r="I17" s="363">
        <v>15.07</v>
      </c>
    </row>
    <row r="18" spans="2:9" x14ac:dyDescent="0.25">
      <c r="B18" s="353" t="s">
        <v>2630</v>
      </c>
      <c r="C18" s="363">
        <v>0.72</v>
      </c>
      <c r="D18" s="363">
        <v>2.36</v>
      </c>
      <c r="E18" s="363">
        <v>0.61</v>
      </c>
      <c r="F18" s="363">
        <v>1.1499999999999999</v>
      </c>
      <c r="G18" s="363">
        <v>2.1800000000000002</v>
      </c>
      <c r="H18" s="363"/>
      <c r="I18" s="363">
        <v>7.02</v>
      </c>
    </row>
    <row r="19" spans="2:9" ht="30" x14ac:dyDescent="0.25">
      <c r="B19" s="353" t="s">
        <v>2629</v>
      </c>
      <c r="C19" s="363">
        <v>1.31</v>
      </c>
      <c r="D19" s="363">
        <v>0.61</v>
      </c>
      <c r="E19" s="363">
        <v>0.49</v>
      </c>
      <c r="F19" s="363">
        <v>2.69</v>
      </c>
      <c r="G19" s="363">
        <v>1.63</v>
      </c>
      <c r="H19" s="363"/>
      <c r="I19" s="363">
        <v>6.7299999999999995</v>
      </c>
    </row>
    <row r="20" spans="2:9" x14ac:dyDescent="0.25">
      <c r="B20" s="353" t="s">
        <v>128</v>
      </c>
      <c r="C20" s="363">
        <v>0.03</v>
      </c>
      <c r="D20" s="363">
        <v>0.01</v>
      </c>
      <c r="E20" s="363">
        <v>0</v>
      </c>
      <c r="F20" s="363">
        <v>0.01</v>
      </c>
      <c r="G20" s="363">
        <v>0.01</v>
      </c>
      <c r="H20" s="363"/>
      <c r="I20" s="363">
        <v>6.0000000000000005E-2</v>
      </c>
    </row>
    <row r="21" spans="2:9" x14ac:dyDescent="0.25">
      <c r="C21" s="363"/>
      <c r="D21" s="363"/>
      <c r="E21" s="363"/>
      <c r="F21" s="363"/>
      <c r="G21" s="363"/>
      <c r="H21" s="363"/>
      <c r="I21" s="363"/>
    </row>
    <row r="22" spans="2:9" x14ac:dyDescent="0.25">
      <c r="B22" s="362" t="s">
        <v>130</v>
      </c>
      <c r="C22" s="320">
        <v>132.79</v>
      </c>
      <c r="D22" s="320">
        <v>39.56</v>
      </c>
      <c r="E22" s="320">
        <v>14.020000000000001</v>
      </c>
      <c r="F22" s="320">
        <v>45.169999999999995</v>
      </c>
      <c r="G22" s="320">
        <v>44.660000000000004</v>
      </c>
      <c r="H22" s="320"/>
      <c r="I22" s="320">
        <v>276.2</v>
      </c>
    </row>
    <row r="25" spans="2:9" x14ac:dyDescent="0.25">
      <c r="I25" s="217" t="s">
        <v>2487</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2665</v>
      </c>
    </row>
    <row r="6" spans="2:13" x14ac:dyDescent="0.25">
      <c r="B6" s="361" t="s">
        <v>2453</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2624</v>
      </c>
      <c r="D8" s="325" t="s">
        <v>2623</v>
      </c>
      <c r="E8" s="325" t="s">
        <v>2622</v>
      </c>
      <c r="F8" s="325" t="s">
        <v>2621</v>
      </c>
      <c r="G8" s="325" t="s">
        <v>2620</v>
      </c>
      <c r="H8" s="325" t="s">
        <v>2619</v>
      </c>
      <c r="I8" s="325" t="s">
        <v>2618</v>
      </c>
      <c r="J8" s="325" t="s">
        <v>766</v>
      </c>
      <c r="K8" s="325" t="s">
        <v>2617</v>
      </c>
      <c r="L8" s="325" t="s">
        <v>128</v>
      </c>
      <c r="M8" s="324" t="s">
        <v>130</v>
      </c>
    </row>
    <row r="9" spans="2:13" x14ac:dyDescent="0.25">
      <c r="B9" s="267" t="s">
        <v>2661</v>
      </c>
      <c r="C9" s="18">
        <v>0</v>
      </c>
      <c r="D9" s="18">
        <v>0</v>
      </c>
      <c r="E9" s="18">
        <v>0</v>
      </c>
      <c r="F9" s="18">
        <v>0</v>
      </c>
      <c r="G9" s="18">
        <v>0</v>
      </c>
      <c r="H9" s="18">
        <v>0</v>
      </c>
      <c r="I9" s="18">
        <v>0</v>
      </c>
      <c r="J9" s="18">
        <v>0</v>
      </c>
      <c r="K9" s="18">
        <v>0</v>
      </c>
      <c r="L9" s="18">
        <v>0</v>
      </c>
      <c r="M9" s="272">
        <v>0</v>
      </c>
    </row>
    <row r="10" spans="2:13" x14ac:dyDescent="0.25">
      <c r="B10" s="267" t="s">
        <v>2660</v>
      </c>
      <c r="C10" s="363">
        <v>68.36</v>
      </c>
      <c r="D10" s="363">
        <v>2.2999999999999998</v>
      </c>
      <c r="E10" s="363">
        <v>0</v>
      </c>
      <c r="F10" s="363">
        <v>5.39</v>
      </c>
      <c r="G10" s="363">
        <v>8.76</v>
      </c>
      <c r="H10" s="363">
        <v>0</v>
      </c>
      <c r="I10" s="363">
        <v>2.71</v>
      </c>
      <c r="J10" s="363">
        <v>3.25</v>
      </c>
      <c r="K10" s="363">
        <v>0.66</v>
      </c>
      <c r="L10" s="363">
        <v>0.03</v>
      </c>
      <c r="M10" s="363">
        <v>91.46</v>
      </c>
    </row>
    <row r="11" spans="2:13" ht="30" customHeight="1" x14ac:dyDescent="0.25">
      <c r="B11" s="346" t="s">
        <v>2659</v>
      </c>
      <c r="C11" s="363"/>
      <c r="D11" s="363"/>
      <c r="E11" s="363"/>
      <c r="F11" s="363"/>
      <c r="G11" s="363"/>
      <c r="H11" s="363"/>
      <c r="I11" s="363"/>
      <c r="J11" s="363"/>
      <c r="K11" s="363"/>
      <c r="L11" s="363"/>
      <c r="M11" s="363"/>
    </row>
    <row r="12" spans="2:13" x14ac:dyDescent="0.25">
      <c r="B12" s="368" t="s">
        <v>2658</v>
      </c>
      <c r="C12" s="363">
        <v>0</v>
      </c>
      <c r="D12" s="363">
        <v>0</v>
      </c>
      <c r="E12" s="363">
        <v>0</v>
      </c>
      <c r="F12" s="363">
        <v>0</v>
      </c>
      <c r="G12" s="363">
        <v>0</v>
      </c>
      <c r="H12" s="363">
        <v>0</v>
      </c>
      <c r="I12" s="363">
        <v>0</v>
      </c>
      <c r="J12" s="363">
        <v>0</v>
      </c>
      <c r="K12" s="363">
        <v>0</v>
      </c>
      <c r="L12" s="363">
        <v>0</v>
      </c>
      <c r="M12" s="363">
        <v>0</v>
      </c>
    </row>
    <row r="13" spans="2:13" x14ac:dyDescent="0.25">
      <c r="B13" s="368" t="s">
        <v>2657</v>
      </c>
      <c r="C13" s="363">
        <v>0</v>
      </c>
      <c r="D13" s="363">
        <v>0</v>
      </c>
      <c r="E13" s="363">
        <v>0</v>
      </c>
      <c r="F13" s="363">
        <v>0</v>
      </c>
      <c r="G13" s="363">
        <v>0</v>
      </c>
      <c r="H13" s="363">
        <v>0</v>
      </c>
      <c r="I13" s="363">
        <v>0</v>
      </c>
      <c r="J13" s="363">
        <v>0</v>
      </c>
      <c r="K13" s="363">
        <v>0</v>
      </c>
      <c r="L13" s="363">
        <v>0</v>
      </c>
      <c r="M13" s="363">
        <v>0</v>
      </c>
    </row>
    <row r="14" spans="2:13" x14ac:dyDescent="0.25">
      <c r="B14" s="367" t="s">
        <v>2656</v>
      </c>
      <c r="C14" s="363">
        <v>0</v>
      </c>
      <c r="D14" s="363">
        <v>0</v>
      </c>
      <c r="E14" s="363">
        <v>0</v>
      </c>
      <c r="F14" s="363">
        <v>0</v>
      </c>
      <c r="G14" s="363">
        <v>0</v>
      </c>
      <c r="H14" s="363">
        <v>0</v>
      </c>
      <c r="I14" s="363">
        <v>0</v>
      </c>
      <c r="J14" s="363">
        <v>0</v>
      </c>
      <c r="K14" s="363">
        <v>0</v>
      </c>
      <c r="L14" s="363">
        <v>0</v>
      </c>
      <c r="M14" s="363">
        <v>0</v>
      </c>
    </row>
    <row r="15" spans="2:13" x14ac:dyDescent="0.25">
      <c r="B15" s="367" t="s">
        <v>2655</v>
      </c>
      <c r="C15" s="363">
        <v>0</v>
      </c>
      <c r="D15" s="363">
        <v>0</v>
      </c>
      <c r="E15" s="363">
        <v>0</v>
      </c>
      <c r="F15" s="363">
        <v>0</v>
      </c>
      <c r="G15" s="363">
        <v>0</v>
      </c>
      <c r="H15" s="363">
        <v>0</v>
      </c>
      <c r="I15" s="363">
        <v>0</v>
      </c>
      <c r="J15" s="363">
        <v>0</v>
      </c>
      <c r="K15" s="363">
        <v>0</v>
      </c>
      <c r="L15" s="363">
        <v>0</v>
      </c>
      <c r="M15" s="363">
        <v>0</v>
      </c>
    </row>
    <row r="16" spans="2:13" x14ac:dyDescent="0.25">
      <c r="B16" s="267" t="s">
        <v>2654</v>
      </c>
      <c r="C16" s="363"/>
      <c r="D16" s="363"/>
      <c r="E16" s="363"/>
      <c r="F16" s="363"/>
      <c r="G16" s="363"/>
      <c r="H16" s="363"/>
      <c r="I16" s="363"/>
      <c r="J16" s="363"/>
      <c r="K16" s="363"/>
      <c r="L16" s="363"/>
      <c r="M16" s="363"/>
    </row>
    <row r="17" spans="2:13" x14ac:dyDescent="0.25">
      <c r="B17" s="267" t="s">
        <v>2653</v>
      </c>
      <c r="C17" s="363">
        <v>0.01</v>
      </c>
      <c r="D17" s="363">
        <v>0</v>
      </c>
      <c r="E17" s="363">
        <v>0</v>
      </c>
      <c r="F17" s="363">
        <v>0</v>
      </c>
      <c r="G17" s="363">
        <v>0</v>
      </c>
      <c r="H17" s="363">
        <v>0</v>
      </c>
      <c r="I17" s="363">
        <v>0</v>
      </c>
      <c r="J17" s="363">
        <v>0</v>
      </c>
      <c r="K17" s="363">
        <v>0</v>
      </c>
      <c r="L17" s="363">
        <v>0</v>
      </c>
      <c r="M17" s="363">
        <v>0.01</v>
      </c>
    </row>
    <row r="18" spans="2:13" x14ac:dyDescent="0.25">
      <c r="B18" s="18" t="s">
        <v>2652</v>
      </c>
      <c r="C18" s="363">
        <v>7.0000000000000007E-2</v>
      </c>
      <c r="D18" s="363">
        <v>0</v>
      </c>
      <c r="E18" s="363">
        <v>0</v>
      </c>
      <c r="F18" s="363">
        <v>0</v>
      </c>
      <c r="G18" s="363">
        <v>0</v>
      </c>
      <c r="H18" s="363">
        <v>0</v>
      </c>
      <c r="I18" s="363">
        <v>0</v>
      </c>
      <c r="J18" s="363">
        <v>0</v>
      </c>
      <c r="K18" s="363">
        <v>0</v>
      </c>
      <c r="L18" s="363">
        <v>0</v>
      </c>
      <c r="M18" s="363">
        <v>7.0000000000000007E-2</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68.44</v>
      </c>
      <c r="D20" s="320">
        <v>2.2999999999999998</v>
      </c>
      <c r="E20" s="320">
        <v>0</v>
      </c>
      <c r="F20" s="320">
        <v>5.39</v>
      </c>
      <c r="G20" s="320">
        <v>8.76</v>
      </c>
      <c r="H20" s="320">
        <v>0</v>
      </c>
      <c r="I20" s="320">
        <v>2.71</v>
      </c>
      <c r="J20" s="320">
        <v>3.25</v>
      </c>
      <c r="K20" s="320">
        <v>0.66</v>
      </c>
      <c r="L20" s="320">
        <v>0.03</v>
      </c>
      <c r="M20" s="320">
        <v>91.539999999999992</v>
      </c>
    </row>
    <row r="21" spans="2:13" x14ac:dyDescent="0.25">
      <c r="B21" s="251" t="s">
        <v>2664</v>
      </c>
    </row>
    <row r="25" spans="2:13" ht="15.75" x14ac:dyDescent="0.25">
      <c r="B25" s="337" t="s">
        <v>2663</v>
      </c>
    </row>
    <row r="26" spans="2:13" x14ac:dyDescent="0.25">
      <c r="B26" s="361" t="s">
        <v>2451</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2624</v>
      </c>
      <c r="D28" s="325" t="s">
        <v>2623</v>
      </c>
      <c r="E28" s="325" t="s">
        <v>2622</v>
      </c>
      <c r="F28" s="325" t="s">
        <v>2621</v>
      </c>
      <c r="G28" s="325" t="s">
        <v>2620</v>
      </c>
      <c r="H28" s="325" t="s">
        <v>2619</v>
      </c>
      <c r="I28" s="325" t="s">
        <v>2618</v>
      </c>
      <c r="J28" s="325" t="s">
        <v>766</v>
      </c>
      <c r="K28" s="325" t="s">
        <v>2617</v>
      </c>
      <c r="L28" s="325" t="s">
        <v>128</v>
      </c>
      <c r="M28" s="324" t="s">
        <v>130</v>
      </c>
    </row>
    <row r="29" spans="2:13" x14ac:dyDescent="0.25">
      <c r="B29" s="267" t="s">
        <v>2661</v>
      </c>
      <c r="C29" s="18">
        <v>0</v>
      </c>
      <c r="D29" s="18">
        <v>0</v>
      </c>
      <c r="E29" s="18">
        <v>0</v>
      </c>
      <c r="F29" s="18">
        <v>0</v>
      </c>
      <c r="G29" s="18">
        <v>0</v>
      </c>
      <c r="H29" s="18">
        <v>0</v>
      </c>
      <c r="I29" s="18">
        <v>0</v>
      </c>
      <c r="J29" s="18">
        <v>0</v>
      </c>
      <c r="K29" s="18">
        <v>0</v>
      </c>
      <c r="L29" s="18">
        <v>0</v>
      </c>
      <c r="M29" s="272">
        <v>0</v>
      </c>
    </row>
    <row r="30" spans="2:13" x14ac:dyDescent="0.25">
      <c r="B30" s="267" t="s">
        <v>2660</v>
      </c>
      <c r="C30" s="363">
        <v>103.69</v>
      </c>
      <c r="D30" s="363">
        <v>6.04</v>
      </c>
      <c r="E30" s="363">
        <v>20.69</v>
      </c>
      <c r="F30" s="363">
        <v>17.96</v>
      </c>
      <c r="G30" s="363">
        <v>10.3</v>
      </c>
      <c r="H30" s="363">
        <v>2.57</v>
      </c>
      <c r="I30" s="363">
        <v>12.36</v>
      </c>
      <c r="J30" s="363">
        <v>3.76</v>
      </c>
      <c r="K30" s="363">
        <v>6.05</v>
      </c>
      <c r="L30" s="363">
        <v>0.04</v>
      </c>
      <c r="M30" s="363">
        <v>183.46</v>
      </c>
    </row>
    <row r="31" spans="2:13" ht="30" x14ac:dyDescent="0.25">
      <c r="B31" s="346" t="s">
        <v>2659</v>
      </c>
      <c r="C31" s="363"/>
      <c r="D31" s="363"/>
      <c r="E31" s="363"/>
      <c r="F31" s="363"/>
      <c r="G31" s="363"/>
      <c r="H31" s="363"/>
      <c r="I31" s="363"/>
      <c r="J31" s="363"/>
      <c r="K31" s="363"/>
      <c r="L31" s="363"/>
      <c r="M31" s="363"/>
    </row>
    <row r="32" spans="2:13" x14ac:dyDescent="0.25">
      <c r="B32" s="368" t="s">
        <v>2658</v>
      </c>
      <c r="C32" s="363">
        <v>0</v>
      </c>
      <c r="D32" s="363">
        <v>0</v>
      </c>
      <c r="E32" s="363">
        <v>0</v>
      </c>
      <c r="F32" s="363">
        <v>0</v>
      </c>
      <c r="G32" s="363">
        <v>0</v>
      </c>
      <c r="H32" s="363">
        <v>0</v>
      </c>
      <c r="I32" s="363">
        <v>0</v>
      </c>
      <c r="J32" s="363">
        <v>0</v>
      </c>
      <c r="K32" s="363">
        <v>0</v>
      </c>
      <c r="L32" s="363">
        <v>0</v>
      </c>
      <c r="M32" s="363">
        <v>0</v>
      </c>
    </row>
    <row r="33" spans="2:13" x14ac:dyDescent="0.25">
      <c r="B33" s="368" t="s">
        <v>2657</v>
      </c>
      <c r="C33" s="363">
        <v>0</v>
      </c>
      <c r="D33" s="363">
        <v>0</v>
      </c>
      <c r="E33" s="363">
        <v>0</v>
      </c>
      <c r="F33" s="363">
        <v>0</v>
      </c>
      <c r="G33" s="363">
        <v>0</v>
      </c>
      <c r="H33" s="363">
        <v>0</v>
      </c>
      <c r="I33" s="363">
        <v>0</v>
      </c>
      <c r="J33" s="363">
        <v>0</v>
      </c>
      <c r="K33" s="363">
        <v>0</v>
      </c>
      <c r="L33" s="363">
        <v>0</v>
      </c>
      <c r="M33" s="363">
        <v>0</v>
      </c>
    </row>
    <row r="34" spans="2:13" x14ac:dyDescent="0.25">
      <c r="B34" s="367" t="s">
        <v>2656</v>
      </c>
      <c r="C34" s="363">
        <v>0</v>
      </c>
      <c r="D34" s="363">
        <v>0</v>
      </c>
      <c r="E34" s="363">
        <v>0</v>
      </c>
      <c r="F34" s="363">
        <v>0</v>
      </c>
      <c r="G34" s="363">
        <v>0</v>
      </c>
      <c r="H34" s="363">
        <v>0</v>
      </c>
      <c r="I34" s="363">
        <v>0</v>
      </c>
      <c r="J34" s="363">
        <v>0</v>
      </c>
      <c r="K34" s="363">
        <v>0</v>
      </c>
      <c r="L34" s="363">
        <v>0</v>
      </c>
      <c r="M34" s="363">
        <v>0</v>
      </c>
    </row>
    <row r="35" spans="2:13" x14ac:dyDescent="0.25">
      <c r="B35" s="367" t="s">
        <v>2655</v>
      </c>
      <c r="C35" s="363">
        <v>0</v>
      </c>
      <c r="D35" s="363">
        <v>0</v>
      </c>
      <c r="E35" s="363">
        <v>0</v>
      </c>
      <c r="F35" s="363">
        <v>0</v>
      </c>
      <c r="G35" s="363">
        <v>0</v>
      </c>
      <c r="H35" s="363">
        <v>0</v>
      </c>
      <c r="I35" s="363">
        <v>0</v>
      </c>
      <c r="J35" s="363">
        <v>0</v>
      </c>
      <c r="K35" s="363">
        <v>0</v>
      </c>
      <c r="L35" s="363">
        <v>0</v>
      </c>
      <c r="M35" s="363">
        <v>0</v>
      </c>
    </row>
    <row r="36" spans="2:13" x14ac:dyDescent="0.25">
      <c r="B36" s="267" t="s">
        <v>2654</v>
      </c>
      <c r="C36" s="363"/>
      <c r="D36" s="363"/>
      <c r="E36" s="363"/>
      <c r="F36" s="363"/>
      <c r="G36" s="363"/>
      <c r="H36" s="363"/>
      <c r="I36" s="363"/>
      <c r="J36" s="363"/>
      <c r="K36" s="363"/>
      <c r="L36" s="363"/>
      <c r="M36" s="363"/>
    </row>
    <row r="37" spans="2:13" x14ac:dyDescent="0.25">
      <c r="B37" s="267" t="s">
        <v>2653</v>
      </c>
      <c r="C37" s="363">
        <v>0.17</v>
      </c>
      <c r="D37" s="363">
        <v>0</v>
      </c>
      <c r="E37" s="363">
        <v>0</v>
      </c>
      <c r="F37" s="363">
        <v>0</v>
      </c>
      <c r="G37" s="363">
        <v>0</v>
      </c>
      <c r="H37" s="363">
        <v>0</v>
      </c>
      <c r="I37" s="363">
        <v>0</v>
      </c>
      <c r="J37" s="363">
        <v>0</v>
      </c>
      <c r="K37" s="363">
        <v>0</v>
      </c>
      <c r="L37" s="363">
        <v>0</v>
      </c>
      <c r="M37" s="363">
        <v>0.17</v>
      </c>
    </row>
    <row r="38" spans="2:13" x14ac:dyDescent="0.25">
      <c r="B38" s="18" t="s">
        <v>2652</v>
      </c>
      <c r="C38" s="363">
        <v>0.93</v>
      </c>
      <c r="D38" s="363">
        <v>0.04</v>
      </c>
      <c r="E38" s="363">
        <v>0</v>
      </c>
      <c r="F38" s="363">
        <v>0.02</v>
      </c>
      <c r="G38" s="363">
        <v>0.02</v>
      </c>
      <c r="H38" s="363">
        <v>0</v>
      </c>
      <c r="I38" s="363">
        <v>0</v>
      </c>
      <c r="J38" s="363">
        <v>0.01</v>
      </c>
      <c r="K38" s="363">
        <v>0.02</v>
      </c>
      <c r="L38" s="363">
        <v>0</v>
      </c>
      <c r="M38" s="363">
        <v>1.04</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104.79</v>
      </c>
      <c r="D40" s="320">
        <v>6.08</v>
      </c>
      <c r="E40" s="320">
        <v>20.69</v>
      </c>
      <c r="F40" s="320">
        <v>17.98</v>
      </c>
      <c r="G40" s="320">
        <v>10.32</v>
      </c>
      <c r="H40" s="320">
        <v>2.57</v>
      </c>
      <c r="I40" s="320">
        <v>12.36</v>
      </c>
      <c r="J40" s="320">
        <v>3.7699999999999996</v>
      </c>
      <c r="K40" s="320">
        <v>6.0699999999999994</v>
      </c>
      <c r="L40" s="320">
        <v>0.04</v>
      </c>
      <c r="M40" s="320">
        <v>184.67</v>
      </c>
    </row>
    <row r="45" spans="2:13" ht="15.75" x14ac:dyDescent="0.25">
      <c r="B45" s="337" t="s">
        <v>2662</v>
      </c>
    </row>
    <row r="46" spans="2:13" x14ac:dyDescent="0.25">
      <c r="B46" s="361" t="s">
        <v>2449</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2624</v>
      </c>
      <c r="D48" s="325" t="s">
        <v>2623</v>
      </c>
      <c r="E48" s="325" t="s">
        <v>2622</v>
      </c>
      <c r="F48" s="325" t="s">
        <v>2621</v>
      </c>
      <c r="G48" s="325" t="s">
        <v>2620</v>
      </c>
      <c r="H48" s="325" t="s">
        <v>2619</v>
      </c>
      <c r="I48" s="325" t="s">
        <v>2618</v>
      </c>
      <c r="J48" s="325" t="s">
        <v>766</v>
      </c>
      <c r="K48" s="325" t="s">
        <v>2617</v>
      </c>
      <c r="L48" s="325" t="s">
        <v>128</v>
      </c>
      <c r="M48" s="324" t="s">
        <v>130</v>
      </c>
    </row>
    <row r="49" spans="2:14" x14ac:dyDescent="0.25">
      <c r="B49" s="267" t="s">
        <v>2661</v>
      </c>
      <c r="C49" s="18">
        <v>0</v>
      </c>
      <c r="D49" s="18">
        <v>0</v>
      </c>
      <c r="E49" s="18">
        <v>0</v>
      </c>
      <c r="F49" s="18">
        <v>0</v>
      </c>
      <c r="G49" s="18">
        <v>0</v>
      </c>
      <c r="H49" s="18">
        <v>0</v>
      </c>
      <c r="I49" s="18">
        <v>0</v>
      </c>
      <c r="J49" s="18">
        <v>0</v>
      </c>
      <c r="K49" s="18">
        <v>0</v>
      </c>
      <c r="L49" s="18">
        <v>0</v>
      </c>
      <c r="M49" s="272">
        <v>0</v>
      </c>
    </row>
    <row r="50" spans="2:14" x14ac:dyDescent="0.25">
      <c r="B50" s="267" t="s">
        <v>2660</v>
      </c>
      <c r="C50" s="363">
        <v>172.05</v>
      </c>
      <c r="D50" s="363">
        <v>8.34</v>
      </c>
      <c r="E50" s="363">
        <v>20.69</v>
      </c>
      <c r="F50" s="363">
        <v>23.35</v>
      </c>
      <c r="G50" s="363">
        <v>19.060000000000002</v>
      </c>
      <c r="H50" s="363">
        <v>2.57</v>
      </c>
      <c r="I50" s="363">
        <v>15.07</v>
      </c>
      <c r="J50" s="363">
        <v>7.01</v>
      </c>
      <c r="K50" s="363">
        <v>6.71</v>
      </c>
      <c r="L50" s="363">
        <v>7.0000000000000007E-2</v>
      </c>
      <c r="M50" s="363">
        <v>274.91999999999996</v>
      </c>
    </row>
    <row r="51" spans="2:14" ht="30" x14ac:dyDescent="0.25">
      <c r="B51" s="346" t="s">
        <v>2659</v>
      </c>
      <c r="C51" s="363"/>
      <c r="D51" s="363"/>
      <c r="E51" s="363"/>
      <c r="F51" s="363"/>
      <c r="G51" s="363"/>
      <c r="H51" s="363"/>
      <c r="I51" s="363"/>
      <c r="J51" s="363"/>
      <c r="K51" s="363"/>
      <c r="L51" s="363"/>
      <c r="M51" s="363"/>
    </row>
    <row r="52" spans="2:14" x14ac:dyDescent="0.25">
      <c r="B52" s="368" t="s">
        <v>2658</v>
      </c>
      <c r="C52" s="363">
        <v>0</v>
      </c>
      <c r="D52" s="363">
        <v>0</v>
      </c>
      <c r="E52" s="363">
        <v>0</v>
      </c>
      <c r="F52" s="363">
        <v>0</v>
      </c>
      <c r="G52" s="363">
        <v>0</v>
      </c>
      <c r="H52" s="363">
        <v>0</v>
      </c>
      <c r="I52" s="363">
        <v>0</v>
      </c>
      <c r="J52" s="363">
        <v>0</v>
      </c>
      <c r="K52" s="363">
        <v>0</v>
      </c>
      <c r="L52" s="363">
        <v>0</v>
      </c>
      <c r="M52" s="363">
        <v>0</v>
      </c>
    </row>
    <row r="53" spans="2:14" x14ac:dyDescent="0.25">
      <c r="B53" s="368" t="s">
        <v>2657</v>
      </c>
      <c r="C53" s="363">
        <v>0</v>
      </c>
      <c r="D53" s="363">
        <v>0</v>
      </c>
      <c r="E53" s="363">
        <v>0</v>
      </c>
      <c r="F53" s="363">
        <v>0</v>
      </c>
      <c r="G53" s="363">
        <v>0</v>
      </c>
      <c r="H53" s="363">
        <v>0</v>
      </c>
      <c r="I53" s="363">
        <v>0</v>
      </c>
      <c r="J53" s="363">
        <v>0</v>
      </c>
      <c r="K53" s="363">
        <v>0</v>
      </c>
      <c r="L53" s="363">
        <v>0</v>
      </c>
      <c r="M53" s="363">
        <v>0</v>
      </c>
    </row>
    <row r="54" spans="2:14" x14ac:dyDescent="0.25">
      <c r="B54" s="367" t="s">
        <v>2656</v>
      </c>
      <c r="C54" s="363">
        <v>0</v>
      </c>
      <c r="D54" s="363">
        <v>0</v>
      </c>
      <c r="E54" s="363">
        <v>0</v>
      </c>
      <c r="F54" s="363">
        <v>0</v>
      </c>
      <c r="G54" s="363">
        <v>0</v>
      </c>
      <c r="H54" s="363">
        <v>0</v>
      </c>
      <c r="I54" s="363">
        <v>0</v>
      </c>
      <c r="J54" s="363">
        <v>0</v>
      </c>
      <c r="K54" s="363">
        <v>0</v>
      </c>
      <c r="L54" s="363">
        <v>0</v>
      </c>
      <c r="M54" s="363">
        <v>0</v>
      </c>
    </row>
    <row r="55" spans="2:14" x14ac:dyDescent="0.25">
      <c r="B55" s="367" t="s">
        <v>2655</v>
      </c>
      <c r="C55" s="363">
        <v>0</v>
      </c>
      <c r="D55" s="363">
        <v>0</v>
      </c>
      <c r="E55" s="363">
        <v>0</v>
      </c>
      <c r="F55" s="363">
        <v>0</v>
      </c>
      <c r="G55" s="363">
        <v>0</v>
      </c>
      <c r="H55" s="363">
        <v>0</v>
      </c>
      <c r="I55" s="363">
        <v>0</v>
      </c>
      <c r="J55" s="363">
        <v>0</v>
      </c>
      <c r="K55" s="363">
        <v>0</v>
      </c>
      <c r="L55" s="363">
        <v>0</v>
      </c>
      <c r="M55" s="363">
        <v>0</v>
      </c>
    </row>
    <row r="56" spans="2:14" x14ac:dyDescent="0.25">
      <c r="B56" s="267" t="s">
        <v>2654</v>
      </c>
      <c r="C56" s="363"/>
      <c r="D56" s="363"/>
      <c r="E56" s="363"/>
      <c r="F56" s="363"/>
      <c r="G56" s="363"/>
      <c r="H56" s="363"/>
      <c r="I56" s="363"/>
      <c r="J56" s="363"/>
      <c r="K56" s="363"/>
      <c r="L56" s="363"/>
      <c r="M56" s="363"/>
    </row>
    <row r="57" spans="2:14" x14ac:dyDescent="0.25">
      <c r="B57" s="18" t="s">
        <v>2653</v>
      </c>
      <c r="C57" s="366">
        <v>0.18000000000000002</v>
      </c>
      <c r="D57" s="366">
        <v>0</v>
      </c>
      <c r="E57" s="366">
        <v>0</v>
      </c>
      <c r="F57" s="366">
        <v>0</v>
      </c>
      <c r="G57" s="366">
        <v>0</v>
      </c>
      <c r="H57" s="366">
        <v>0</v>
      </c>
      <c r="I57" s="366">
        <v>0</v>
      </c>
      <c r="J57" s="366">
        <v>0</v>
      </c>
      <c r="K57" s="366">
        <v>0</v>
      </c>
      <c r="L57" s="366">
        <v>0</v>
      </c>
      <c r="M57" s="366">
        <v>0.18000000000000002</v>
      </c>
    </row>
    <row r="58" spans="2:14" x14ac:dyDescent="0.25">
      <c r="B58" s="18" t="s">
        <v>2652</v>
      </c>
      <c r="C58" s="363">
        <v>1</v>
      </c>
      <c r="D58" s="363">
        <v>0.04</v>
      </c>
      <c r="E58" s="363">
        <v>0</v>
      </c>
      <c r="F58" s="363">
        <v>0.02</v>
      </c>
      <c r="G58" s="363">
        <v>0.02</v>
      </c>
      <c r="H58" s="363">
        <v>0</v>
      </c>
      <c r="I58" s="363">
        <v>0</v>
      </c>
      <c r="J58" s="363">
        <v>0.01</v>
      </c>
      <c r="K58" s="363">
        <v>0.02</v>
      </c>
      <c r="L58" s="363">
        <v>0</v>
      </c>
      <c r="M58" s="363">
        <v>1.1100000000000001</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173.23000000000002</v>
      </c>
      <c r="D60" s="320">
        <v>8.379999999999999</v>
      </c>
      <c r="E60" s="320">
        <v>20.69</v>
      </c>
      <c r="F60" s="320">
        <v>23.37</v>
      </c>
      <c r="G60" s="320">
        <v>19.080000000000002</v>
      </c>
      <c r="H60" s="320">
        <v>2.57</v>
      </c>
      <c r="I60" s="320">
        <v>15.07</v>
      </c>
      <c r="J60" s="320">
        <v>7.02</v>
      </c>
      <c r="K60" s="320">
        <v>6.7299999999999995</v>
      </c>
      <c r="L60" s="320">
        <v>7.0000000000000007E-2</v>
      </c>
      <c r="M60" s="320">
        <v>276.20999999999998</v>
      </c>
    </row>
    <row r="64" spans="2:14" x14ac:dyDescent="0.25">
      <c r="N64" s="217" t="s">
        <v>2487</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2690</v>
      </c>
    </row>
    <row r="6" spans="2:13" x14ac:dyDescent="0.25">
      <c r="B6" s="361" t="s">
        <v>2689</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2624</v>
      </c>
      <c r="D8" s="354" t="s">
        <v>2623</v>
      </c>
      <c r="E8" s="354" t="s">
        <v>2622</v>
      </c>
      <c r="F8" s="354" t="s">
        <v>2621</v>
      </c>
      <c r="G8" s="354" t="s">
        <v>2620</v>
      </c>
      <c r="H8" s="354" t="s">
        <v>2619</v>
      </c>
      <c r="I8" s="354" t="s">
        <v>2618</v>
      </c>
      <c r="J8" s="354" t="s">
        <v>766</v>
      </c>
      <c r="K8" s="354" t="s">
        <v>2617</v>
      </c>
      <c r="L8" s="354" t="s">
        <v>128</v>
      </c>
      <c r="M8" s="376" t="s">
        <v>130</v>
      </c>
    </row>
    <row r="9" spans="2:13" x14ac:dyDescent="0.25">
      <c r="B9" s="18" t="s">
        <v>2688</v>
      </c>
      <c r="C9" s="363">
        <v>23.26</v>
      </c>
      <c r="D9" s="363">
        <v>0.69</v>
      </c>
      <c r="E9" s="363">
        <v>1.28</v>
      </c>
      <c r="F9" s="363">
        <v>0.71</v>
      </c>
      <c r="G9" s="363">
        <v>2.4900000000000002</v>
      </c>
      <c r="H9" s="363">
        <v>0.26</v>
      </c>
      <c r="I9" s="363">
        <v>1.44</v>
      </c>
      <c r="J9" s="363">
        <v>0.4</v>
      </c>
      <c r="K9" s="363">
        <v>1.68</v>
      </c>
      <c r="L9" s="363">
        <v>0.01</v>
      </c>
      <c r="M9" s="363">
        <v>32.220000000000006</v>
      </c>
    </row>
    <row r="10" spans="2:13" x14ac:dyDescent="0.25">
      <c r="B10" s="18" t="s">
        <v>622</v>
      </c>
      <c r="C10" s="363">
        <v>10.06</v>
      </c>
      <c r="D10" s="363">
        <v>0.43</v>
      </c>
      <c r="E10" s="363">
        <v>0.56000000000000005</v>
      </c>
      <c r="F10" s="363">
        <v>0.43</v>
      </c>
      <c r="G10" s="363">
        <v>1.91</v>
      </c>
      <c r="H10" s="363">
        <v>0.26</v>
      </c>
      <c r="I10" s="363">
        <v>0.46</v>
      </c>
      <c r="J10" s="363">
        <v>0.4</v>
      </c>
      <c r="K10" s="363">
        <v>0.56000000000000005</v>
      </c>
      <c r="L10" s="363">
        <v>0.01</v>
      </c>
      <c r="M10" s="363">
        <v>15.080000000000002</v>
      </c>
    </row>
    <row r="11" spans="2:13" x14ac:dyDescent="0.25">
      <c r="B11" s="18" t="s">
        <v>624</v>
      </c>
      <c r="C11" s="363">
        <v>9.16</v>
      </c>
      <c r="D11" s="363">
        <v>0.4</v>
      </c>
      <c r="E11" s="363">
        <v>0.53</v>
      </c>
      <c r="F11" s="363">
        <v>0.89</v>
      </c>
      <c r="G11" s="363">
        <v>1.88</v>
      </c>
      <c r="H11" s="363">
        <v>0.02</v>
      </c>
      <c r="I11" s="363">
        <v>0.76</v>
      </c>
      <c r="J11" s="363">
        <v>0.36</v>
      </c>
      <c r="K11" s="363">
        <v>0.24</v>
      </c>
      <c r="L11" s="363">
        <v>0</v>
      </c>
      <c r="M11" s="363">
        <v>14.239999999999998</v>
      </c>
    </row>
    <row r="12" spans="2:13" x14ac:dyDescent="0.25">
      <c r="B12" s="18" t="s">
        <v>626</v>
      </c>
      <c r="C12" s="363">
        <v>15.69</v>
      </c>
      <c r="D12" s="363">
        <v>0.68</v>
      </c>
      <c r="E12" s="363">
        <v>0.56999999999999995</v>
      </c>
      <c r="F12" s="363">
        <v>1.22</v>
      </c>
      <c r="G12" s="363">
        <v>1.57</v>
      </c>
      <c r="H12" s="363">
        <v>0.43</v>
      </c>
      <c r="I12" s="363">
        <v>1.98</v>
      </c>
      <c r="J12" s="363">
        <v>0.49</v>
      </c>
      <c r="K12" s="363">
        <v>0.5</v>
      </c>
      <c r="L12" s="363">
        <v>0.01</v>
      </c>
      <c r="M12" s="363">
        <v>23.14</v>
      </c>
    </row>
    <row r="13" spans="2:13" x14ac:dyDescent="0.25">
      <c r="B13" s="18" t="s">
        <v>628</v>
      </c>
      <c r="C13" s="363">
        <v>115.06</v>
      </c>
      <c r="D13" s="363">
        <v>6.18</v>
      </c>
      <c r="E13" s="363">
        <v>17.760000000000002</v>
      </c>
      <c r="F13" s="363">
        <v>20.11</v>
      </c>
      <c r="G13" s="363">
        <v>11.23</v>
      </c>
      <c r="H13" s="363">
        <v>1.61</v>
      </c>
      <c r="I13" s="363">
        <v>10.43</v>
      </c>
      <c r="J13" s="363">
        <v>5.36</v>
      </c>
      <c r="K13" s="363">
        <v>3.77</v>
      </c>
      <c r="L13" s="363">
        <v>0.04</v>
      </c>
      <c r="M13" s="363">
        <v>191.55000000000004</v>
      </c>
    </row>
    <row r="14" spans="2:13" x14ac:dyDescent="0.25">
      <c r="B14" s="362" t="s">
        <v>130</v>
      </c>
      <c r="C14" s="320">
        <v>173.23000000000002</v>
      </c>
      <c r="D14" s="320">
        <v>8.379999999999999</v>
      </c>
      <c r="E14" s="320">
        <v>20.700000000000003</v>
      </c>
      <c r="F14" s="320">
        <v>23.36</v>
      </c>
      <c r="G14" s="320">
        <v>19.080000000000002</v>
      </c>
      <c r="H14" s="320">
        <v>2.58</v>
      </c>
      <c r="I14" s="320">
        <v>15.07</v>
      </c>
      <c r="J14" s="320">
        <v>7.0100000000000007</v>
      </c>
      <c r="K14" s="320">
        <v>6.75</v>
      </c>
      <c r="L14" s="320">
        <v>7.0000000000000007E-2</v>
      </c>
      <c r="M14" s="320">
        <v>276.23</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2687</v>
      </c>
    </row>
    <row r="20" spans="2:13" x14ac:dyDescent="0.25">
      <c r="B20" s="361" t="s">
        <v>2445</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2624</v>
      </c>
      <c r="D22" s="325" t="s">
        <v>2623</v>
      </c>
      <c r="E22" s="325" t="s">
        <v>2622</v>
      </c>
      <c r="F22" s="325" t="s">
        <v>2621</v>
      </c>
      <c r="G22" s="325" t="s">
        <v>2620</v>
      </c>
      <c r="H22" s="325" t="s">
        <v>2619</v>
      </c>
      <c r="I22" s="325" t="s">
        <v>2618</v>
      </c>
      <c r="J22" s="325" t="s">
        <v>766</v>
      </c>
      <c r="K22" s="325" t="s">
        <v>2617</v>
      </c>
      <c r="L22" s="325" t="s">
        <v>128</v>
      </c>
      <c r="M22" s="324" t="s">
        <v>130</v>
      </c>
    </row>
    <row r="23" spans="2:13" x14ac:dyDescent="0.25">
      <c r="B23" s="18" t="s">
        <v>2686</v>
      </c>
      <c r="C23" s="363">
        <v>0.182</v>
      </c>
      <c r="D23" s="363">
        <v>1.0999999999999999E-2</v>
      </c>
      <c r="E23" s="363">
        <v>3.0000000000000001E-3</v>
      </c>
      <c r="F23" s="363">
        <v>0</v>
      </c>
      <c r="G23" s="363">
        <v>3.0000000000000001E-3</v>
      </c>
      <c r="H23" s="363"/>
      <c r="I23" s="363">
        <v>0.04</v>
      </c>
      <c r="J23" s="363">
        <v>5.0000000000000001E-3</v>
      </c>
      <c r="K23" s="363">
        <v>1E-3</v>
      </c>
      <c r="L23" s="363">
        <v>0</v>
      </c>
      <c r="M23" s="363">
        <v>0.24500000000000002</v>
      </c>
    </row>
    <row r="24" spans="2:13" x14ac:dyDescent="0.25">
      <c r="B24" s="18" t="s">
        <v>2685</v>
      </c>
      <c r="C24" s="363">
        <v>0.34599999999999997</v>
      </c>
      <c r="D24" s="363">
        <v>2.5000000000000001E-2</v>
      </c>
      <c r="E24" s="363">
        <v>6.6000000000000003E-2</v>
      </c>
      <c r="F24" s="363">
        <v>2.5999999999999999E-2</v>
      </c>
      <c r="G24" s="363">
        <v>8.0000000000000002E-3</v>
      </c>
      <c r="H24" s="363">
        <v>1.4E-2</v>
      </c>
      <c r="I24" s="363">
        <v>3.9E-2</v>
      </c>
      <c r="J24" s="363">
        <v>1.0999999999999999E-2</v>
      </c>
      <c r="K24" s="363">
        <v>7.0000000000000001E-3</v>
      </c>
      <c r="L24" s="363">
        <v>0</v>
      </c>
      <c r="M24" s="363">
        <v>0.54200000000000004</v>
      </c>
    </row>
    <row r="25" spans="2:13" x14ac:dyDescent="0.25">
      <c r="B25" s="18" t="s">
        <v>2684</v>
      </c>
      <c r="C25" s="363">
        <v>0.874</v>
      </c>
      <c r="D25" s="363">
        <v>6.3E-2</v>
      </c>
      <c r="E25" s="363">
        <v>0.13100000000000001</v>
      </c>
      <c r="F25" s="363">
        <v>3.7999999999999999E-2</v>
      </c>
      <c r="G25" s="363">
        <v>3.6999999999999998E-2</v>
      </c>
      <c r="H25" s="363">
        <v>5.0999999999999997E-2</v>
      </c>
      <c r="I25" s="363">
        <v>0.105</v>
      </c>
      <c r="J25" s="363">
        <v>7.5999999999999998E-2</v>
      </c>
      <c r="K25" s="363">
        <v>5.0000000000000001E-3</v>
      </c>
      <c r="L25" s="363">
        <v>1E-3</v>
      </c>
      <c r="M25" s="363">
        <v>1.3809999999999998</v>
      </c>
    </row>
    <row r="26" spans="2:13" x14ac:dyDescent="0.25">
      <c r="B26" s="18" t="s">
        <v>2683</v>
      </c>
      <c r="C26" s="363">
        <v>4.2869999999999999</v>
      </c>
      <c r="D26" s="363">
        <v>0.29199999999999998</v>
      </c>
      <c r="E26" s="363">
        <v>1.387</v>
      </c>
      <c r="F26" s="363">
        <v>0.249</v>
      </c>
      <c r="G26" s="363">
        <v>0.11600000000000001</v>
      </c>
      <c r="H26" s="363">
        <v>0.11</v>
      </c>
      <c r="I26" s="363">
        <v>0.43099999999999999</v>
      </c>
      <c r="J26" s="363">
        <v>0.159</v>
      </c>
      <c r="K26" s="363">
        <v>0.08</v>
      </c>
      <c r="L26" s="363">
        <v>1E-3</v>
      </c>
      <c r="M26" s="363">
        <v>7.1119999999999992</v>
      </c>
    </row>
    <row r="27" spans="2:13" x14ac:dyDescent="0.25">
      <c r="B27" s="18" t="s">
        <v>2682</v>
      </c>
      <c r="C27" s="363">
        <v>23.323</v>
      </c>
      <c r="D27" s="363">
        <v>1.44</v>
      </c>
      <c r="E27" s="363">
        <v>4.7619999999999996</v>
      </c>
      <c r="F27" s="363">
        <v>1.2490000000000001</v>
      </c>
      <c r="G27" s="363">
        <v>1.0509999999999999</v>
      </c>
      <c r="H27" s="363">
        <v>2.1269999999999998</v>
      </c>
      <c r="I27" s="363">
        <v>8.9459999999999997</v>
      </c>
      <c r="J27" s="363">
        <v>0.97199999999999998</v>
      </c>
      <c r="K27" s="363">
        <v>1.3069999999999999</v>
      </c>
      <c r="L27" s="363">
        <v>1.9E-2</v>
      </c>
      <c r="M27" s="363">
        <v>45.195999999999998</v>
      </c>
    </row>
    <row r="28" spans="2:13" x14ac:dyDescent="0.25">
      <c r="B28" s="18" t="s">
        <v>2681</v>
      </c>
      <c r="C28" s="363">
        <v>144.21799999999999</v>
      </c>
      <c r="D28" s="363">
        <v>6.548</v>
      </c>
      <c r="E28" s="363">
        <v>14.342000000000001</v>
      </c>
      <c r="F28" s="363">
        <v>21.802</v>
      </c>
      <c r="G28" s="363">
        <v>17.867999999999999</v>
      </c>
      <c r="H28" s="363">
        <v>0.27200000000000002</v>
      </c>
      <c r="I28" s="363">
        <v>5.5119999999999996</v>
      </c>
      <c r="J28" s="363">
        <v>5.7949999999999999</v>
      </c>
      <c r="K28" s="363">
        <v>5.3369999999999997</v>
      </c>
      <c r="L28" s="363">
        <v>4.4999999999999998E-2</v>
      </c>
      <c r="M28" s="363">
        <v>221.73899999999995</v>
      </c>
    </row>
    <row r="29" spans="2:13" x14ac:dyDescent="0.25">
      <c r="B29" s="362" t="s">
        <v>130</v>
      </c>
      <c r="C29" s="320">
        <v>173.23</v>
      </c>
      <c r="D29" s="320">
        <v>8.3789999999999996</v>
      </c>
      <c r="E29" s="320">
        <v>20.690999999999999</v>
      </c>
      <c r="F29" s="320">
        <v>23.364000000000001</v>
      </c>
      <c r="G29" s="320">
        <v>19.082999999999998</v>
      </c>
      <c r="H29" s="320">
        <v>2.5739999999999998</v>
      </c>
      <c r="I29" s="320">
        <v>15.073</v>
      </c>
      <c r="J29" s="320">
        <v>7.0179999999999998</v>
      </c>
      <c r="K29" s="320">
        <v>6.7370000000000001</v>
      </c>
      <c r="L29" s="320">
        <v>6.6000000000000003E-2</v>
      </c>
      <c r="M29" s="320">
        <v>276.21499999999992</v>
      </c>
    </row>
    <row r="34" spans="2:13" ht="15.75" x14ac:dyDescent="0.25">
      <c r="B34" s="337" t="s">
        <v>2680</v>
      </c>
    </row>
    <row r="35" spans="2:13" x14ac:dyDescent="0.25">
      <c r="B35" s="350" t="s">
        <v>2679</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2624</v>
      </c>
      <c r="D37" s="325" t="s">
        <v>2623</v>
      </c>
      <c r="E37" s="325" t="s">
        <v>2622</v>
      </c>
      <c r="F37" s="325" t="s">
        <v>2621</v>
      </c>
      <c r="G37" s="325" t="s">
        <v>2620</v>
      </c>
      <c r="H37" s="325" t="s">
        <v>2619</v>
      </c>
      <c r="I37" s="325" t="s">
        <v>2618</v>
      </c>
      <c r="J37" s="325" t="s">
        <v>766</v>
      </c>
      <c r="K37" s="325" t="s">
        <v>2617</v>
      </c>
      <c r="L37" s="325" t="s">
        <v>128</v>
      </c>
      <c r="M37" s="324" t="s">
        <v>130</v>
      </c>
    </row>
    <row r="38" spans="2:13" x14ac:dyDescent="0.25">
      <c r="B38" s="351" t="s">
        <v>2677</v>
      </c>
      <c r="C38" s="375">
        <v>7.9579999999999998E-2</v>
      </c>
      <c r="D38" s="375">
        <v>0.18310000000000001</v>
      </c>
      <c r="E38" s="375"/>
      <c r="F38" s="375"/>
      <c r="G38" s="375">
        <v>1.2449999999999999E-2</v>
      </c>
      <c r="H38" s="375"/>
      <c r="I38" s="375"/>
      <c r="J38" s="375">
        <v>3.0960000000000001E-2</v>
      </c>
      <c r="K38" s="375"/>
      <c r="L38" s="375"/>
      <c r="M38" s="374">
        <v>3.993E-2</v>
      </c>
    </row>
    <row r="39" spans="2:13" x14ac:dyDescent="0.25">
      <c r="B39" s="338"/>
    </row>
    <row r="40" spans="2:13" x14ac:dyDescent="0.25">
      <c r="J40" s="373"/>
    </row>
    <row r="44" spans="2:13" ht="15.75" x14ac:dyDescent="0.25">
      <c r="B44" s="337" t="s">
        <v>2678</v>
      </c>
    </row>
    <row r="45" spans="2:13" x14ac:dyDescent="0.25">
      <c r="B45" s="350" t="s">
        <v>2441</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2624</v>
      </c>
      <c r="D47" s="325" t="s">
        <v>2623</v>
      </c>
      <c r="E47" s="325" t="s">
        <v>2622</v>
      </c>
      <c r="F47" s="325" t="s">
        <v>2621</v>
      </c>
      <c r="G47" s="325" t="s">
        <v>2620</v>
      </c>
      <c r="H47" s="325" t="s">
        <v>2619</v>
      </c>
      <c r="I47" s="325" t="s">
        <v>2618</v>
      </c>
      <c r="J47" s="325" t="s">
        <v>766</v>
      </c>
      <c r="K47" s="325" t="s">
        <v>2617</v>
      </c>
      <c r="L47" s="325" t="s">
        <v>128</v>
      </c>
      <c r="M47" s="324" t="s">
        <v>130</v>
      </c>
    </row>
    <row r="48" spans="2:13" x14ac:dyDescent="0.25">
      <c r="B48" s="351" t="s">
        <v>2677</v>
      </c>
      <c r="C48" s="370">
        <v>3.2000000000000003E-4</v>
      </c>
      <c r="D48" s="370">
        <v>8.3000000000000001E-4</v>
      </c>
      <c r="E48" s="370"/>
      <c r="F48" s="370"/>
      <c r="G48" s="370">
        <v>6.9999999999999994E-5</v>
      </c>
      <c r="H48" s="370"/>
      <c r="I48" s="370"/>
      <c r="J48" s="370">
        <v>3.2000000000000003E-4</v>
      </c>
      <c r="K48" s="370"/>
      <c r="L48" s="370"/>
      <c r="M48" s="369">
        <v>2.4000000000000001E-4</v>
      </c>
    </row>
    <row r="49" spans="2:13" x14ac:dyDescent="0.25">
      <c r="B49" s="338"/>
    </row>
    <row r="54" spans="2:13" ht="15.75" x14ac:dyDescent="0.25">
      <c r="B54" s="337" t="s">
        <v>2676</v>
      </c>
    </row>
    <row r="55" spans="2:13" x14ac:dyDescent="0.25">
      <c r="B55" s="350" t="s">
        <v>2439</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2624</v>
      </c>
      <c r="D57" s="325" t="s">
        <v>2623</v>
      </c>
      <c r="E57" s="325" t="s">
        <v>2622</v>
      </c>
      <c r="F57" s="325" t="s">
        <v>2621</v>
      </c>
      <c r="G57" s="325" t="s">
        <v>2620</v>
      </c>
      <c r="H57" s="325" t="s">
        <v>2619</v>
      </c>
      <c r="I57" s="325" t="s">
        <v>2618</v>
      </c>
      <c r="J57" s="325" t="s">
        <v>766</v>
      </c>
      <c r="K57" s="325" t="s">
        <v>2617</v>
      </c>
      <c r="L57" s="325" t="s">
        <v>128</v>
      </c>
      <c r="M57" s="324" t="s">
        <v>130</v>
      </c>
    </row>
    <row r="58" spans="2:13" x14ac:dyDescent="0.25">
      <c r="B58" s="267" t="s">
        <v>2675</v>
      </c>
      <c r="C58" s="372">
        <v>0</v>
      </c>
      <c r="D58" s="372">
        <v>0</v>
      </c>
      <c r="E58" s="372"/>
      <c r="F58" s="372"/>
      <c r="G58" s="372">
        <v>0</v>
      </c>
      <c r="H58" s="372"/>
      <c r="I58" s="372"/>
      <c r="J58" s="372">
        <v>0</v>
      </c>
      <c r="K58" s="372"/>
      <c r="L58" s="372"/>
      <c r="M58" s="372">
        <v>0</v>
      </c>
    </row>
    <row r="59" spans="2:13" x14ac:dyDescent="0.25">
      <c r="B59" s="267" t="s">
        <v>2674</v>
      </c>
      <c r="C59" s="372">
        <v>0</v>
      </c>
      <c r="D59" s="372"/>
      <c r="E59" s="372"/>
      <c r="F59" s="372"/>
      <c r="G59" s="372"/>
      <c r="H59" s="372"/>
      <c r="I59" s="372"/>
      <c r="J59" s="372"/>
      <c r="K59" s="372"/>
      <c r="L59" s="372"/>
      <c r="M59" s="372">
        <v>0</v>
      </c>
    </row>
    <row r="60" spans="2:13" x14ac:dyDescent="0.25">
      <c r="B60" s="267" t="s">
        <v>2673</v>
      </c>
      <c r="C60" s="372">
        <v>0</v>
      </c>
      <c r="D60" s="372">
        <v>0</v>
      </c>
      <c r="E60" s="372"/>
      <c r="F60" s="372"/>
      <c r="G60" s="372"/>
      <c r="H60" s="372"/>
      <c r="I60" s="372"/>
      <c r="J60" s="372"/>
      <c r="K60" s="372"/>
      <c r="L60" s="372"/>
      <c r="M60" s="372">
        <v>0</v>
      </c>
    </row>
    <row r="61" spans="2:13" x14ac:dyDescent="0.25">
      <c r="B61" s="267" t="s">
        <v>2672</v>
      </c>
      <c r="C61" s="372">
        <v>0</v>
      </c>
      <c r="D61" s="372"/>
      <c r="E61" s="372"/>
      <c r="F61" s="372"/>
      <c r="G61" s="372">
        <v>0.01</v>
      </c>
      <c r="H61" s="372"/>
      <c r="I61" s="372"/>
      <c r="J61" s="372"/>
      <c r="K61" s="372"/>
      <c r="L61" s="372"/>
      <c r="M61" s="372">
        <v>0</v>
      </c>
    </row>
    <row r="62" spans="2:13" x14ac:dyDescent="0.25">
      <c r="B62" s="267" t="s">
        <v>2671</v>
      </c>
      <c r="C62" s="372">
        <v>0</v>
      </c>
      <c r="D62" s="372"/>
      <c r="E62" s="372"/>
      <c r="F62" s="372"/>
      <c r="G62" s="372"/>
      <c r="H62" s="372"/>
      <c r="I62" s="372"/>
      <c r="J62" s="372"/>
      <c r="K62" s="372"/>
      <c r="L62" s="372"/>
      <c r="M62" s="372">
        <v>0</v>
      </c>
    </row>
    <row r="63" spans="2:13" x14ac:dyDescent="0.25">
      <c r="B63" s="302" t="s">
        <v>2670</v>
      </c>
      <c r="C63" s="371">
        <v>0.02</v>
      </c>
      <c r="D63" s="371">
        <v>0.01</v>
      </c>
      <c r="E63" s="371"/>
      <c r="F63" s="371"/>
      <c r="G63" s="371"/>
      <c r="H63" s="371"/>
      <c r="I63" s="371"/>
      <c r="J63" s="371"/>
      <c r="K63" s="371"/>
      <c r="L63" s="371"/>
      <c r="M63" s="371">
        <v>0.01</v>
      </c>
    </row>
    <row r="68" spans="2:13" ht="15.75" x14ac:dyDescent="0.25">
      <c r="B68" s="337" t="s">
        <v>2669</v>
      </c>
    </row>
    <row r="69" spans="2:13" x14ac:dyDescent="0.25">
      <c r="B69" s="350" t="s">
        <v>2437</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2624</v>
      </c>
      <c r="D71" s="325" t="s">
        <v>2623</v>
      </c>
      <c r="E71" s="325" t="s">
        <v>2622</v>
      </c>
      <c r="F71" s="325" t="s">
        <v>2621</v>
      </c>
      <c r="G71" s="325" t="s">
        <v>2620</v>
      </c>
      <c r="H71" s="325" t="s">
        <v>2619</v>
      </c>
      <c r="I71" s="325" t="s">
        <v>2618</v>
      </c>
      <c r="J71" s="325" t="s">
        <v>766</v>
      </c>
      <c r="K71" s="325" t="s">
        <v>2617</v>
      </c>
      <c r="L71" s="325" t="s">
        <v>128</v>
      </c>
      <c r="M71" s="324" t="s">
        <v>130</v>
      </c>
    </row>
    <row r="72" spans="2:13" x14ac:dyDescent="0.25">
      <c r="B72" s="351" t="s">
        <v>2668</v>
      </c>
      <c r="C72" s="370">
        <v>5.78</v>
      </c>
      <c r="D72" s="370">
        <v>0</v>
      </c>
      <c r="E72" s="370">
        <v>0.32</v>
      </c>
      <c r="F72" s="370">
        <v>0</v>
      </c>
      <c r="G72" s="370">
        <v>0.05</v>
      </c>
      <c r="H72" s="370">
        <v>0</v>
      </c>
      <c r="I72" s="370">
        <v>0</v>
      </c>
      <c r="J72" s="370">
        <v>1.39</v>
      </c>
      <c r="K72" s="370">
        <v>0</v>
      </c>
      <c r="L72" s="370">
        <v>0.26</v>
      </c>
      <c r="M72" s="369">
        <v>7.8</v>
      </c>
    </row>
    <row r="77" spans="2:13" ht="15.75" x14ac:dyDescent="0.25">
      <c r="B77" s="337" t="s">
        <v>2667</v>
      </c>
    </row>
    <row r="78" spans="2:13" x14ac:dyDescent="0.25">
      <c r="B78" s="350" t="s">
        <v>2435</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2624</v>
      </c>
      <c r="D80" s="325" t="s">
        <v>2623</v>
      </c>
      <c r="E80" s="325" t="s">
        <v>2622</v>
      </c>
      <c r="F80" s="325" t="s">
        <v>2621</v>
      </c>
      <c r="G80" s="325" t="s">
        <v>2620</v>
      </c>
      <c r="H80" s="325" t="s">
        <v>2619</v>
      </c>
      <c r="I80" s="325" t="s">
        <v>2618</v>
      </c>
      <c r="J80" s="325" t="s">
        <v>766</v>
      </c>
      <c r="K80" s="325" t="s">
        <v>2617</v>
      </c>
      <c r="L80" s="325" t="s">
        <v>128</v>
      </c>
      <c r="M80" s="324" t="s">
        <v>130</v>
      </c>
    </row>
    <row r="81" spans="2:14" x14ac:dyDescent="0.25">
      <c r="B81" s="351" t="s">
        <v>2666</v>
      </c>
      <c r="C81" s="370">
        <v>0</v>
      </c>
      <c r="D81" s="370">
        <v>0</v>
      </c>
      <c r="E81" s="370">
        <v>0</v>
      </c>
      <c r="F81" s="370">
        <v>0</v>
      </c>
      <c r="G81" s="370">
        <v>0</v>
      </c>
      <c r="H81" s="370">
        <v>0</v>
      </c>
      <c r="I81" s="370">
        <v>0</v>
      </c>
      <c r="J81" s="370">
        <v>0.02</v>
      </c>
      <c r="K81" s="370">
        <v>0</v>
      </c>
      <c r="L81" s="370">
        <v>0.39</v>
      </c>
      <c r="M81" s="369"/>
    </row>
    <row r="82" spans="2:14" x14ac:dyDescent="0.25">
      <c r="B82" s="338"/>
    </row>
    <row r="83" spans="2:14" x14ac:dyDescent="0.25">
      <c r="B83" s="338"/>
    </row>
    <row r="85" spans="2:14" x14ac:dyDescent="0.25">
      <c r="N85" s="217" t="s">
        <v>2487</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