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1\"/>
    </mc:Choice>
  </mc:AlternateContent>
  <xr:revisionPtr revIDLastSave="0" documentId="8_{FE017B8D-B124-4964-ACC7-367F4826B183}"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35" i="9" s="1"/>
  <c r="C346" i="9"/>
  <c r="F345" i="9" s="1"/>
  <c r="C585" i="9"/>
  <c r="F580" i="9" s="1"/>
  <c r="D585" i="9"/>
  <c r="G583"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499" i="19" s="1"/>
  <c r="D507" i="19"/>
  <c r="D564" i="19"/>
  <c r="G546" i="19" s="1"/>
  <c r="C564" i="19"/>
  <c r="F547" i="19" s="1"/>
  <c r="D485" i="19"/>
  <c r="C485" i="19"/>
  <c r="D472" i="19"/>
  <c r="G451" i="19" s="1"/>
  <c r="C472" i="19"/>
  <c r="F452" i="19" s="1"/>
  <c r="D326" i="19"/>
  <c r="G314" i="19" s="1"/>
  <c r="C326" i="19"/>
  <c r="F316" i="19" s="1"/>
  <c r="D273" i="19"/>
  <c r="G267" i="19" s="1"/>
  <c r="G273" i="19" s="1"/>
  <c r="C273" i="19"/>
  <c r="F268" i="19" s="1"/>
  <c r="C251" i="19"/>
  <c r="D251" i="19"/>
  <c r="D238" i="19"/>
  <c r="C238" i="19"/>
  <c r="F216" i="19" s="1"/>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G615" i="19"/>
  <c r="C618" i="19"/>
  <c r="F614" i="19"/>
  <c r="F618" i="19" s="1"/>
  <c r="D602" i="19"/>
  <c r="G597" i="19" s="1"/>
  <c r="C602" i="19"/>
  <c r="F596" i="19" s="1"/>
  <c r="D587" i="19"/>
  <c r="G579" i="19" s="1"/>
  <c r="C587" i="19"/>
  <c r="F586" i="19" s="1"/>
  <c r="G547" i="19"/>
  <c r="F548" i="19"/>
  <c r="G548" i="19"/>
  <c r="F549" i="19"/>
  <c r="G549" i="19"/>
  <c r="F550" i="19"/>
  <c r="G550" i="19"/>
  <c r="F551" i="19"/>
  <c r="G551" i="19"/>
  <c r="F552" i="19"/>
  <c r="G552" i="19"/>
  <c r="G553" i="19"/>
  <c r="F554" i="19"/>
  <c r="G554" i="19"/>
  <c r="F555" i="19"/>
  <c r="G555" i="19"/>
  <c r="F556" i="19"/>
  <c r="G556" i="19"/>
  <c r="F557" i="19"/>
  <c r="G557" i="19"/>
  <c r="F558" i="19"/>
  <c r="G558"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G450" i="19"/>
  <c r="F451" i="19"/>
  <c r="F454" i="19"/>
  <c r="G454" i="19"/>
  <c r="F455" i="19"/>
  <c r="F458" i="19"/>
  <c r="G458" i="19"/>
  <c r="F459" i="19"/>
  <c r="G466" i="19"/>
  <c r="F467" i="19"/>
  <c r="F470" i="19"/>
  <c r="G470" i="19"/>
  <c r="F471" i="19"/>
  <c r="D392" i="19"/>
  <c r="G391" i="19" s="1"/>
  <c r="C392" i="19"/>
  <c r="F389" i="19" s="1"/>
  <c r="D385" i="19"/>
  <c r="G383" i="19" s="1"/>
  <c r="G319" i="19"/>
  <c r="F320" i="19"/>
  <c r="F324"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G238" i="19" s="1"/>
  <c r="F233" i="19"/>
  <c r="G233" i="19"/>
  <c r="F234" i="19"/>
  <c r="G234" i="19"/>
  <c r="F235" i="19"/>
  <c r="G235" i="19"/>
  <c r="F236" i="19"/>
  <c r="G236" i="19"/>
  <c r="F237" i="19"/>
  <c r="G237" i="19"/>
  <c r="G214" i="19"/>
  <c r="F214" i="19"/>
  <c r="F44" i="9"/>
  <c r="D44" i="9"/>
  <c r="C44" i="9"/>
  <c r="D372" i="9"/>
  <c r="G370" i="9" s="1"/>
  <c r="C372" i="9"/>
  <c r="F368" i="9" s="1"/>
  <c r="D365" i="9"/>
  <c r="G364" i="9" s="1"/>
  <c r="C365" i="9"/>
  <c r="F363" i="9" s="1"/>
  <c r="F359" i="9"/>
  <c r="D328" i="9"/>
  <c r="G319" i="9" s="1"/>
  <c r="C328" i="9"/>
  <c r="F312" i="9" s="1"/>
  <c r="F370" i="9"/>
  <c r="F324" i="9"/>
  <c r="F317" i="9"/>
  <c r="F314" i="9"/>
  <c r="F323" i="9"/>
  <c r="F327" i="9"/>
  <c r="F311" i="9"/>
  <c r="F319" i="9"/>
  <c r="G315" i="9"/>
  <c r="G324" i="9"/>
  <c r="G320" i="9"/>
  <c r="G325" i="9"/>
  <c r="G326" i="9"/>
  <c r="G318" i="9"/>
  <c r="G323" i="9"/>
  <c r="G595" i="19"/>
  <c r="G598" i="19"/>
  <c r="G599" i="19"/>
  <c r="G600" i="19"/>
  <c r="F360" i="9"/>
  <c r="F362" i="9"/>
  <c r="F358" i="9"/>
  <c r="G251" i="19"/>
  <c r="F485" i="19"/>
  <c r="F371" i="9"/>
  <c r="F369" i="9"/>
  <c r="G485" i="19"/>
  <c r="G616" i="19"/>
  <c r="F384" i="19"/>
  <c r="F383" i="19"/>
  <c r="F391" i="19"/>
  <c r="F381" i="19"/>
  <c r="G596" i="19"/>
  <c r="F591" i="19"/>
  <c r="F601" i="19"/>
  <c r="F594" i="19"/>
  <c r="F575" i="19"/>
  <c r="G586" i="19"/>
  <c r="G578" i="19"/>
  <c r="G574" i="19"/>
  <c r="G585" i="19"/>
  <c r="F251" i="19"/>
  <c r="D601" i="9"/>
  <c r="G599" i="9" s="1"/>
  <c r="C601" i="9"/>
  <c r="F597" i="9" s="1"/>
  <c r="G600" i="9"/>
  <c r="F599" i="9"/>
  <c r="D567" i="9"/>
  <c r="G554" i="9" s="1"/>
  <c r="C567" i="9"/>
  <c r="F560" i="9" s="1"/>
  <c r="G550" i="9"/>
  <c r="H30" i="22"/>
  <c r="H29" i="22"/>
  <c r="H28" i="22"/>
  <c r="H27" i="22"/>
  <c r="H25" i="22"/>
  <c r="H24" i="22"/>
  <c r="H23" i="22"/>
  <c r="H26" i="22"/>
  <c r="C58" i="8"/>
  <c r="F55" i="8" s="1"/>
  <c r="D544" i="9"/>
  <c r="G535" i="9" s="1"/>
  <c r="C544" i="9"/>
  <c r="F542" i="9" s="1"/>
  <c r="D305" i="9"/>
  <c r="G295" i="9" s="1"/>
  <c r="C305" i="9"/>
  <c r="F290" i="9" s="1"/>
  <c r="C29" i="19"/>
  <c r="F34" i="19" s="1"/>
  <c r="F28" i="9"/>
  <c r="G17" i="22" s="1"/>
  <c r="C18" i="19"/>
  <c r="F340" i="9"/>
  <c r="F342" i="9"/>
  <c r="F344" i="9"/>
  <c r="F335" i="9"/>
  <c r="F337" i="9"/>
  <c r="F339" i="9"/>
  <c r="F341" i="9"/>
  <c r="F343" i="9"/>
  <c r="G334" i="9"/>
  <c r="G340" i="9"/>
  <c r="G344" i="9"/>
  <c r="G341" i="9"/>
  <c r="G343" i="9"/>
  <c r="G345" i="9"/>
  <c r="G336" i="9"/>
  <c r="G338" i="9"/>
  <c r="G342" i="9"/>
  <c r="G300" i="9"/>
  <c r="G304" i="9"/>
  <c r="G293" i="9"/>
  <c r="F333" i="9"/>
  <c r="G333" i="9"/>
  <c r="G534" i="9"/>
  <c r="G529" i="9"/>
  <c r="G531" i="9"/>
  <c r="G532" i="9"/>
  <c r="G541" i="9"/>
  <c r="G530" i="9"/>
  <c r="F541" i="9"/>
  <c r="F534" i="9"/>
  <c r="F531" i="9"/>
  <c r="F535" i="9"/>
  <c r="F543" i="9"/>
  <c r="F537" i="9"/>
  <c r="F539" i="9"/>
  <c r="F301" i="9"/>
  <c r="F35" i="19"/>
  <c r="F33" i="19"/>
  <c r="F31" i="19"/>
  <c r="F32" i="19"/>
  <c r="F26" i="19"/>
  <c r="F27" i="19"/>
  <c r="G227" i="8"/>
  <c r="F227" i="8"/>
  <c r="G226" i="8"/>
  <c r="F226" i="8"/>
  <c r="G225" i="8"/>
  <c r="F225" i="8"/>
  <c r="G224" i="8"/>
  <c r="F224" i="8"/>
  <c r="G223" i="8"/>
  <c r="F223" i="8"/>
  <c r="G222" i="8"/>
  <c r="F222" i="8"/>
  <c r="G221" i="8"/>
  <c r="F221" i="8"/>
  <c r="G219" i="8"/>
  <c r="F219" i="8"/>
  <c r="G218" i="8"/>
  <c r="F218" i="8"/>
  <c r="G217" i="8"/>
  <c r="F217" i="8"/>
  <c r="C179" i="8"/>
  <c r="F182" i="8" s="1"/>
  <c r="C288" i="8"/>
  <c r="D167" i="8"/>
  <c r="G166" i="8" s="1"/>
  <c r="G165" i="8"/>
  <c r="G164" i="8"/>
  <c r="D487" i="9"/>
  <c r="G491" i="9" s="1"/>
  <c r="G492" i="9"/>
  <c r="C487" i="9"/>
  <c r="F482" i="9" s="1"/>
  <c r="D465" i="9"/>
  <c r="G470" i="9"/>
  <c r="C465" i="9"/>
  <c r="F470" i="9"/>
  <c r="D452" i="9"/>
  <c r="G444" i="9" s="1"/>
  <c r="C452" i="9"/>
  <c r="F440" i="9" s="1"/>
  <c r="D249" i="9"/>
  <c r="G251" i="9" s="1"/>
  <c r="C249" i="9"/>
  <c r="F251" i="9" s="1"/>
  <c r="D227" i="9"/>
  <c r="G228" i="9"/>
  <c r="C227" i="9"/>
  <c r="F219" i="9"/>
  <c r="D214" i="9"/>
  <c r="G213"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5" i="19"/>
  <c r="G154" i="8"/>
  <c r="G136" i="8"/>
  <c r="F195" i="9"/>
  <c r="G210" i="9"/>
  <c r="G204" i="9"/>
  <c r="G202" i="9"/>
  <c r="G200" i="9"/>
  <c r="G198" i="9"/>
  <c r="G201" i="9"/>
  <c r="G205" i="9"/>
  <c r="G203" i="9"/>
  <c r="G197" i="9"/>
  <c r="G193" i="9"/>
  <c r="G162" i="8"/>
  <c r="G160" i="8"/>
  <c r="G145" i="8"/>
  <c r="G139" i="8"/>
  <c r="G161" i="8"/>
  <c r="G159" i="8"/>
  <c r="G146" i="8"/>
  <c r="G144" i="8"/>
  <c r="G142" i="8"/>
  <c r="G138" i="8"/>
  <c r="G118" i="8"/>
  <c r="G116" i="8"/>
  <c r="G125" i="8"/>
  <c r="G103" i="8"/>
  <c r="G99" i="8"/>
  <c r="G95" i="8"/>
  <c r="G98" i="8"/>
  <c r="G94" i="8"/>
  <c r="G97" i="8"/>
  <c r="G93" i="8"/>
  <c r="G96" i="8"/>
  <c r="F26" i="9"/>
  <c r="F14" i="9"/>
  <c r="G73" i="8"/>
  <c r="G221" i="9"/>
  <c r="G434" i="9"/>
  <c r="G82" i="8"/>
  <c r="G105" i="8"/>
  <c r="G75" i="8"/>
  <c r="G71" i="8"/>
  <c r="G78" i="8"/>
  <c r="G101" i="8"/>
  <c r="G219" i="9"/>
  <c r="G223" i="9"/>
  <c r="G243" i="9"/>
  <c r="F459" i="9"/>
  <c r="G225" i="9"/>
  <c r="G461" i="9"/>
  <c r="G479" i="9"/>
  <c r="G232" i="9"/>
  <c r="G483" i="9"/>
  <c r="F461" i="9"/>
  <c r="F457" i="9"/>
  <c r="F466" i="9"/>
  <c r="G430" i="9"/>
  <c r="F444" i="9"/>
  <c r="G457" i="9"/>
  <c r="F463" i="9"/>
  <c r="F483" i="9"/>
  <c r="F12" i="9"/>
  <c r="F19" i="9"/>
  <c r="F21" i="9"/>
  <c r="F23" i="9"/>
  <c r="F17" i="9"/>
  <c r="F223" i="9"/>
  <c r="F451" i="9"/>
  <c r="F449" i="9"/>
  <c r="F447" i="9"/>
  <c r="F450" i="9"/>
  <c r="F446" i="9"/>
  <c r="F442" i="9"/>
  <c r="F233" i="9"/>
  <c r="F231" i="9"/>
  <c r="F229" i="9"/>
  <c r="F226" i="9"/>
  <c r="F224" i="9"/>
  <c r="F222" i="9"/>
  <c r="F220" i="9"/>
  <c r="F232" i="9"/>
  <c r="F228" i="9"/>
  <c r="F225" i="9"/>
  <c r="F221" i="9"/>
  <c r="G86" i="8"/>
  <c r="G81" i="8"/>
  <c r="G79" i="8"/>
  <c r="G76" i="8"/>
  <c r="G74" i="8"/>
  <c r="G72" i="8"/>
  <c r="G70" i="8"/>
  <c r="G87" i="8"/>
  <c r="G104" i="8"/>
  <c r="G102" i="8"/>
  <c r="F230" i="9"/>
  <c r="F253" i="9"/>
  <c r="F247" i="9"/>
  <c r="F13" i="9"/>
  <c r="F15" i="9" s="1"/>
  <c r="F16" i="9"/>
  <c r="F20" i="9"/>
  <c r="F24" i="9"/>
  <c r="G233" i="9"/>
  <c r="G231" i="9"/>
  <c r="G229" i="9"/>
  <c r="G226" i="9"/>
  <c r="G224" i="9"/>
  <c r="G222" i="9"/>
  <c r="G220" i="9"/>
  <c r="G230" i="9"/>
  <c r="G255" i="9"/>
  <c r="G253" i="9"/>
  <c r="G248" i="9"/>
  <c r="G246" i="9"/>
  <c r="G244" i="9"/>
  <c r="G242" i="9"/>
  <c r="G252" i="9"/>
  <c r="G433" i="9"/>
  <c r="G431" i="9"/>
  <c r="G429" i="9"/>
  <c r="G459" i="9"/>
  <c r="G463" i="9"/>
  <c r="G466" i="9"/>
  <c r="G485" i="9"/>
  <c r="G488" i="9"/>
  <c r="F471" i="9"/>
  <c r="F469" i="9"/>
  <c r="F467" i="9"/>
  <c r="F464" i="9"/>
  <c r="F462" i="9"/>
  <c r="F460" i="9"/>
  <c r="F458" i="9"/>
  <c r="F468" i="9"/>
  <c r="F493" i="9"/>
  <c r="F491" i="9"/>
  <c r="F489" i="9"/>
  <c r="F486" i="9"/>
  <c r="F18"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502" i="19"/>
  <c r="F501" i="19"/>
  <c r="F505" i="19"/>
  <c r="G573" i="9"/>
  <c r="G591" i="9"/>
  <c r="G575" i="9"/>
  <c r="G574" i="9"/>
  <c r="G582" i="9"/>
  <c r="G581" i="9"/>
  <c r="G576" i="9"/>
  <c r="F578" i="9"/>
  <c r="F582" i="9"/>
  <c r="F574" i="9"/>
  <c r="F583" i="9"/>
  <c r="F591" i="9"/>
  <c r="F581" i="9"/>
  <c r="G293" i="8"/>
  <c r="F295" i="8"/>
  <c r="D293" i="8"/>
  <c r="D295" i="8"/>
  <c r="C291" i="8"/>
  <c r="F307" i="8"/>
  <c r="C295" i="8"/>
  <c r="D307" i="8"/>
  <c r="D291" i="8"/>
  <c r="F293" i="8"/>
  <c r="C307" i="8"/>
  <c r="C293" i="8"/>
  <c r="G617" i="19" l="1"/>
  <c r="G618" i="19" s="1"/>
  <c r="F593" i="19"/>
  <c r="G593" i="19"/>
  <c r="F595" i="19"/>
  <c r="F589" i="19"/>
  <c r="F592" i="19"/>
  <c r="G594" i="19"/>
  <c r="F597" i="19"/>
  <c r="G590" i="19"/>
  <c r="F600" i="19"/>
  <c r="G591" i="19"/>
  <c r="F599" i="19"/>
  <c r="G589" i="19"/>
  <c r="F598" i="19"/>
  <c r="F590" i="19"/>
  <c r="G592" i="19"/>
  <c r="G601" i="19"/>
  <c r="G582" i="19"/>
  <c r="G569" i="19"/>
  <c r="G570" i="19"/>
  <c r="G583" i="19"/>
  <c r="G571" i="19"/>
  <c r="G580" i="19"/>
  <c r="G577" i="19"/>
  <c r="G584" i="19"/>
  <c r="G581" i="19"/>
  <c r="F583" i="19"/>
  <c r="F576" i="19"/>
  <c r="F579" i="19"/>
  <c r="F569" i="19"/>
  <c r="F580" i="19"/>
  <c r="F577" i="19"/>
  <c r="F581" i="19"/>
  <c r="F574" i="19"/>
  <c r="F573" i="19"/>
  <c r="F582" i="19"/>
  <c r="F571" i="19"/>
  <c r="F570" i="19"/>
  <c r="F587" i="19" s="1"/>
  <c r="G564" i="19"/>
  <c r="F559" i="19"/>
  <c r="F553" i="19"/>
  <c r="F564" i="19" s="1"/>
  <c r="F506" i="19"/>
  <c r="F503" i="19"/>
  <c r="F504" i="19"/>
  <c r="F500" i="19"/>
  <c r="F507" i="19" s="1"/>
  <c r="F466" i="19"/>
  <c r="F450" i="19"/>
  <c r="F463" i="19"/>
  <c r="G462" i="19"/>
  <c r="F462" i="19"/>
  <c r="G388" i="19"/>
  <c r="G390" i="19"/>
  <c r="F390" i="19"/>
  <c r="G384" i="19"/>
  <c r="G378" i="19"/>
  <c r="G380" i="19"/>
  <c r="G381" i="19"/>
  <c r="F382" i="19"/>
  <c r="G336" i="19"/>
  <c r="F345" i="19"/>
  <c r="G324" i="19"/>
  <c r="G321" i="19"/>
  <c r="G320" i="19"/>
  <c r="G318" i="19"/>
  <c r="G313" i="19"/>
  <c r="G312" i="19"/>
  <c r="G311" i="19"/>
  <c r="G308" i="19"/>
  <c r="G325" i="19"/>
  <c r="F311" i="19"/>
  <c r="F272" i="19"/>
  <c r="F271" i="19"/>
  <c r="F270" i="19"/>
  <c r="F269" i="19"/>
  <c r="F265" i="19"/>
  <c r="F273" i="19" s="1"/>
  <c r="F238" i="19"/>
  <c r="F30" i="19"/>
  <c r="F37" i="19"/>
  <c r="G598" i="9"/>
  <c r="G584" i="9"/>
  <c r="G579" i="9"/>
  <c r="G580" i="9"/>
  <c r="G577" i="9"/>
  <c r="G578" i="9"/>
  <c r="G572" i="9"/>
  <c r="G585" i="9" s="1"/>
  <c r="F575" i="9"/>
  <c r="F572" i="9"/>
  <c r="F585" i="9" s="1"/>
  <c r="F577" i="9"/>
  <c r="F579" i="9"/>
  <c r="F584" i="9"/>
  <c r="F573" i="9"/>
  <c r="F576" i="9"/>
  <c r="G553" i="9"/>
  <c r="G556" i="9"/>
  <c r="G551" i="9"/>
  <c r="G557" i="9"/>
  <c r="F549" i="9"/>
  <c r="F562" i="9"/>
  <c r="F554" i="9"/>
  <c r="F565" i="9"/>
  <c r="F552" i="9"/>
  <c r="G537" i="9"/>
  <c r="G528" i="9"/>
  <c r="G526" i="9"/>
  <c r="G544" i="9" s="1"/>
  <c r="G533" i="9"/>
  <c r="G536" i="9"/>
  <c r="G543" i="9"/>
  <c r="G539" i="9"/>
  <c r="G527" i="9"/>
  <c r="G540" i="9"/>
  <c r="G538" i="9"/>
  <c r="G542" i="9"/>
  <c r="F533" i="9"/>
  <c r="F529" i="9"/>
  <c r="F540" i="9"/>
  <c r="F532" i="9"/>
  <c r="F526" i="9"/>
  <c r="F536" i="9"/>
  <c r="F528" i="9"/>
  <c r="F538" i="9"/>
  <c r="F530" i="9"/>
  <c r="F372" i="9"/>
  <c r="G339" i="9"/>
  <c r="G337" i="9"/>
  <c r="G346" i="9" s="1"/>
  <c r="F338" i="9"/>
  <c r="F336" i="9"/>
  <c r="F334" i="9"/>
  <c r="F346" i="9" s="1"/>
  <c r="G292" i="9"/>
  <c r="G296" i="9"/>
  <c r="G288" i="9"/>
  <c r="G290" i="9"/>
  <c r="G298" i="9"/>
  <c r="G289" i="9"/>
  <c r="G299" i="9"/>
  <c r="G291" i="9"/>
  <c r="G302" i="9"/>
  <c r="G294" i="9"/>
  <c r="G301" i="9"/>
  <c r="G297" i="9"/>
  <c r="F321" i="9"/>
  <c r="F315" i="9"/>
  <c r="F325" i="9"/>
  <c r="F313" i="9"/>
  <c r="F322" i="9"/>
  <c r="F310" i="9"/>
  <c r="F326" i="9"/>
  <c r="F320" i="9"/>
  <c r="F288" i="9"/>
  <c r="F291" i="9"/>
  <c r="F300" i="9"/>
  <c r="F302" i="9"/>
  <c r="F488" i="9"/>
  <c r="F492" i="9"/>
  <c r="F490" i="9"/>
  <c r="F480" i="9"/>
  <c r="F484" i="9"/>
  <c r="F429" i="9"/>
  <c r="F436" i="9"/>
  <c r="G435" i="9"/>
  <c r="G437" i="9"/>
  <c r="F431" i="9"/>
  <c r="G442" i="9"/>
  <c r="F433" i="9"/>
  <c r="F435" i="9"/>
  <c r="G439" i="9"/>
  <c r="G443" i="9"/>
  <c r="F448" i="9"/>
  <c r="F437" i="9"/>
  <c r="G450" i="9"/>
  <c r="F432" i="9"/>
  <c r="F441" i="9"/>
  <c r="G441" i="9"/>
  <c r="G445" i="9"/>
  <c r="F439" i="9"/>
  <c r="G447" i="9"/>
  <c r="F430" i="9"/>
  <c r="F452" i="9" s="1"/>
  <c r="G449" i="9"/>
  <c r="F434" i="9"/>
  <c r="F443" i="9"/>
  <c r="G448" i="9"/>
  <c r="G451" i="9"/>
  <c r="F438" i="9"/>
  <c r="F445" i="9"/>
  <c r="G432" i="9"/>
  <c r="F428" i="9"/>
  <c r="G211" i="9"/>
  <c r="G206" i="9"/>
  <c r="G195" i="9"/>
  <c r="G208" i="9"/>
  <c r="G191" i="9"/>
  <c r="G199" i="9"/>
  <c r="G207" i="9"/>
  <c r="G194" i="9"/>
  <c r="G209" i="9"/>
  <c r="G212" i="9"/>
  <c r="G190" i="9"/>
  <c r="G192" i="9"/>
  <c r="G196" i="9"/>
  <c r="G16" i="19"/>
  <c r="F22" i="9"/>
  <c r="F178" i="8"/>
  <c r="F185" i="8"/>
  <c r="F164" i="8"/>
  <c r="F165" i="8"/>
  <c r="F101" i="8"/>
  <c r="F76" i="8"/>
  <c r="G220" i="8"/>
  <c r="G576" i="19"/>
  <c r="G573" i="19"/>
  <c r="G572" i="19"/>
  <c r="G575"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G564" i="9"/>
  <c r="G565" i="9"/>
  <c r="G561" i="9"/>
  <c r="G552" i="9"/>
  <c r="G549" i="9"/>
  <c r="G560" i="9"/>
  <c r="G566" i="9"/>
  <c r="G563" i="9"/>
  <c r="G562" i="9"/>
  <c r="G559" i="9"/>
  <c r="G558" i="9"/>
  <c r="G555" i="9"/>
  <c r="F559" i="9"/>
  <c r="F556" i="9"/>
  <c r="F551" i="9"/>
  <c r="F555" i="9"/>
  <c r="F566" i="9"/>
  <c r="F557" i="9"/>
  <c r="F561" i="9"/>
  <c r="F558" i="9"/>
  <c r="F564" i="9"/>
  <c r="F553" i="9"/>
  <c r="F550" i="9"/>
  <c r="F563" i="9"/>
  <c r="F527" i="9"/>
  <c r="G369" i="9"/>
  <c r="G368" i="9"/>
  <c r="G371" i="9"/>
  <c r="G359" i="9"/>
  <c r="G363" i="9"/>
  <c r="G358" i="9"/>
  <c r="G360" i="9"/>
  <c r="G361" i="9"/>
  <c r="G362" i="9"/>
  <c r="F364" i="9"/>
  <c r="F361" i="9"/>
  <c r="F365" i="9" s="1"/>
  <c r="G311" i="9"/>
  <c r="G314" i="9"/>
  <c r="G316" i="9"/>
  <c r="G313" i="9"/>
  <c r="G312" i="9"/>
  <c r="G327" i="9"/>
  <c r="G321" i="9"/>
  <c r="G322" i="9"/>
  <c r="G310" i="9"/>
  <c r="G317" i="9"/>
  <c r="G287" i="9"/>
  <c r="G303" i="9"/>
  <c r="F316" i="9"/>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G18" i="19" s="1"/>
  <c r="F17" i="19"/>
  <c r="F16" i="19"/>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602" i="19" l="1"/>
  <c r="G602" i="19"/>
  <c r="G587" i="19"/>
  <c r="F385" i="19"/>
  <c r="F349" i="19"/>
  <c r="G326" i="19"/>
  <c r="F601" i="9"/>
  <c r="F544" i="9"/>
  <c r="G372" i="9"/>
  <c r="F328" i="9"/>
  <c r="G214" i="9"/>
  <c r="F214" i="9"/>
  <c r="F18" i="1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<sst xmlns="http://schemas.openxmlformats.org/spreadsheetml/2006/main" count="4740" uniqueCount="2921">
  <si>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</si>
  <si>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</si>
  <si>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</si>
  <si>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</si>
  <si>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</si>
  <si>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</si>
  <si>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</si>
  <si>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</si>
  <si>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</si>
  <si>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</si>
  <si>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</si>
  <si>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</si>
  <si>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</si>
  <si>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</si>
  <si>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</si>
  <si>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</si>
  <si>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</si>
  <si>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</si>
  <si>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</si>
  <si>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</si>
  <si>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</si>
  <si>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</si>
  <si>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</si>
  <si>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</si>
  <si>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</si>
  <si>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</si>
  <si>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</si>
  <si>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</si>
  <si>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</si>
  <si>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</si>
  <si>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</si>
  <si>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</si>
  <si>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</si>
  <si>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</si>
  <si>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</si>
  <si>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</si>
  <si>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</si>
  <si>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</si>
  <si>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</si>
  <si>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</si>
  <si>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</si>
  <si>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</si>
  <si>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</si>
  <si>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</si>
  <si>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</si>
  <si>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</si>
  <si>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</si>
  <si>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</si>
  <si>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</si>
  <si>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</si>
  <si>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</si>
  <si>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</si>
  <si>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</si>
  <si>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</si>
  <si>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</si>
  <si>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</si>
  <si>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</si>
  <si>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</si>
  <si>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</si>
  <si>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</si>
  <si>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</si>
  <si>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</si>
  <si>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</si>
  <si>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</si>
  <si>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</si>
  <si>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</si>
  <si>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</si>
  <si>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</si>
  <si>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</si>
  <si>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</si>
  <si>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</si>
  <si>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</si>
  <si>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</si>
  <si>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</si>
  <si>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</si>
  <si>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</si>
  <si>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</si>
  <si>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</si>
  <si>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</si>
  <si>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</si>
  <si>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</si>
  <si>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</si>
  <si>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</si>
  <si>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</si>
  <si>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</si>
  <si>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</si>
  <si>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</si>
  <si>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</si>
  <si>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</si>
  <si>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</si>
  <si>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</si>
  <si>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</si>
  <si>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</si>
  <si>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</si>
  <si>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</si>
  <si>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</si>
  <si>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</si>
  <si>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</si>
  <si>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</si>
  <si>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</si>
  <si>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</si>
  <si>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</si>
  <si>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</si>
  <si>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</si>
  <si>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</si>
  <si>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</si>
  <si>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</si>
  <si>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</si>
  <si>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</si>
  <si>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</si>
  <si>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</si>
  <si>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</si>
  <si>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</si>
  <si>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</si>
  <si>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</si>
  <si>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</si>
  <si>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</si>
  <si>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</si>
  <si>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</si>
  <si>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</si>
  <si>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</si>
  <si>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</si>
  <si>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</si>
  <si>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</si>
  <si>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</si>
  <si>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</si>
  <si>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</si>
  <si>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</si>
  <si>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</si>
  <si>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</si>
  <si>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</si>
  <si>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</si>
  <si>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</si>
  <si>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</si>
  <si>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</si>
  <si>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</si>
  <si>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</si>
  <si>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</si>
  <si>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</si>
  <si>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</si>
  <si>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</si>
  <si>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</si>
  <si>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</si>
  <si>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</si>
  <si>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</si>
  <si>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</si>
  <si>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</si>
  <si>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</si>
  <si>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</si>
  <si>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</si>
  <si>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</si>
  <si>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</si>
  <si>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</si>
  <si>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</si>
  <si>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</si>
  <si>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</si>
  <si>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</si>
  <si>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</si>
  <si>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</si>
  <si>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</si>
  <si>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</si>
  <si>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</si>
  <si>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</si>
  <si>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</si>
  <si>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</si>
  <si>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</si>
  <si>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</si>
  <si>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</si>
  <si>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</si>
  <si>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</si>
  <si>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</si>
  <si>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</si>
  <si>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</si>
  <si>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</si>
  <si>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</si>
  <si>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</si>
  <si>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</si>
  <si>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</si>
  <si>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</si>
  <si>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</si>
  <si>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</si>
  <si>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</si>
  <si>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</si>
  <si>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</si>
  <si>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</si>
  <si>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</si>
  <si>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</si>
  <si>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</si>
  <si>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</si>
  <si>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</si>
  <si>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</si>
  <si>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</si>
  <si>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</si>
  <si>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</si>
  <si>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</si>
  <si>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</si>
  <si>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</si>
  <si>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</si>
  <si>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</si>
  <si>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</si>
  <si>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</si>
  <si>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</si>
  <si>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</si>
  <si>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</si>
  <si>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</si>
  <si>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</si>
  <si>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</si>
  <si>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</si>
  <si>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</si>
  <si>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</si>
  <si>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</si>
  <si>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</si>
  <si>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</si>
  <si>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</si>
  <si>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</si>
  <si>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</si>
  <si>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</si>
  <si>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</si>
  <si>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</si>
  <si>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</si>
  <si>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</si>
  <si>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</si>
  <si>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</si>
  <si>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</si>
  <si>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</si>
  <si>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</si>
  <si>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</si>
  <si>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</si>
  <si>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</si>
  <si>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</si>
  <si>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</si>
  <si>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</si>
  <si>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</si>
  <si>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</si>
  <si>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</si>
  <si>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</si>
  <si>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</si>
  <si>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</si>
  <si>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</si>
  <si>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</si>
  <si>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</si>
  <si>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</si>
  <si>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</si>
  <si>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</si>
  <si>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</si>
  <si>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</si>
  <si>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</si>
  <si>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</si>
  <si>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</si>
  <si>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</si>
  <si>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</si>
  <si>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</si>
  <si>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</si>
  <si>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</si>
  <si>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</si>
  <si>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</si>
  <si>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</si>
  <si>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</si>
  <si>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</si>
  <si>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</si>
  <si>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</si>
  <si>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</si>
  <si>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</si>
  <si>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</si>
  <si>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</si>
  <si>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</si>
  <si>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</si>
  <si>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</si>
  <si>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</si>
  <si>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</si>
  <si>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</si>
  <si>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</si>
  <si>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</si>
  <si>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</si>
  <si>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</si>
  <si>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</si>
  <si>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</si>
  <si>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</si>
  <si>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</si>
  <si>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</si>
  <si>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</si>
  <si>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</si>
  <si>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</si>
  <si>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</si>
  <si>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</si>
  <si>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</si>
  <si>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</si>
  <si>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</si>
  <si>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</si>
  <si>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</si>
  <si>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</si>
  <si>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</si>
  <si>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</si>
  <si>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</si>
  <si>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</si>
  <si>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</si>
  <si>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</si>
  <si>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</si>
  <si>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</si>
  <si>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</si>
  <si>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</si>
  <si>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</si>
  <si>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</si>
  <si>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</si>
  <si>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</si>
  <si>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</si>
  <si>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</si>
  <si>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</si>
  <si>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</si>
  <si>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</si>
  <si>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</si>
  <si>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</si>
  <si>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</si>
  <si>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</si>
  <si>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</si>
  <si>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</si>
  <si>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</si>
  <si>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</si>
  <si>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</si>
  <si>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</si>
  <si>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</si>
  <si>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</si>
  <si>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</si>
  <si>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</si>
  <si>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</si>
  <si>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</si>
  <si>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</si>
  <si>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</si>
  <si>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</si>
  <si>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</si>
  <si>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</si>
  <si>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</si>
  <si>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</si>
  <si>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</si>
  <si>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</si>
  <si>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</si>
  <si>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</si>
  <si>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</si>
  <si>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</si>
  <si>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</si>
  <si>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</si>
  <si>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</si>
  <si>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</si>
  <si>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</si>
  <si>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</si>
  <si>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</si>
  <si>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</si>
  <si>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</si>
  <si>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</si>
  <si>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</si>
  <si>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</si>
  <si>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</si>
  <si>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</si>
  <si>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</si>
  <si>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</si>
  <si>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</si>
  <si>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</si>
  <si>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</si>
  <si>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</si>
  <si>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</si>
  <si>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</si>
  <si>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</si>
  <si>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</si>
  <si>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</si>
  <si>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</si>
  <si>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</si>
  <si>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</si>
  <si>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</si>
  <si>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</si>
  <si>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</si>
  <si>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</si>
  <si>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</si>
  <si>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</si>
  <si>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</si>
  <si>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</si>
  <si>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</si>
  <si>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</si>
  <si>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</si>
  <si>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</si>
  <si>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</si>
  <si>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</si>
  <si>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</si>
  <si>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</si>
  <si>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</si>
  <si>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</si>
  <si>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</si>
  <si>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</si>
  <si>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</si>
  <si>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</si>
  <si>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</si>
  <si>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</si>
  <si>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</si>
  <si>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</si>
  <si>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</si>
  <si>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</si>
  <si>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</si>
  <si>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</si>
  <si>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</si>
  <si>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</si>
  <si>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</si>
  <si>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</si>
  <si>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</si>
  <si>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</si>
  <si>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</si>
  <si>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</si>
  <si>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</si>
  <si>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</si>
  <si>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</si>
  <si>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</si>
  <si>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</si>
  <si>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</si>
  <si>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</si>
  <si>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</si>
  <si>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</si>
  <si>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</si>
  <si>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</si>
  <si>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</si>
  <si>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</si>
  <si>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</si>
  <si>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</si>
  <si>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</si>
  <si>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</si>
  <si>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</si>
  <si>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</si>
  <si>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</si>
  <si>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</si>
  <si>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</si>
  <si>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</si>
  <si>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</si>
  <si>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</si>
  <si>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</si>
  <si>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</si>
  <si>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</si>
  <si>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</si>
  <si>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</si>
  <si>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</si>
  <si>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</si>
  <si>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</si>
  <si>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</si>
  <si>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</si>
  <si>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</si>
  <si>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</si>
  <si>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</si>
  <si>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</si>
  <si>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</si>
  <si>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</si>
  <si>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</si>
  <si>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</si>
  <si>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</si>
  <si>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</si>
  <si>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</si>
  <si>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</si>
  <si>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</si>
  <si>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</si>
  <si>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</si>
  <si>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</si>
  <si>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</si>
  <si>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</si>
  <si>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</si>
  <si>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</si>
  <si>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</si>
  <si>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</si>
  <si>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</si>
  <si>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</si>
  <si>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</si>
  <si>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</si>
  <si>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</si>
  <si>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</si>
  <si>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</si>
  <si>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</si>
  <si>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</si>
  <si>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</si>
  <si>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</si>
  <si>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</si>
  <si>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</si>
  <si>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</si>
  <si>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</si>
  <si>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</si>
  <si>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</si>
  <si>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</si>
  <si>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</si>
  <si>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</si>
  <si>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</si>
  <si>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</si>
  <si>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</si>
  <si>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</si>
  <si>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</si>
  <si>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</si>
  <si>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</si>
  <si>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</si>
  <si>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</si>
  <si>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</si>
  <si>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</si>
  <si>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</si>
  <si>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</si>
  <si>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</si>
  <si>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</si>
  <si>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</si>
  <si>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</si>
  <si>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</si>
  <si>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</si>
  <si>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</si>
  <si>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</si>
  <si>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</si>
  <si>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</si>
  <si>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</si>
  <si>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</si>
  <si>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</si>
  <si>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</si>
  <si>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</si>
  <si>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</si>
  <si>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</si>
  <si>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</si>
  <si>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</si>
  <si>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</si>
  <si>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</si>
  <si>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</si>
  <si>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</si>
  <si>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</si>
  <si>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</si>
  <si>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</si>
  <si>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</si>
  <si>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</si>
  <si>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</si>
  <si>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</si>
  <si>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</si>
  <si>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</si>
  <si>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</si>
  <si>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</si>
  <si>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</si>
  <si>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</si>
  <si>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</si>
  <si>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</si>
  <si>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</si>
  <si>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</si>
  <si>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</si>
  <si>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</si>
  <si>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</si>
  <si>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</si>
  <si>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</si>
  <si>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</si>
  <si>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</si>
  <si>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</si>
  <si>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</si>
  <si>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</si>
  <si>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</si>
  <si>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</si>
  <si>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</si>
  <si>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</si>
  <si>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</si>
  <si>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</si>
  <si>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</si>
  <si>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</si>
  <si>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</si>
  <si>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</si>
  <si>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</si>
  <si>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</si>
  <si>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</si>
  <si>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</si>
  <si>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</si>
  <si>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</si>
  <si>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</si>
  <si>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</si>
  <si>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</si>
  <si>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</si>
  <si>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</si>
  <si>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</si>
  <si>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</si>
  <si>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</si>
  <si>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</si>
  <si>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</si>
  <si>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</si>
  <si>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</si>
  <si>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</si>
  <si>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</si>
  <si>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</si>
  <si>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</si>
  <si>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</si>
  <si>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</si>
  <si>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</si>
  <si>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</si>
  <si>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</si>
  <si>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</si>
  <si>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</si>
  <si>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</si>
  <si>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</si>
  <si>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</si>
  <si>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</si>
  <si>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</si>
  <si>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</si>
  <si>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</si>
  <si>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</si>
  <si>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</si>
  <si>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</si>
  <si>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</si>
  <si>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</si>
  <si>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</si>
  <si>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</si>
  <si>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</si>
  <si>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</si>
  <si>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</si>
  <si>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</si>
  <si>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</si>
  <si>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</si>
  <si>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</si>
  <si>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</si>
  <si>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</si>
  <si>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</si>
  <si>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</si>
  <si>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</si>
  <si>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</si>
  <si>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</si>
  <si>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</si>
  <si>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</si>
  <si>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</si>
  <si>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</si>
  <si>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</si>
  <si>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</si>
  <si>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</si>
  <si>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</si>
  <si>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</si>
  <si>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</si>
  <si>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</si>
  <si>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</si>
  <si>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</si>
  <si>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</si>
  <si>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</si>
  <si>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</si>
  <si>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</si>
  <si>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</si>
  <si>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</si>
  <si>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</si>
  <si>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</si>
  <si>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</si>
  <si>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</si>
  <si>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</si>
  <si>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</si>
  <si>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</si>
  <si>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</si>
  <si>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</si>
  <si>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</si>
  <si>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</si>
  <si>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</si>
  <si>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</si>
  <si>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</si>
  <si>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</si>
  <si>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</si>
  <si>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</si>
  <si>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</si>
  <si>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</si>
  <si>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</si>
  <si>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</si>
  <si>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</si>
  <si>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</si>
  <si>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</si>
  <si>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</si>
  <si>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</si>
  <si>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</si>
  <si>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</si>
  <si>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</si>
  <si>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</si>
  <si>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</si>
  <si>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</si>
  <si>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</si>
  <si>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</si>
  <si>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</si>
  <si>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</si>
  <si>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</si>
  <si>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</si>
  <si>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</si>
  <si>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</si>
  <si>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</si>
  <si>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</si>
  <si>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</si>
  <si>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</si>
  <si>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</si>
  <si>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</si>
  <si>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</si>
  <si>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</si>
  <si>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</si>
  <si>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</si>
  <si>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</si>
  <si>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</si>
  <si>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</si>
  <si>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</si>
  <si>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</si>
  <si>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</si>
  <si>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</si>
  <si>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</si>
  <si>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</si>
  <si>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</si>
  <si>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</si>
  <si>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</si>
  <si>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</si>
  <si>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</si>
  <si>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</si>
  <si>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</si>
  <si>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</si>
  <si>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</si>
  <si>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</si>
  <si>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</si>
  <si>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</si>
  <si>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</si>
  <si>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</si>
  <si>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</si>
  <si>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</si>
  <si>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</si>
  <si>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</si>
  <si>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</si>
  <si>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</si>
  <si>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</si>
  <si>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</si>
  <si>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</si>
  <si>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</si>
  <si>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</si>
  <si>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</si>
  <si>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</si>
  <si>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</si>
  <si>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</si>
  <si>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</si>
  <si>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</si>
  <si>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</si>
  <si>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</si>
  <si>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</si>
  <si>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</si>
  <si>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</si>
  <si>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</si>
  <si>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</si>
  <si>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</si>
  <si>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</si>
  <si>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</si>
  <si>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</si>
  <si>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</si>
  <si>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</si>
  <si>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</si>
  <si>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</si>
  <si>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</si>
  <si>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</si>
  <si>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</si>
  <si>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</si>
  <si>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</si>
  <si>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</si>
  <si>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</si>
  <si>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</si>
  <si>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</si>
  <si>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</si>
  <si>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</si>
  <si>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</si>
  <si>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</si>
  <si>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</si>
  <si>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</si>
  <si>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</si>
  <si>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</si>
  <si>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</si>
  <si>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</si>
  <si>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</si>
  <si>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</si>
  <si>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</si>
  <si>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</si>
  <si>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</si>
  <si>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</si>
  <si>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</si>
  <si>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</si>
  <si>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</si>
  <si>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</si>
  <si>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</si>
  <si>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</si>
  <si>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</si>
  <si>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</si>
  <si>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</si>
  <si>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</si>
  <si>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</si>
  <si>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</si>
  <si>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</si>
  <si>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</si>
  <si>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</si>
  <si>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</si>
  <si>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</si>
  <si>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</si>
  <si>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</si>
  <si>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</si>
  <si>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</si>
  <si>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</si>
  <si>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</si>
  <si>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</si>
  <si>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</si>
  <si>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</si>
  <si>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</si>
  <si>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</si>
  <si>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</si>
  <si>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</si>
  <si>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</si>
  <si>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</si>
  <si>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</si>
  <si>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</si>
  <si>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</si>
  <si>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</si>
  <si>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</si>
  <si>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</si>
  <si>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</si>
  <si>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</si>
  <si>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</si>
  <si>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</si>
  <si>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</si>
  <si>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</si>
  <si>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</si>
  <si>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</si>
  <si>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</si>
  <si>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</si>
  <si>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</si>
  <si>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</si>
  <si>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</si>
  <si>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</si>
  <si>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</si>
  <si>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</si>
  <si>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</si>
  <si>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</si>
  <si>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</si>
  <si>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</si>
  <si>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</si>
  <si>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</si>
  <si>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</si>
  <si>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</si>
  <si>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</si>
  <si>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</si>
  <si>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</si>
  <si>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</si>
  <si>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</si>
  <si>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</si>
  <si>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</si>
  <si>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</si>
  <si>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</si>
  <si>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</si>
  <si>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</si>
  <si>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</si>
  <si>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</si>
  <si>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</si>
  <si>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</si>
  <si>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</si>
  <si>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</si>
  <si>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</si>
  <si>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</si>
  <si>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</si>
  <si>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</si>
  <si>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</si>
  <si>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</si>
  <si>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</si>
  <si>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</si>
  <si>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</si>
  <si>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</si>
  <si>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</si>
  <si>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</si>
  <si>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</si>
  <si>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</si>
  <si>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</si>
  <si>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</si>
  <si>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</si>
  <si>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</si>
  <si>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</si>
  <si>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</si>
  <si>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</si>
  <si>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</si>
  <si>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</si>
  <si>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</si>
  <si>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</si>
  <si>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</si>
  <si>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</si>
  <si>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</si>
  <si>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</si>
  <si>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</si>
  <si>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</si>
  <si>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</si>
  <si>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</si>
  <si>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</si>
  <si>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</si>
  <si>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</si>
  <si>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</si>
  <si>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</si>
  <si>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</si>
  <si>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</si>
  <si>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</si>
  <si>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</si>
  <si>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</si>
  <si>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</si>
  <si>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</si>
  <si>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</si>
  <si>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</si>
  <si>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</si>
  <si>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</si>
  <si>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</si>
  <si>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</si>
  <si>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</si>
  <si>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</si>
  <si>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</si>
  <si>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</si>
  <si>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</si>
  <si>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</si>
  <si>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</si>
  <si>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</si>
  <si>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</si>
  <si>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</si>
  <si>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</si>
  <si>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</si>
  <si>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</si>
  <si>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</si>
  <si>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</si>
  <si>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</si>
  <si>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</si>
  <si>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</si>
  <si>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</si>
  <si>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</si>
  <si>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</si>
  <si>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</si>
  <si>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</si>
  <si>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</si>
  <si>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</si>
  <si>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</si>
  <si>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</si>
  <si>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</si>
  <si>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</si>
  <si>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</si>
  <si>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</si>
  <si>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</si>
  <si>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</si>
  <si>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</si>
  <si>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</si>
  <si>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</si>
  <si>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</si>
  <si>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</si>
  <si>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</si>
  <si>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</si>
  <si>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</si>
  <si>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</si>
  <si>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</si>
  <si>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</si>
  <si>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</si>
  <si>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</si>
  <si>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</si>
  <si>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</si>
  <si>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</si>
  <si>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</si>
  <si>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</si>
  <si>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</si>
  <si>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</si>
  <si>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</si>
  <si>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</si>
  <si>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</si>
  <si>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</si>
  <si>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</si>
  <si>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</si>
  <si>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</si>
  <si>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</si>
  <si>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</si>
  <si>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</si>
  <si>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</si>
  <si>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</si>
  <si>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</si>
  <si>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</si>
  <si>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</si>
  <si>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</si>
  <si>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</si>
  <si>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</si>
  <si>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</si>
  <si>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</si>
  <si>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</si>
  <si>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</si>
  <si>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</si>
  <si>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</si>
  <si>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</si>
  <si>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</si>
  <si>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</si>
  <si>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</si>
  <si>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</si>
  <si>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</si>
  <si>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</si>
  <si>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</si>
  <si>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</si>
  <si>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</si>
  <si>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</si>
  <si>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</si>
  <si>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</si>
  <si>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</si>
  <si>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</si>
  <si>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</si>
  <si>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</si>
  <si>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</si>
  <si>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</si>
  <si>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</si>
  <si>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</si>
  <si>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</si>
  <si>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</si>
  <si>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</si>
  <si>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</si>
  <si>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</si>
  <si>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</si>
  <si>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</si>
  <si>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</si>
  <si>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</si>
  <si>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</si>
  <si>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</si>
  <si>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</si>
  <si>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</si>
  <si>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</si>
  <si>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</si>
  <si>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</si>
  <si>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</si>
  <si>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</si>
  <si>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</si>
  <si>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</si>
  <si>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</si>
  <si>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</si>
  <si>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</si>
  <si>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</si>
  <si>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</si>
  <si>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</si>
  <si>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</si>
  <si>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</si>
  <si>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</si>
  <si>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</si>
  <si>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</si>
  <si>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</si>
  <si>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</si>
  <si>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</si>
  <si>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</si>
  <si>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</si>
  <si>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</si>
  <si>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</si>
  <si>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</si>
  <si>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</si>
  <si>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</si>
  <si>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</si>
  <si>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</si>
  <si>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</si>
  <si>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</si>
  <si>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</si>
  <si>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</si>
  <si>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</si>
  <si>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</si>
  <si>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</si>
  <si>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</si>
  <si>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</si>
  <si>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</si>
  <si>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</si>
  <si>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</si>
  <si>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</si>
  <si>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</si>
  <si>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</si>
  <si>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</si>
  <si>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</si>
  <si>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</si>
  <si>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</si>
  <si>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</si>
  <si>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</si>
  <si>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</si>
  <si>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</si>
  <si>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</si>
  <si>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</si>
  <si>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</si>
  <si>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</si>
  <si>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</si>
  <si>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</si>
  <si>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</si>
  <si>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</si>
  <si>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</si>
  <si>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</si>
  <si>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</si>
  <si>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</si>
  <si>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</si>
  <si>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</si>
  <si>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</si>
  <si>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</si>
  <si>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</si>
  <si>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</si>
  <si>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</si>
  <si>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</si>
  <si>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</si>
  <si>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</si>
  <si>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</si>
  <si>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</si>
  <si>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</si>
  <si>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</si>
  <si>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</si>
  <si>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</si>
  <si>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</si>
  <si>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</si>
  <si>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</si>
  <si>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</si>
  <si>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</si>
  <si>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</si>
  <si>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</si>
  <si>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</si>
  <si>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</si>
  <si>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</si>
  <si>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</si>
  <si>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</si>
  <si>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</si>
  <si>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</si>
  <si>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</si>
  <si>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</si>
  <si>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</si>
  <si>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</si>
  <si>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</si>
  <si>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</si>
  <si>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</si>
  <si>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</si>
  <si>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</si>
  <si>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</si>
  <si>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</si>
  <si>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</si>
  <si>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</si>
  <si>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</si>
  <si>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</si>
  <si>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</si>
  <si>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</si>
  <si>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</si>
  <si>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</si>
  <si>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</si>
  <si>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</si>
  <si>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</si>
  <si>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</si>
  <si>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</si>
  <si>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</si>
  <si>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</si>
  <si>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</si>
  <si>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</si>
  <si>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</si>
  <si>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</si>
  <si>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</si>
  <si>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</si>
  <si>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</si>
  <si>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</si>
  <si>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</si>
  <si>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</si>
  <si>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</si>
  <si>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</si>
  <si>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</si>
  <si>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</si>
  <si>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</si>
  <si>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</si>
  <si>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</si>
  <si>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</si>
  <si>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</si>
  <si>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</si>
  <si>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</si>
  <si>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</si>
  <si>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</si>
  <si>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</si>
  <si>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</si>
  <si>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</si>
  <si>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</si>
  <si>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</si>
  <si>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</si>
  <si>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</si>
  <si>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</si>
  <si>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</si>
  <si>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</si>
  <si>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</si>
  <si>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</si>
  <si>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</si>
  <si>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</si>
  <si>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</si>
  <si>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</si>
  <si>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</si>
  <si>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</si>
  <si>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</si>
  <si>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</si>
  <si>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</si>
  <si>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</si>
  <si>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</si>
  <si>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</si>
  <si>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</si>
  <si>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</si>
  <si>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</si>
  <si>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</si>
  <si>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</si>
  <si>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</si>
  <si>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</si>
  <si>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</si>
  <si>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</si>
  <si>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</si>
  <si>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</si>
  <si>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</si>
  <si>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</si>
  <si>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</si>
  <si>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</si>
  <si>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</si>
  <si>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</si>
  <si>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</si>
  <si>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</si>
  <si>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</si>
  <si>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</si>
  <si>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</si>
  <si>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</si>
  <si>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</si>
  <si>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</si>
  <si>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</si>
  <si>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</si>
  <si>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</si>
  <si>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</si>
  <si>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</si>
  <si>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</si>
  <si>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</si>
  <si>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</si>
  <si>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</si>
  <si>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</si>
  <si>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</si>
  <si>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</si>
  <si>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</si>
  <si>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</si>
  <si>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</si>
  <si>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</si>
  <si>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</si>
  <si>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</si>
  <si>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</si>
  <si>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</si>
  <si>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</si>
  <si>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</si>
  <si>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</si>
  <si>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</si>
  <si>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</si>
  <si>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</si>
  <si>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</si>
  <si>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</si>
  <si>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</si>
  <si>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</si>
  <si>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</si>
  <si>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</si>
  <si>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</si>
  <si>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</si>
  <si>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</si>
  <si>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</si>
  <si>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</si>
  <si>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</si>
  <si>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</si>
  <si>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</si>
  <si>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</si>
  <si>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</si>
  <si>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</si>
  <si>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</si>
  <si>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</si>
  <si>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</si>
  <si>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</si>
  <si>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</si>
  <si>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</si>
  <si>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</si>
  <si>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</si>
  <si>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</si>
  <si>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</si>
  <si>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</si>
  <si>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</si>
  <si>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</si>
  <si>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</si>
  <si>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</si>
  <si>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</si>
  <si>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</si>
  <si>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</si>
  <si>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</si>
  <si>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</si>
  <si>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</si>
  <si>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</si>
  <si>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</si>
  <si>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</si>
  <si>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</si>
  <si>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</si>
  <si>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</si>
  <si>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</si>
  <si>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</si>
  <si>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</si>
  <si>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</si>
  <si>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</si>
  <si>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</si>
  <si>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</si>
  <si>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</si>
  <si>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</si>
  <si>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</si>
  <si>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</si>
  <si>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</si>
  <si>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</si>
  <si>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</si>
  <si>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</si>
  <si>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</si>
  <si>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</si>
  <si>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</si>
  <si>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</si>
  <si>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</si>
  <si>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</si>
  <si>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</si>
  <si>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</si>
  <si>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</si>
  <si>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</si>
  <si>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</si>
  <si>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</si>
  <si>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</si>
  <si>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</si>
  <si>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</si>
  <si>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</si>
  <si>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</si>
  <si>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</si>
  <si>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</si>
  <si>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</si>
  <si>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</si>
  <si>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</si>
  <si>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</si>
  <si>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</si>
  <si>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</si>
  <si>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</si>
  <si>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</si>
  <si>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</si>
  <si>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</si>
  <si>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</si>
  <si>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</si>
  <si>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</si>
  <si>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</si>
  <si>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</si>
  <si>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</si>
  <si>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</si>
  <si>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</si>
  <si>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</si>
  <si>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</si>
  <si>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</si>
  <si>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</si>
  <si>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</si>
  <si>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</si>
  <si>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</si>
  <si>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</si>
  <si>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</si>
  <si>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</si>
  <si>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</si>
  <si>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</si>
  <si>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</si>
  <si>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</si>
  <si>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</si>
  <si>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</si>
  <si>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</si>
  <si>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</si>
  <si>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</si>
  <si>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</si>
  <si>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</si>
  <si>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</si>
  <si>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</si>
  <si>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</si>
  <si>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</si>
  <si>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</si>
  <si>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</si>
  <si>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</si>
  <si>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</si>
  <si>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</si>
  <si>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</si>
  <si>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</si>
  <si>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</si>
  <si>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</si>
  <si>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</si>
  <si>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</si>
  <si>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</si>
  <si>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</si>
  <si>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</si>
  <si>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</si>
  <si>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</si>
  <si>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</si>
  <si>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</si>
  <si>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</si>
  <si>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</si>
  <si>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</si>
  <si>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</si>
  <si>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</si>
  <si>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</si>
  <si>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</si>
  <si>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</si>
  <si>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</si>
  <si>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</si>
  <si>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</si>
  <si>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</si>
  <si>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</si>
  <si>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</si>
  <si>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</si>
  <si>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</si>
  <si>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</si>
  <si>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</si>
  <si>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</si>
  <si>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</si>
  <si>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</si>
  <si>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</si>
  <si>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</si>
  <si>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</si>
  <si>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</si>
  <si>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</si>
  <si>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</si>
  <si>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</si>
  <si>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</si>
  <si>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</si>
  <si>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</si>
  <si>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</si>
  <si>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</si>
  <si>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</si>
  <si>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</si>
  <si>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</si>
  <si>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</si>
  <si>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</si>
  <si>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</si>
  <si>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</si>
  <si>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</si>
  <si>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</si>
  <si>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</si>
  <si>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</si>
  <si>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</si>
  <si>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</si>
  <si>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</si>
  <si>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</si>
  <si>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</si>
  <si>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</si>
  <si>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</si>
  <si>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</si>
  <si>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</si>
  <si>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</si>
  <si>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</si>
  <si>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</si>
  <si>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</si>
  <si>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</si>
  <si>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</si>
  <si>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</si>
  <si>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</si>
  <si>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</si>
  <si>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</si>
  <si>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</si>
  <si>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</si>
  <si>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</si>
  <si>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</si>
  <si>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</si>
  <si>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</si>
  <si>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</si>
  <si>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</si>
  <si>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</si>
  <si>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</si>
  <si>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</si>
  <si>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</si>
  <si>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</si>
  <si>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</si>
  <si>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</si>
  <si>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</si>
  <si>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</si>
  <si>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</si>
  <si>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</si>
  <si>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</si>
  <si>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</si>
  <si>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</si>
  <si>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</si>
  <si>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</si>
  <si>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</si>
  <si>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</si>
  <si>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</si>
  <si>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</si>
  <si>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</si>
  <si>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</si>
  <si>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</si>
  <si>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</si>
  <si>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</si>
  <si>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</si>
  <si>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</si>
  <si>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</si>
  <si>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</si>
  <si>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</si>
  <si>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</si>
  <si>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</si>
  <si>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</si>
  <si>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</si>
  <si>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</si>
  <si>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</si>
  <si>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</si>
  <si>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</si>
  <si>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</si>
  <si>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</si>
  <si>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</si>
  <si>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</si>
  <si>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</si>
  <si>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</si>
  <si>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</si>
  <si>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</si>
  <si>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</si>
  <si>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</si>
  <si>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</si>
  <si>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</si>
  <si>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</si>
  <si>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</si>
  <si>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</si>
  <si>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</si>
  <si>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</si>
  <si>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</si>
  <si>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</si>
  <si>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</si>
  <si>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</si>
  <si>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</si>
  <si>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</si>
  <si>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</si>
  <si>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</si>
  <si>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</si>
  <si>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</si>
  <si>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</si>
  <si>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</si>
  <si>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</si>
  <si>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</si>
  <si>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</si>
  <si>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</si>
  <si>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</si>
  <si>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</si>
  <si>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</si>
  <si>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</si>
  <si>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</si>
  <si>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</si>
  <si>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</si>
  <si>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</si>
  <si>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</si>
  <si>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</si>
  <si>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</si>
  <si>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</si>
  <si>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</si>
  <si>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</si>
  <si>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</si>
  <si>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</si>
  <si>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</si>
  <si>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</si>
  <si>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</si>
  <si>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</si>
  <si>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</si>
  <si>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</si>
  <si>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</si>
  <si>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</si>
  <si>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</si>
  <si>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</si>
  <si>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</si>
  <si>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</si>
  <si>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</si>
  <si>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</si>
  <si>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</si>
  <si>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</si>
  <si>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</si>
  <si>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</si>
  <si>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</si>
  <si>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</si>
  <si>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</si>
  <si>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</si>
  <si>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</si>
  <si>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</si>
  <si>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</si>
  <si>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</si>
  <si>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</si>
  <si>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</si>
  <si>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</si>
  <si>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</si>
  <si>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</si>
  <si>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</si>
  <si>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</si>
  <si>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</si>
  <si>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</si>
  <si>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</si>
  <si>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</si>
  <si>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</si>
  <si>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</si>
  <si>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</si>
  <si>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</si>
  <si>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</si>
  <si>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</si>
  <si>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</si>
  <si>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</si>
  <si>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</si>
  <si>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</si>
  <si>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</si>
  <si>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</si>
  <si>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</si>
  <si>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</si>
  <si>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</si>
  <si>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</si>
  <si>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</si>
  <si>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</si>
  <si>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</si>
  <si>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</si>
  <si>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</si>
  <si>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</si>
  <si>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</si>
  <si>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</si>
  <si>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</si>
  <si>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</si>
  <si>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</si>
  <si>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</si>
  <si>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</si>
  <si>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</si>
  <si>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</si>
  <si>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</si>
  <si>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</si>
  <si>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</si>
  <si>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</si>
  <si>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</si>
  <si>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</si>
  <si>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</si>
  <si>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</si>
  <si>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</si>
  <si>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</si>
  <si>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</si>
  <si>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</si>
  <si>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</si>
  <si>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</si>
  <si>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</si>
  <si>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</si>
  <si>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</si>
  <si>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</si>
  <si>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</si>
  <si>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</si>
  <si>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</si>
  <si>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</si>
  <si>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</si>
  <si>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</si>
  <si>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</si>
  <si>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</si>
  <si>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</si>
  <si>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</si>
  <si>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</si>
  <si>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</si>
  <si>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</si>
  <si>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</si>
  <si>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</si>
  <si>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</si>
  <si>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</si>
  <si>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</si>
  <si>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</si>
  <si>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</si>
  <si>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</si>
  <si>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</si>
  <si>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</si>
  <si>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</si>
  <si>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</si>
  <si>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</si>
  <si>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</si>
  <si>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</si>
  <si>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</si>
  <si>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</si>
  <si>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</si>
  <si>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</si>
  <si>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</si>
  <si>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</si>
  <si>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</si>
  <si>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</si>
  <si>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</si>
  <si>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</si>
  <si>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</si>
  <si>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</si>
  <si>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</si>
  <si>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</si>
  <si>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</si>
  <si>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</si>
  <si>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</si>
  <si>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</si>
  <si>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</si>
  <si>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</si>
  <si>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</si>
  <si>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</si>
  <si>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</si>
  <si>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</si>
  <si>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</si>
  <si>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</si>
  <si>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</si>
  <si>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</si>
  <si>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</si>
  <si>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</si>
  <si>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</si>
  <si>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</si>
  <si>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</si>
  <si>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</si>
  <si>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</si>
  <si>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</si>
  <si>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</si>
  <si>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</si>
  <si>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</si>
  <si>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</si>
  <si>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</si>
  <si>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</si>
  <si>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</si>
  <si>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</si>
  <si>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</si>
  <si>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</si>
  <si>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</si>
  <si>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</si>
  <si>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</si>
  <si>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</si>
  <si>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</si>
  <si>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</si>
  <si>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</si>
  <si>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</si>
  <si>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</si>
  <si>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</si>
  <si>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</si>
  <si>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</si>
  <si>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</si>
  <si>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</si>
  <si>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</si>
  <si>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</si>
  <si>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</si>
  <si>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</si>
  <si>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</si>
  <si>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</si>
  <si>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</si>
  <si>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</si>
  <si>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</si>
  <si>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</si>
  <si>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</si>
  <si>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</si>
  <si>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</si>
  <si>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</si>
  <si>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</si>
  <si>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</si>
  <si>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</si>
  <si>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</si>
  <si>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</si>
  <si>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</si>
  <si>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</si>
  <si>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</si>
  <si>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</si>
  <si>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</si>
  <si>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</si>
  <si>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</si>
  <si>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</si>
  <si>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</si>
  <si>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</si>
  <si>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</si>
  <si>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</si>
  <si>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</si>
  <si>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</si>
  <si>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</si>
  <si>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</si>
  <si>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</si>
  <si>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</si>
  <si>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</si>
  <si>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</si>
  <si>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</si>
  <si>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</si>
  <si>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</si>
  <si>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</si>
  <si>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</si>
  <si>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</si>
  <si>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</si>
  <si>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</si>
  <si>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</si>
  <si>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</si>
  <si>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</si>
  <si>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</si>
  <si>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</si>
  <si>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</si>
  <si>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</si>
  <si>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</si>
  <si>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</si>
  <si>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</si>
  <si>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</si>
  <si>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</si>
  <si>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</si>
  <si>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</si>
  <si>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</si>
  <si>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</si>
  <si>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</si>
  <si>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</si>
  <si>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</si>
  <si>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</si>
  <si>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</si>
  <si>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</si>
  <si>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</si>
  <si>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</si>
  <si>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</si>
  <si>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</si>
  <si>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</si>
  <si>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</si>
  <si>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</si>
  <si>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</si>
  <si>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</si>
  <si>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</si>
  <si>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</si>
  <si>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</si>
  <si>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</si>
  <si>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</si>
  <si>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</si>
  <si>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</si>
  <si>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</si>
  <si>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</si>
  <si>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</si>
  <si>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</si>
  <si>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</si>
  <si>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</si>
  <si>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</si>
  <si>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</si>
  <si>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</si>
  <si>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</si>
  <si>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</si>
  <si>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</si>
  <si>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</si>
  <si>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</si>
  <si>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</si>
  <si>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</si>
  <si>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</si>
  <si>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</si>
  <si>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</si>
  <si>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</si>
  <si>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</si>
  <si>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</si>
  <si>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</si>
  <si>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</si>
  <si>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</si>
  <si>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</si>
  <si>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</si>
  <si>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</si>
  <si>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</si>
  <si>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</si>
  <si>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</si>
  <si>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</si>
  <si>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</si>
  <si>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</si>
  <si>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</si>
  <si>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</si>
  <si>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</si>
  <si>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</si>
  <si>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</si>
  <si>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</si>
  <si>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</si>
  <si>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</si>
  <si>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</si>
  <si>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</si>
  <si>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</si>
  <si>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</si>
  <si>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</si>
  <si>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</si>
  <si>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</si>
  <si>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</si>
  <si>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</si>
  <si>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</si>
  <si>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</si>
  <si>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</si>
  <si>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</si>
  <si>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</si>
  <si>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</si>
  <si>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</si>
  <si>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</si>
  <si>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</si>
  <si>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</si>
  <si>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</si>
  <si>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</si>
  <si>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</si>
  <si>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</si>
  <si>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</si>
  <si>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</si>
  <si>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</si>
  <si>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</si>
  <si>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</si>
  <si>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</si>
  <si>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</si>
  <si>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</si>
  <si>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</si>
  <si>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</si>
  <si>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</si>
  <si>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</si>
  <si>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</si>
  <si>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</si>
  <si>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</si>
  <si>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</si>
  <si>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</si>
  <si>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</si>
  <si>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</si>
  <si>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</si>
  <si>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</si>
  <si>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</si>
  <si>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</si>
  <si>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</si>
  <si>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</si>
  <si>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</si>
  <si>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</si>
  <si>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</si>
  <si>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</si>
  <si>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</si>
  <si>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</si>
  <si>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</si>
  <si>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</si>
  <si>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</si>
  <si>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</si>
  <si>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</si>
  <si>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</si>
  <si>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</si>
  <si>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</si>
  <si>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</si>
  <si>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</si>
  <si>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</si>
  <si>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</si>
  <si>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</si>
  <si>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</si>
  <si>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</si>
  <si>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</si>
  <si>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</si>
  <si>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</si>
  <si>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</si>
  <si>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</si>
  <si>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</si>
  <si>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</si>
  <si>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</si>
  <si>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</si>
  <si>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</si>
  <si>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</si>
  <si>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</si>
  <si>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</si>
  <si>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</si>
  <si>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</si>
  <si>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</si>
  <si>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</si>
  <si>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</si>
  <si>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</si>
  <si>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</si>
  <si>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</si>
  <si>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</si>
  <si>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</si>
  <si>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</si>
  <si>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</si>
  <si>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</si>
  <si>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</si>
  <si>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</si>
  <si>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</si>
  <si>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</si>
  <si>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</si>
  <si>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</si>
  <si>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</si>
  <si>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</si>
  <si>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</si>
  <si>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</si>
  <si>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</si>
  <si>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</si>
  <si>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</si>
  <si>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</si>
  <si>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</si>
  <si>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</si>
  <si>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</si>
  <si>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</si>
  <si>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</si>
  <si>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</si>
  <si>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</si>
  <si>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</si>
  <si>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</si>
  <si>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</si>
  <si>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</si>
  <si>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</si>
  <si>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</si>
  <si>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</si>
  <si>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</si>
  <si>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</si>
  <si>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</si>
  <si>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</si>
  <si>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</si>
  <si>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</si>
  <si>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</si>
  <si>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</si>
  <si>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</si>
  <si>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</si>
  <si>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</si>
  <si>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</si>
  <si>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</si>
  <si>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</si>
  <si>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</si>
  <si>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</si>
  <si>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</si>
  <si>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</si>
  <si>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</si>
  <si>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</si>
  <si>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</si>
  <si>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</si>
  <si>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</si>
  <si>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</si>
  <si>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</si>
  <si>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</si>
  <si>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</si>
  <si>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</si>
  <si>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</si>
  <si>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</si>
  <si>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</si>
  <si>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</si>
  <si>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</si>
  <si>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</si>
  <si>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</si>
  <si>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</si>
  <si>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</si>
  <si>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</si>
  <si>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</si>
  <si>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</si>
  <si>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</si>
  <si>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</si>
  <si>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</si>
  <si>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</si>
  <si>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</si>
  <si>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</si>
  <si>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</si>
  <si>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</si>
  <si>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</si>
  <si>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</si>
  <si>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</si>
  <si>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</si>
  <si>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</si>
  <si>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</si>
  <si>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</si>
  <si>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</si>
  <si>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</si>
  <si>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</si>
  <si>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</si>
  <si>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</si>
  <si>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</si>
  <si>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</si>
  <si>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</si>
  <si>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</si>
  <si>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</si>
  <si>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</si>
  <si>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</si>
  <si>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</si>
  <si>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</si>
  <si>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</si>
  <si>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</si>
  <si>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</si>
  <si>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</si>
  <si>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</si>
  <si>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</si>
  <si>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</si>
  <si>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</si>
  <si>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</si>
  <si>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</si>
  <si>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</si>
  <si>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</si>
  <si>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</si>
  <si>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</si>
  <si>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</si>
  <si>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</si>
  <si>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</si>
  <si>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</si>
  <si>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</si>
  <si>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</si>
  <si>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</si>
  <si>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</si>
  <si>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</si>
  <si>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</si>
  <si>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</si>
  <si>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</si>
  <si>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</si>
  <si>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</si>
  <si>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</si>
  <si>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</si>
  <si>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</si>
  <si>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</si>
  <si>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</si>
  <si>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</si>
  <si>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</si>
  <si>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</si>
  <si>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</si>
  <si>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</si>
  <si>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</si>
  <si>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</si>
  <si>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</si>
  <si>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</si>
  <si>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</si>
  <si>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</si>
  <si>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</si>
  <si>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</si>
  <si>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</si>
  <si>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</si>
  <si>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</si>
  <si>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</si>
  <si>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</si>
  <si>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</si>
  <si>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</si>
  <si>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</si>
  <si>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</si>
  <si>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</si>
  <si>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</si>
  <si>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</si>
  <si>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</si>
  <si>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</si>
  <si>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</si>
  <si>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</si>
  <si>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</si>
  <si>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</si>
  <si>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</si>
  <si>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</si>
  <si>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</si>
  <si>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</si>
  <si>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</si>
  <si>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</si>
  <si>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</si>
  <si>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</si>
  <si>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</si>
  <si>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</si>
  <si>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</si>
  <si>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</si>
  <si>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</si>
  <si>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</si>
  <si>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</si>
  <si>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</si>
  <si>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</si>
  <si>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</si>
  <si>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</si>
  <si>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</si>
  <si>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</si>
  <si>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</si>
  <si>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</si>
  <si>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</si>
  <si>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</si>
  <si>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</si>
  <si>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</si>
  <si>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</si>
  <si>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</si>
  <si>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</si>
  <si>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</si>
  <si>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</si>
  <si>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</si>
  <si>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</si>
  <si>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</si>
  <si>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</si>
  <si>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</si>
  <si>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</si>
  <si>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</si>
  <si>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</si>
  <si>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</si>
  <si>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</si>
  <si>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</si>
  <si>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</si>
  <si>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</si>
  <si>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</si>
  <si>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</si>
  <si>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</si>
  <si>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</si>
  <si>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</si>
  <si>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</si>
  <si>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</si>
  <si>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</si>
  <si>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</si>
  <si>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</si>
  <si>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</si>
  <si>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</si>
  <si>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</si>
  <si>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</si>
  <si>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</si>
  <si>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</si>
  <si>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</si>
  <si>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</si>
  <si>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</si>
  <si>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</si>
  <si>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</si>
  <si>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</si>
  <si>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</si>
  <si>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</si>
  <si>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</si>
  <si>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</si>
  <si>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</si>
  <si>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</si>
  <si>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</si>
  <si>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</si>
  <si>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</si>
  <si>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</si>
  <si>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</si>
  <si>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</si>
  <si>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</si>
  <si>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</si>
  <si>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</si>
  <si>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</si>
  <si>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</si>
  <si>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</si>
  <si>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</si>
  <si>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</si>
  <si>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</si>
  <si>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</si>
  <si>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</si>
  <si>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</si>
  <si>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</si>
  <si>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</si>
  <si>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</si>
  <si>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</si>
  <si>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</si>
  <si>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</si>
  <si>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</si>
  <si>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</si>
  <si>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</si>
  <si>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</si>
  <si>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</si>
  <si>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</si>
  <si>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</si>
  <si>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</si>
  <si>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</si>
  <si>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</si>
  <si>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</si>
  <si>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</si>
  <si>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</si>
  <si>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</si>
  <si>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</si>
  <si>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</si>
  <si>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</si>
  <si>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</si>
  <si>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</si>
  <si>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</si>
  <si>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</si>
  <si>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</si>
  <si>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</si>
  <si>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</si>
  <si>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</si>
  <si>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</si>
  <si>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</si>
  <si>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</si>
  <si>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</si>
  <si>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</si>
  <si>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</si>
  <si>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</si>
  <si>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</si>
  <si>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</si>
  <si>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</si>
  <si>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</si>
  <si>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</si>
  <si>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</si>
  <si>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</si>
  <si>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</si>
  <si>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</si>
  <si>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</si>
  <si>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</si>
  <si>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</si>
  <si>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</si>
  <si>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</si>
  <si>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</si>
  <si>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</si>
  <si>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</si>
  <si>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</si>
  <si>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</si>
  <si>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</si>
  <si>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</si>
  <si>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</si>
  <si>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</si>
  <si>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</si>
  <si>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</si>
  <si>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</si>
  <si>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</si>
  <si>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</si>
  <si>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</si>
  <si>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</si>
  <si>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</si>
  <si>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</si>
  <si>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</si>
  <si>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</si>
  <si>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</si>
  <si>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</si>
  <si>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</si>
  <si>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</si>
  <si>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</si>
  <si>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</si>
  <si>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</si>
  <si>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</si>
  <si>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</si>
  <si>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</si>
  <si>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</si>
  <si>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</si>
  <si>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</si>
  <si>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</si>
  <si>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</si>
  <si>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</si>
  <si>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</si>
  <si>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</si>
  <si>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</si>
  <si>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</si>
  <si>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</si>
  <si>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</si>
  <si>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</si>
  <si>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</si>
  <si>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</si>
  <si>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</si>
  <si>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</si>
  <si>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</si>
  <si>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</si>
  <si>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</si>
  <si>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</si>
  <si>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</si>
  <si>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</si>
  <si>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</si>
  <si>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</si>
  <si>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</si>
  <si>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</si>
  <si>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</si>
  <si>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</si>
  <si>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</si>
  <si>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</si>
  <si>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</si>
  <si>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</si>
  <si>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</si>
  <si>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</si>
  <si>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</si>
  <si>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</si>
  <si>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</si>
  <si>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</si>
  <si>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</si>
  <si>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</si>
  <si>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</si>
  <si>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</si>
  <si>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</si>
  <si>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</si>
  <si>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</si>
  <si>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</si>
  <si>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</si>
  <si>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</si>
  <si>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</si>
  <si>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</si>
  <si>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</si>
  <si>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</si>
  <si>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</si>
  <si>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</si>
  <si>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</si>
  <si>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</si>
  <si>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</si>
  <si>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</si>
  <si>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</si>
  <si>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</si>
  <si>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</si>
  <si>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</si>
  <si>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</si>
  <si>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</si>
  <si>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</si>
  <si>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</si>
  <si>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</si>
  <si>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</si>
  <si>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</si>
  <si>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</si>
  <si>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</si>
  <si>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</si>
  <si>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</si>
  <si>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</si>
  <si>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</si>
  <si>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</si>
  <si>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</si>
  <si>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</si>
  <si>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</si>
  <si>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</si>
  <si>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</si>
  <si>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</si>
  <si>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</si>
  <si>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</si>
  <si>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</si>
  <si>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</si>
  <si>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</si>
  <si>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</si>
  <si>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</si>
  <si>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</si>
  <si>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</si>
  <si>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</si>
  <si>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</si>
  <si>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</si>
  <si>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</si>
  <si>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</si>
  <si>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</si>
  <si>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</si>
  <si>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</si>
  <si>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</si>
  <si>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</si>
  <si>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</si>
  <si>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</si>
  <si>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</si>
  <si>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</si>
  <si>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</si>
  <si>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</si>
  <si>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</si>
  <si>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</si>
  <si>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</si>
  <si>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</si>
  <si>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</si>
  <si>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</si>
  <si>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</si>
  <si>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</si>
  <si>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</si>
  <si>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</si>
  <si>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</si>
  <si>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</si>
  <si>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</si>
  <si>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</si>
  <si>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</si>
  <si>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</si>
  <si>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</si>
  <si>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</si>
  <si>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</si>
  <si>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</si>
  <si>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</si>
  <si>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</si>
  <si>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</si>
  <si>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</si>
  <si>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</si>
  <si>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</si>
  <si>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</si>
  <si>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</si>
  <si>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</si>
  <si>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</si>
  <si>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</si>
  <si>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</si>
  <si>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</si>
  <si>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</si>
  <si>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</si>
  <si>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</si>
  <si>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</si>
  <si>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</si>
  <si>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</si>
  <si>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</si>
  <si>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</si>
  <si>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</si>
  <si>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</si>
  <si>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</si>
  <si>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</si>
  <si>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</si>
  <si>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</si>
  <si>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</si>
  <si>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</si>
  <si>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</si>
  <si>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</si>
  <si>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</si>
  <si>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</si>
  <si>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</si>
  <si>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</si>
  <si>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</si>
  <si>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</si>
  <si>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</si>
  <si>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</si>
  <si>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</si>
  <si>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</si>
  <si>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</si>
  <si>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</si>
  <si>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</si>
  <si>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</si>
  <si>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</si>
  <si>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</si>
  <si>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</si>
  <si>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</si>
  <si>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</si>
  <si>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</si>
  <si>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</si>
  <si>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</si>
  <si>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</si>
  <si>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</si>
  <si>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</si>
  <si>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</si>
  <si>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</si>
  <si>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</si>
  <si>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</si>
  <si>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</si>
  <si>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</si>
  <si>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</si>
  <si>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</si>
  <si>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</si>
  <si>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</si>
  <si>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</si>
  <si>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</si>
  <si>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</si>
  <si>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</si>
  <si>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</si>
  <si>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</si>
  <si>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</si>
  <si>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</si>
  <si>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</si>
  <si>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</si>
  <si>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</si>
  <si>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</si>
  <si>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</si>
  <si>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</si>
  <si>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</si>
  <si>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</si>
  <si>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</si>
  <si>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</si>
  <si>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</si>
  <si>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</si>
  <si>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</si>
  <si>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</si>
  <si>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</si>
  <si>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</si>
  <si>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</si>
  <si>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</si>
  <si>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</si>
  <si>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</si>
  <si>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</si>
  <si>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</si>
  <si>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</si>
  <si>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</si>
  <si>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</si>
  <si>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</si>
  <si>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</si>
  <si>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</si>
  <si>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</si>
  <si>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</si>
  <si>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</si>
  <si>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</si>
  <si>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</si>
  <si>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</si>
  <si>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</si>
  <si>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</si>
  <si>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</si>
  <si>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</si>
  <si>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</si>
  <si>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</si>
  <si>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</si>
  <si>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</si>
  <si>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</si>
  <si>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</si>
  <si>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</si>
  <si>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</si>
  <si>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</si>
  <si>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</si>
  <si>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</si>
  <si>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</si>
  <si>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</si>
  <si>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</si>
  <si>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</si>
  <si>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</si>
  <si>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</si>
  <si>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</si>
  <si>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</si>
  <si>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</si>
  <si>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</si>
  <si>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</si>
  <si>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</si>
  <si>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</si>
  <si>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</si>
  <si>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</si>
  <si>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</si>
  <si>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</si>
  <si>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</si>
  <si>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</si>
  <si>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</si>
  <si>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</si>
  <si>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</si>
  <si>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</si>
  <si>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</si>
  <si>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</si>
  <si>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</si>
  <si>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</si>
  <si>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</si>
  <si>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</si>
  <si>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</si>
  <si>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</si>
  <si>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</si>
  <si>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</si>
  <si>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</si>
  <si>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</si>
  <si>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</si>
  <si>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</si>
  <si>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</si>
  <si>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</si>
  <si>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</si>
  <si>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</si>
  <si>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</si>
  <si>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</si>
  <si>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</si>
  <si>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</si>
  <si>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</si>
  <si>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</si>
  <si>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</si>
  <si>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</si>
  <si>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</si>
  <si>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</si>
  <si>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</si>
  <si>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</si>
  <si>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</si>
  <si>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</si>
  <si>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</si>
  <si>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</si>
  <si>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</si>
  <si>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</si>
  <si>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</si>
  <si>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</si>
  <si>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</si>
  <si>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</si>
  <si>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</si>
  <si>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</si>
  <si>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</si>
  <si>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</si>
  <si>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</si>
  <si>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</si>
  <si>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</si>
  <si>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</si>
  <si>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</si>
  <si>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</si>
  <si>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</si>
  <si>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</si>
  <si>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</si>
  <si>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</si>
  <si>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</si>
  <si>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</si>
  <si>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</si>
  <si>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</si>
  <si>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</si>
  <si>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</si>
  <si>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</si>
  <si>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</si>
  <si>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</si>
  <si>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</si>
  <si>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</si>
  <si>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</si>
  <si>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</si>
  <si>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</si>
  <si>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</si>
  <si>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</si>
  <si>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</si>
  <si>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</si>
  <si>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</si>
  <si>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</si>
  <si>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</si>
  <si>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</si>
  <si>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</si>
  <si>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</si>
  <si>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</si>
  <si>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</si>
  <si>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</si>
  <si>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</si>
  <si>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</si>
  <si>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</si>
  <si>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</si>
  <si>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</si>
  <si>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</si>
  <si>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</si>
  <si>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</si>
  <si>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</si>
  <si>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</si>
  <si>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</si>
  <si>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</si>
  <si>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</si>
  <si>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</si>
  <si>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</si>
  <si>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</si>
  <si>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</si>
  <si>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</si>
  <si>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</si>
  <si>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</si>
  <si>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</si>
  <si>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</si>
  <si>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</si>
  <si>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</si>
  <si>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</si>
  <si>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</si>
  <si>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</si>
  <si>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</si>
  <si>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</si>
  <si>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</si>
  <si>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</si>
  <si>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</si>
  <si>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</si>
  <si>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</si>
  <si>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</si>
  <si>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</si>
  <si>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</si>
  <si>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</si>
  <si>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</si>
  <si>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</si>
  <si>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</si>
  <si>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</si>
  <si>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2023Q4</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</si>
  <si>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</si>
  <si>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</si>
  <si>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</si>
  <si>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</si>
  <si>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</si>
  <si>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</si>
  <si>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</si>
  <si>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</si>
  <si>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</si>
  <si>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</si>
  <si>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</si>
  <si>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</si>
  <si>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</si>
  <si>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</si>
  <si>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</si>
  <si>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</si>
  <si>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</si>
  <si>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</si>
  <si>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</si>
  <si>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</si>
  <si>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</si>
  <si>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</si>
  <si>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</si>
  <si>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</si>
  <si>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</si>
  <si>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</si>
  <si>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</si>
  <si>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</si>
  <si>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</si>
  <si>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</si>
  <si>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</si>
  <si>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</si>
  <si>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</si>
  <si>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</si>
  <si>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</si>
  <si>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</si>
  <si>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</si>
  <si>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</si>
  <si>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</si>
  <si>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</si>
  <si>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</si>
  <si>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</si>
  <si>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</si>
  <si>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</si>
  <si>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</si>
  <si>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</si>
  <si>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</si>
  <si>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</si>
  <si>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</si>
  <si>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</si>
  <si>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</si>
  <si>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</si>
  <si>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</si>
  <si>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</si>
  <si>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</si>
  <si>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</si>
  <si>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</si>
  <si>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</si>
  <si>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</si>
  <si>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</si>
  <si>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</si>
  <si>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</si>
  <si>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</si>
  <si>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</si>
  <si>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</si>
  <si>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</si>
  <si>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</si>
  <si>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</si>
  <si>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</si>
  <si>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</si>
  <si>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</si>
  <si>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</si>
  <si>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</si>
  <si>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</si>
  <si>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</si>
  <si>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</si>
  <si>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</si>
  <si>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</si>
  <si>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</si>
  <si>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</si>
  <si>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</si>
  <si>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</si>
  <si>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</si>
  <si>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</si>
  <si>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</si>
  <si>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</si>
  <si>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</si>
  <si>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</si>
  <si>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</si>
  <si>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</si>
  <si>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</si>
  <si>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</si>
  <si>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</si>
  <si>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</si>
  <si>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</si>
  <si>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</si>
  <si>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</si>
  <si>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</si>
  <si>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</si>
  <si>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</si>
  <si>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</si>
  <si>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</si>
  <si>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</si>
  <si>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</si>
  <si>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</si>
  <si>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</si>
  <si>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</si>
  <si>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</si>
  <si>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</si>
  <si>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</si>
  <si>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</si>
  <si>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</si>
  <si>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</si>
  <si>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</si>
  <si>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</si>
  <si>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</si>
  <si>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</si>
  <si>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</si>
  <si>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</si>
  <si>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</si>
  <si>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</si>
  <si>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</si>
  <si>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</si>
  <si>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</si>
  <si>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</si>
  <si>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</si>
  <si>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</si>
  <si>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</si>
  <si>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</si>
  <si>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</si>
  <si>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</si>
  <si>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</si>
  <si>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</si>
  <si>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</si>
  <si>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</si>
  <si>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</si>
  <si>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</si>
  <si>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</si>
  <si>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</si>
  <si>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</si>
  <si>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</si>
  <si>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</si>
  <si>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</si>
  <si>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</si>
  <si>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</si>
  <si>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</si>
  <si>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</si>
  <si>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</si>
  <si>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</si>
  <si>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</si>
  <si>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</si>
  <si>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</si>
  <si>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</si>
  <si>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</si>
  <si>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</si>
  <si>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</si>
  <si>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</si>
  <si>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</si>
  <si>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</si>
  <si>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</si>
  <si>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</si>
  <si>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</si>
  <si>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</si>
  <si>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</si>
  <si>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</si>
  <si>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</si>
  <si>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</si>
  <si>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</si>
  <si>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</si>
  <si>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</si>
  <si>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</si>
  <si>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</si>
  <si>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</si>
  <si>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</si>
  <si>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</si>
  <si>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</si>
  <si>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</si>
  <si>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</si>
  <si>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</si>
  <si>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</si>
  <si>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</si>
  <si>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</si>
  <si>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</si>
  <si>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</si>
  <si>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</si>
  <si>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</si>
  <si>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</si>
  <si>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</si>
  <si>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</si>
  <si>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</si>
  <si>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</si>
  <si>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</si>
  <si>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</si>
  <si>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</si>
  <si>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</si>
  <si>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</si>
  <si>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</si>
  <si>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</si>
  <si>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</si>
  <si>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</si>
  <si>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</si>
  <si>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</si>
  <si>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</si>
  <si>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</si>
  <si>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</si>
  <si>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</si>
  <si>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</si>
  <si>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</si>
  <si>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</si>
  <si>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</si>
  <si>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</si>
  <si>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</si>
  <si>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</si>
  <si>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</si>
  <si>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</si>
  <si>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</si>
  <si>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</si>
  <si>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</si>
  <si>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</si>
  <si>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</si>
  <si>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</si>
  <si>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</si>
  <si>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</si>
  <si>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</si>
  <si>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</si>
  <si>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</si>
  <si>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</si>
  <si>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</si>
  <si>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</si>
  <si>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</si>
  <si>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</si>
  <si>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</si>
  <si>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</si>
  <si>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</si>
  <si>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</si>
  <si>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</si>
  <si>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</si>
  <si>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</si>
  <si>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</si>
  <si>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</si>
  <si>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</si>
  <si>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</si>
  <si>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</si>
  <si>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</si>
  <si>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</si>
  <si>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</si>
  <si>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</si>
  <si>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</si>
  <si>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</si>
  <si>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</si>
  <si>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</si>
  <si>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</si>
  <si>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</si>
  <si>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</si>
  <si>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</si>
  <si>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</si>
  <si>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</si>
  <si>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</si>
  <si>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</si>
  <si>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</si>
  <si>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</si>
  <si>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</si>
  <si>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</si>
  <si>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</si>
  <si>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</si>
  <si>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</si>
  <si>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</si>
  <si>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</si>
  <si>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</si>
  <si>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Capital Centre T</t>
  </si>
  <si>
    <t>Data per 31 March 2024</t>
  </si>
  <si>
    <t>Q1 2024</t>
  </si>
  <si>
    <t>End Q1 2024</t>
  </si>
  <si>
    <t>2023Q3</t>
  </si>
  <si>
    <t>2023Q2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</si>
</sst>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2858</v>
      </c>
      <c r="G8" s="6"/>
      <c r="H8" s="6"/>
      <c r="I8" s="6"/>
      <c r="J8" s="7"/>
    </row>
    <row r="9" spans="2:10" ht="21" x14ac:dyDescent="0.25">
      <c r="B9" s="5"/>
      <c r="C9" s="6"/>
      <c r="D9" s="6"/>
      <c r="E9" s="6"/>
      <c r="F9" s="11" t="s">
        <v>2894</v>
      </c>
      <c r="G9" s="6"/>
      <c r="H9" s="365">
        <v>45952</v>
      </c>
      <c r="I9" s="6"/>
      <c r="J9" s="7"/>
    </row>
    <row r="10" spans="2:10" ht="21" x14ac:dyDescent="0.25">
      <c r="B10" s="5"/>
      <c r="C10" s="6"/>
      <c r="D10" s="6"/>
      <c r="E10" s="6"/>
      <c r="F10" s="11" t="s">
        <v>2895</v>
      </c>
      <c r="G10" s="6"/>
      <c r="H10" s="365">
        <v>45382</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2858</v>
      </c>
      <c r="E15" s="29"/>
      <c r="F15" s="29"/>
      <c r="H15" s="21"/>
      <c r="L15" s="21"/>
      <c r="M15" s="21"/>
    </row>
    <row r="16" spans="1:13" x14ac:dyDescent="0.25">
      <c r="A16" s="23" t="s">
        <v>37</v>
      </c>
      <c r="B16" s="37" t="s">
        <v>2532</v>
      </c>
      <c r="C16" s="23" t="s">
        <v>2915</v>
      </c>
      <c r="E16" s="29"/>
      <c r="F16" s="29"/>
      <c r="H16" s="21"/>
      <c r="L16" s="21"/>
      <c r="M16" s="21"/>
    </row>
    <row r="17" spans="1:13" x14ac:dyDescent="0.25">
      <c r="A17" s="23" t="s">
        <v>39</v>
      </c>
      <c r="B17" s="37" t="s">
        <v>38</v>
      </c>
      <c r="C17" s="361" t="s">
        <v>2859</v>
      </c>
      <c r="E17" s="29"/>
      <c r="F17" s="29"/>
      <c r="H17" s="21"/>
      <c r="L17" s="21"/>
      <c r="M17" s="21"/>
    </row>
    <row r="18" spans="1:13" outlineLevel="1" x14ac:dyDescent="0.25">
      <c r="A18" s="23" t="s">
        <v>2531</v>
      </c>
      <c r="B18" s="37" t="s">
        <v>40</v>
      </c>
      <c r="C18" s="366">
        <v>45382</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2860</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479542</v>
      </c>
      <c r="F38" s="40"/>
      <c r="H38" s="21"/>
      <c r="L38" s="21"/>
      <c r="M38" s="21"/>
    </row>
    <row r="39" spans="1:14" x14ac:dyDescent="0.25">
      <c r="A39" s="23" t="s">
        <v>63</v>
      </c>
      <c r="B39" s="40" t="s">
        <v>64</v>
      </c>
      <c r="C39" s="101">
        <v>449485</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4.6869862175600976E-2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30057</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449485</v>
      </c>
      <c r="E53" s="48"/>
      <c r="F53" s="108">
        <f>IF($C$58=0,"",IF(C53="[for completion]","",C53/$C$58))</f>
        <v>0.93732339883346782</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30056</v>
      </c>
      <c r="E56" s="48"/>
      <c r="F56" s="108">
        <f>IF($C$58=0,"",IF(C56="[for completion]","",C56/$C$58))</f>
        <v>6.2676601166532162E-2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479541</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22</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11111</v>
      </c>
      <c r="D70" s="101"/>
      <c r="E70" s="19"/>
      <c r="F70" s="108">
        <f t="shared" ref="F70:F76" si="1">IF($C$77=0,"",IF(C70="[for completion]","",C70/$C$77))</f>
        <v>2.3169976415045156E-2</v>
      </c>
      <c r="G70" s="108" t="str">
        <f>IF($D$77=0,"",IF(D70="[Mark as ND1 if not relevant]","",D70/$D$77))</f>
        <v/>
      </c>
      <c r="H70" s="21"/>
      <c r="L70" s="21"/>
      <c r="M70" s="21"/>
      <c r="N70" s="53"/>
    </row>
    <row r="71" spans="1:14" x14ac:dyDescent="0.25">
      <c r="A71" s="23" t="s">
        <v>107</v>
      </c>
      <c r="B71" s="19" t="s">
        <v>1109</v>
      </c>
      <c r="C71" s="101">
        <v>12653</v>
      </c>
      <c r="D71" s="101"/>
      <c r="E71" s="19"/>
      <c r="F71" s="108">
        <f t="shared" si="1"/>
        <v>2.6385537897539949E-2</v>
      </c>
      <c r="G71" s="108" t="str">
        <f t="shared" ref="G71:G76" si="2">IF($D$77=0,"",IF(D71="[Mark as ND1 if not relevant]","",D71/$D$77))</f>
        <v/>
      </c>
      <c r="H71" s="21"/>
      <c r="L71" s="21"/>
      <c r="M71" s="21"/>
      <c r="N71" s="53"/>
    </row>
    <row r="72" spans="1:14" x14ac:dyDescent="0.25">
      <c r="A72" s="23" t="s">
        <v>108</v>
      </c>
      <c r="B72" s="19" t="s">
        <v>1110</v>
      </c>
      <c r="C72" s="101">
        <v>4541</v>
      </c>
      <c r="D72" s="101"/>
      <c r="E72" s="19"/>
      <c r="F72" s="108">
        <f t="shared" si="1"/>
        <v>9.4694323553883592E-3</v>
      </c>
      <c r="G72" s="108" t="str">
        <f t="shared" si="2"/>
        <v/>
      </c>
      <c r="H72" s="21"/>
      <c r="L72" s="21"/>
      <c r="M72" s="21"/>
      <c r="N72" s="53"/>
    </row>
    <row r="73" spans="1:14" x14ac:dyDescent="0.25">
      <c r="A73" s="23" t="s">
        <v>109</v>
      </c>
      <c r="B73" s="19" t="s">
        <v>1111</v>
      </c>
      <c r="C73" s="101">
        <v>5801</v>
      </c>
      <c r="D73" s="101"/>
      <c r="E73" s="19"/>
      <c r="F73" s="108">
        <f t="shared" si="1"/>
        <v>1.2096933955870486E-2</v>
      </c>
      <c r="G73" s="108" t="str">
        <f t="shared" si="2"/>
        <v/>
      </c>
      <c r="H73" s="21"/>
      <c r="L73" s="21"/>
      <c r="M73" s="21"/>
      <c r="N73" s="53"/>
    </row>
    <row r="74" spans="1:14" x14ac:dyDescent="0.25">
      <c r="A74" s="23" t="s">
        <v>110</v>
      </c>
      <c r="B74" s="19" t="s">
        <v>1112</v>
      </c>
      <c r="C74" s="101">
        <v>6490</v>
      </c>
      <c r="D74" s="101"/>
      <c r="E74" s="19"/>
      <c r="F74" s="108">
        <f t="shared" si="1"/>
        <v>1.3533718561213489E-2</v>
      </c>
      <c r="G74" s="108" t="str">
        <f t="shared" si="2"/>
        <v/>
      </c>
      <c r="H74" s="21"/>
      <c r="L74" s="21"/>
      <c r="M74" s="21"/>
      <c r="N74" s="53"/>
    </row>
    <row r="75" spans="1:14" x14ac:dyDescent="0.25">
      <c r="A75" s="23" t="s">
        <v>111</v>
      </c>
      <c r="B75" s="19" t="s">
        <v>1113</v>
      </c>
      <c r="C75" s="101">
        <v>20607</v>
      </c>
      <c r="D75" s="101"/>
      <c r="E75" s="19"/>
      <c r="F75" s="108">
        <f t="shared" si="1"/>
        <v>4.2972163080266003E-2</v>
      </c>
      <c r="G75" s="108" t="str">
        <f t="shared" si="2"/>
        <v/>
      </c>
      <c r="H75" s="21"/>
      <c r="L75" s="21"/>
      <c r="M75" s="21"/>
      <c r="N75" s="53"/>
    </row>
    <row r="76" spans="1:14" x14ac:dyDescent="0.25">
      <c r="A76" s="23" t="s">
        <v>112</v>
      </c>
      <c r="B76" s="19" t="s">
        <v>1114</v>
      </c>
      <c r="C76" s="101">
        <v>418340</v>
      </c>
      <c r="D76" s="101"/>
      <c r="E76" s="19"/>
      <c r="F76" s="108">
        <f t="shared" si="1"/>
        <v>0.87237223773467654</v>
      </c>
      <c r="G76" s="108" t="str">
        <f t="shared" si="2"/>
        <v/>
      </c>
      <c r="H76" s="21"/>
      <c r="L76" s="21"/>
      <c r="M76" s="21"/>
      <c r="N76" s="53"/>
    </row>
    <row r="77" spans="1:14" x14ac:dyDescent="0.25">
      <c r="A77" s="23" t="s">
        <v>113</v>
      </c>
      <c r="B77" s="56" t="s">
        <v>92</v>
      </c>
      <c r="C77" s="103">
        <f>SUM(C70:C76)</f>
        <v>479543</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110941</v>
      </c>
      <c r="D93" s="101"/>
      <c r="E93" s="19"/>
      <c r="F93" s="108">
        <f>IF($C$100=0,"",IF(C93="[for completion]","",IF(C93="","",C93/$C$100)))</f>
        <v>0.2468174759614315</v>
      </c>
      <c r="G93" s="108" t="str">
        <f>IF($D$100=0,"",IF(D93="[Mark as ND1 if not relevant]","",IF(D93="","",D93/$D$100)))</f>
        <v/>
      </c>
      <c r="H93" s="21"/>
      <c r="L93" s="21"/>
      <c r="M93" s="21"/>
      <c r="N93" s="53"/>
    </row>
    <row r="94" spans="1:14" x14ac:dyDescent="0.25">
      <c r="A94" s="23" t="s">
        <v>135</v>
      </c>
      <c r="B94" s="19" t="s">
        <v>1109</v>
      </c>
      <c r="C94" s="101">
        <v>120055</v>
      </c>
      <c r="D94" s="101"/>
      <c r="E94" s="19"/>
      <c r="F94" s="108">
        <f t="shared" ref="F94:F99" si="5">IF($C$100=0,"",IF(C94="[for completion]","",IF(C94="","",C94/$C$100)))</f>
        <v>0.26709396955633768</v>
      </c>
      <c r="G94" s="108" t="str">
        <f t="shared" ref="G94:G99" si="6">IF($D$100=0,"",IF(D94="[Mark as ND1 if not relevant]","",IF(D94="","",D94/$D$100)))</f>
        <v/>
      </c>
      <c r="H94" s="21"/>
      <c r="L94" s="21"/>
      <c r="M94" s="21"/>
      <c r="N94" s="53"/>
    </row>
    <row r="95" spans="1:14" x14ac:dyDescent="0.25">
      <c r="A95" s="23" t="s">
        <v>136</v>
      </c>
      <c r="B95" s="19" t="s">
        <v>1110</v>
      </c>
      <c r="C95" s="101">
        <v>118035</v>
      </c>
      <c r="D95" s="101"/>
      <c r="E95" s="19"/>
      <c r="F95" s="108">
        <f t="shared" si="5"/>
        <v>0.26259994749558385</v>
      </c>
      <c r="G95" s="108" t="str">
        <f t="shared" si="6"/>
        <v/>
      </c>
      <c r="H95" s="21"/>
      <c r="L95" s="21"/>
      <c r="M95" s="21"/>
      <c r="N95" s="53"/>
    </row>
    <row r="96" spans="1:14" x14ac:dyDescent="0.25">
      <c r="A96" s="23" t="s">
        <v>137</v>
      </c>
      <c r="B96" s="19" t="s">
        <v>1111</v>
      </c>
      <c r="C96" s="101">
        <v>61751</v>
      </c>
      <c r="D96" s="101"/>
      <c r="E96" s="19"/>
      <c r="F96" s="108">
        <f t="shared" si="5"/>
        <v>0.13738136449188629</v>
      </c>
      <c r="G96" s="108" t="str">
        <f t="shared" si="6"/>
        <v/>
      </c>
      <c r="H96" s="21"/>
      <c r="L96" s="21"/>
      <c r="M96" s="21"/>
      <c r="N96" s="53"/>
    </row>
    <row r="97" spans="1:14" x14ac:dyDescent="0.25">
      <c r="A97" s="23" t="s">
        <v>138</v>
      </c>
      <c r="B97" s="19" t="s">
        <v>1112</v>
      </c>
      <c r="C97" s="101">
        <v>20116</v>
      </c>
      <c r="D97" s="101"/>
      <c r="E97" s="19"/>
      <c r="F97" s="108">
        <f t="shared" si="5"/>
        <v>4.4753340482239716E-2</v>
      </c>
      <c r="G97" s="108" t="str">
        <f t="shared" si="6"/>
        <v/>
      </c>
      <c r="H97" s="21"/>
      <c r="L97" s="21"/>
      <c r="M97" s="21"/>
    </row>
    <row r="98" spans="1:14" x14ac:dyDescent="0.25">
      <c r="A98" s="23" t="s">
        <v>139</v>
      </c>
      <c r="B98" s="19" t="s">
        <v>1113</v>
      </c>
      <c r="C98" s="101">
        <v>18237</v>
      </c>
      <c r="D98" s="101"/>
      <c r="E98" s="19"/>
      <c r="F98" s="108">
        <f t="shared" si="5"/>
        <v>4.0573010060380076E-2</v>
      </c>
      <c r="G98" s="108" t="str">
        <f t="shared" si="6"/>
        <v/>
      </c>
      <c r="H98" s="21"/>
      <c r="L98" s="21"/>
      <c r="M98" s="21"/>
    </row>
    <row r="99" spans="1:14" x14ac:dyDescent="0.25">
      <c r="A99" s="23" t="s">
        <v>140</v>
      </c>
      <c r="B99" s="19" t="s">
        <v>1114</v>
      </c>
      <c r="C99" s="101">
        <v>351</v>
      </c>
      <c r="D99" s="101"/>
      <c r="E99" s="19"/>
      <c r="F99" s="108">
        <f t="shared" si="5"/>
        <v>7.8089195214088981E-4</v>
      </c>
      <c r="G99" s="108" t="str">
        <f t="shared" si="6"/>
        <v/>
      </c>
      <c r="H99" s="21"/>
      <c r="L99" s="21"/>
      <c r="M99" s="21"/>
    </row>
    <row r="100" spans="1:14" x14ac:dyDescent="0.25">
      <c r="A100" s="23" t="s">
        <v>141</v>
      </c>
      <c r="B100" s="56" t="s">
        <v>92</v>
      </c>
      <c r="C100" s="103">
        <f>SUM(C93:C99)</f>
        <v>449486</v>
      </c>
      <c r="D100" s="103">
        <f>SUM(D93:D99)</f>
        <v>0</v>
      </c>
      <c r="E100" s="40"/>
      <c r="F100" s="109">
        <f>SUM(F93:F99)</f>
        <v>0.99999999999999989</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1787</v>
      </c>
      <c r="D112" s="101">
        <v>8</v>
      </c>
      <c r="E112" s="49"/>
      <c r="F112" s="108">
        <f t="shared" ref="F112:F129" si="7">IF($C$130=0,"",IF(C112="[for completion]","",IF(C112="","",C112/$C$130)))</f>
        <v>3.9756610342948041E-3</v>
      </c>
      <c r="G112" s="108">
        <f t="shared" ref="G112:G129" si="8">IF($D$130=0,"",IF(D112="[for completion]","",IF(D112="","",D112/$D$130)))</f>
        <v>2.9943817911643278E-5</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432116</v>
      </c>
      <c r="D118" s="101">
        <v>267159</v>
      </c>
      <c r="E118" s="40"/>
      <c r="F118" s="108">
        <f t="shared" si="7"/>
        <v>0.96135799859839599</v>
      </c>
      <c r="G118" s="108">
        <f t="shared" si="8"/>
        <v>0.99997005618208834</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v>5428</v>
      </c>
      <c r="D124" s="101"/>
      <c r="E124" s="40"/>
      <c r="F124" s="108">
        <f t="shared" si="7"/>
        <v>1.2076042582066142E-2</v>
      </c>
      <c r="G124" s="108" t="str">
        <f t="shared" si="8"/>
        <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v>10154</v>
      </c>
      <c r="D126" s="101"/>
      <c r="E126" s="40"/>
      <c r="F126" s="108">
        <f t="shared" si="7"/>
        <v>2.2590297785243112E-2</v>
      </c>
      <c r="G126" s="108" t="str">
        <f t="shared" si="8"/>
        <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449485</v>
      </c>
      <c r="D130" s="101">
        <f>SUM(D112:D129)</f>
        <v>267167</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1685</v>
      </c>
      <c r="D138" s="101">
        <v>8</v>
      </c>
      <c r="E138" s="49"/>
      <c r="F138" s="108">
        <f t="shared" ref="F138:F155" si="11">IF($C$156=0,"",IF(C138="[for completion]","",IF(C138="","",C138/$C$156)))</f>
        <v>3.7466424746962664E-3</v>
      </c>
      <c r="G138" s="108">
        <f t="shared" ref="G138:G155" si="12">IF($D$156=0,"",IF(D138="[for completion]","",IF(D138="","",D138/$D$156)))</f>
        <v>2.9943817911643278E-5</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434447</v>
      </c>
      <c r="D144" s="101">
        <v>267159</v>
      </c>
      <c r="E144" s="40"/>
      <c r="F144" s="108">
        <f t="shared" si="11"/>
        <v>0.96600450041802299</v>
      </c>
      <c r="G144" s="108">
        <f t="shared" si="12"/>
        <v>0.99997005618208834</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4902</v>
      </c>
      <c r="D150" s="101">
        <v>0</v>
      </c>
      <c r="E150" s="40"/>
      <c r="F150" s="108">
        <f t="shared" si="11"/>
        <v>1.0899727840332996E-2</v>
      </c>
      <c r="G150" s="108">
        <f t="shared" si="12"/>
        <v>0</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8702</v>
      </c>
      <c r="D152" s="101">
        <v>0</v>
      </c>
      <c r="E152" s="40"/>
      <c r="F152" s="108">
        <f t="shared" si="11"/>
        <v>1.9349129266947721E-2</v>
      </c>
      <c r="G152" s="108">
        <f t="shared" si="12"/>
        <v>0</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449736</v>
      </c>
      <c r="D156" s="101">
        <f>SUM(D138:D155)</f>
        <v>267167</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346870</v>
      </c>
      <c r="D164" s="101">
        <v>266075</v>
      </c>
      <c r="E164" s="60"/>
      <c r="F164" s="108">
        <f>IF($C$167=0,"",IF(C164="[for completion]","",IF(C164="","",C164/$C$167)))</f>
        <v>0.77170367931370498</v>
      </c>
      <c r="G164" s="108">
        <f>IF($D$167=0,"",IF(D164="[for completion]","",IF(D164="","",D164/$D$167)))</f>
        <v>0.99591639654746489</v>
      </c>
      <c r="H164" s="21"/>
      <c r="L164" s="21"/>
      <c r="M164" s="21"/>
      <c r="N164" s="53"/>
    </row>
    <row r="165" spans="1:14" x14ac:dyDescent="0.25">
      <c r="A165" s="23" t="s">
        <v>214</v>
      </c>
      <c r="B165" s="21" t="s">
        <v>215</v>
      </c>
      <c r="C165" s="101">
        <v>102616</v>
      </c>
      <c r="D165" s="101">
        <v>781</v>
      </c>
      <c r="E165" s="60"/>
      <c r="F165" s="108">
        <f>IF($C$167=0,"",IF(C165="[for completion]","",IF(C165="","",C165/$C$167)))</f>
        <v>0.22829632068629502</v>
      </c>
      <c r="G165" s="108">
        <f>IF($D$167=0,"",IF(D165="[for completion]","",IF(D165="","",D165/$D$167)))</f>
        <v>2.9232761653803251E-3</v>
      </c>
      <c r="H165" s="21"/>
      <c r="L165" s="21"/>
      <c r="M165" s="21"/>
      <c r="N165" s="53"/>
    </row>
    <row r="166" spans="1:14" x14ac:dyDescent="0.25">
      <c r="A166" s="23" t="s">
        <v>216</v>
      </c>
      <c r="B166" s="21" t="s">
        <v>90</v>
      </c>
      <c r="C166" s="101">
        <v>0</v>
      </c>
      <c r="D166" s="101">
        <v>310</v>
      </c>
      <c r="E166" s="60"/>
      <c r="F166" s="108">
        <f>IF($C$167=0,"",IF(C166="[for completion]","",IF(C166="","",C166/$C$167)))</f>
        <v>0</v>
      </c>
      <c r="G166" s="108">
        <f>IF($D$167=0,"",IF(D166="[for completion]","",IF(D166="","",D166/$D$167)))</f>
        <v>1.1603272871548026E-3</v>
      </c>
      <c r="H166" s="21"/>
      <c r="L166" s="21"/>
      <c r="M166" s="21"/>
      <c r="N166" s="53"/>
    </row>
    <row r="167" spans="1:14" x14ac:dyDescent="0.25">
      <c r="A167" s="23" t="s">
        <v>217</v>
      </c>
      <c r="B167" s="61" t="s">
        <v>92</v>
      </c>
      <c r="C167" s="111">
        <f>SUM(C164:C166)</f>
        <v>449486</v>
      </c>
      <c r="D167" s="111">
        <f>SUM(D164:D166)</f>
        <v>267166</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568</v>
      </c>
      <c r="E175" s="51"/>
      <c r="F175" s="108">
        <f>IF($C$179=0,"",IF(C175="[for completion]","",C175/$C$179))</f>
        <v>1.8897428219715875E-2</v>
      </c>
      <c r="G175" s="49"/>
      <c r="H175" s="21"/>
      <c r="L175" s="21"/>
      <c r="M175" s="21"/>
      <c r="N175" s="53"/>
    </row>
    <row r="176" spans="1:14" x14ac:dyDescent="0.25">
      <c r="A176" s="23" t="s">
        <v>227</v>
      </c>
      <c r="B176" s="40" t="s">
        <v>228</v>
      </c>
      <c r="C176" s="101">
        <v>2749</v>
      </c>
      <c r="E176" s="51"/>
      <c r="F176" s="108">
        <f>IF($C$179=0,"",IF(C176="[for completion]","",C176/$C$179))</f>
        <v>9.1459560169012216E-2</v>
      </c>
      <c r="G176" s="49"/>
      <c r="H176" s="21"/>
      <c r="L176" s="21"/>
      <c r="M176" s="21"/>
      <c r="N176" s="53"/>
    </row>
    <row r="177" spans="1:14" x14ac:dyDescent="0.25">
      <c r="A177" s="23" t="s">
        <v>229</v>
      </c>
      <c r="B177" s="40" t="s">
        <v>230</v>
      </c>
      <c r="C177" s="101">
        <v>26740</v>
      </c>
      <c r="E177" s="51"/>
      <c r="F177" s="108">
        <f>IF($C$179=0,"",IF(C177="[for completion]","",C177/$C$179))</f>
        <v>0.88964301161127191</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30057</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30056</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30056</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30056</v>
      </c>
      <c r="E218" s="60"/>
      <c r="F218" s="108">
        <f>IF($C$38=0,"",IF(C218="[for completion]","",IF(C218="","",C218/$C$38)))</f>
        <v>6.2676470465569234E-2</v>
      </c>
      <c r="G218" s="108">
        <f>IF($C$39=0,"",IF(C218="[for completion]","",IF(C218="","",C218/$C$39)))</f>
        <v>6.6867637407254973E-2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30056</v>
      </c>
      <c r="E220" s="60"/>
      <c r="F220" s="99">
        <f>SUM(F217:F219)</f>
        <v>6.2676470465569234E-2</v>
      </c>
      <c r="G220" s="99">
        <f>SUM(G217:G219)</f>
        <v>6.6867637407254973E-2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2860</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2765</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2764</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2765</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2910</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313075.59999999998</v>
      </c>
      <c r="F12" s="108">
        <f>IF($C$15=0,"",IF(C12="[for completion]","",C12/$C$15))</f>
        <v>0.69649899109897906</v>
      </c>
    </row>
    <row r="13" spans="1:7" x14ac:dyDescent="0.25">
      <c r="A13" s="23" t="s">
        <v>404</v>
      </c>
      <c r="B13" s="23" t="s">
        <v>405</v>
      </c>
      <c r="C13" s="101">
        <v>136152</v>
      </c>
      <c r="F13" s="108">
        <f>IF($C$15=0,"",IF(C13="[for completion]","",C13/$C$15))</f>
        <v>0.30289722557780996</v>
      </c>
    </row>
    <row r="14" spans="1:7" x14ac:dyDescent="0.25">
      <c r="A14" s="23" t="s">
        <v>406</v>
      </c>
      <c r="B14" s="23" t="s">
        <v>90</v>
      </c>
      <c r="C14" s="101">
        <v>271.39999999999998</v>
      </c>
      <c r="F14" s="108">
        <f>IF($C$15=0,"",IF(C14="[for completion]","",C14/$C$15))</f>
        <v>6.0378332321095257E-4</v>
      </c>
    </row>
    <row r="15" spans="1:7" x14ac:dyDescent="0.25">
      <c r="A15" s="23" t="s">
        <v>407</v>
      </c>
      <c r="B15" s="90" t="s">
        <v>92</v>
      </c>
      <c r="C15" s="101">
        <f>SUM(C12:C14)</f>
        <v>449499</v>
      </c>
      <c r="F15" s="97">
        <f>SUM(F12:F14)</f>
        <v>1</v>
      </c>
    </row>
    <row r="16" spans="1:7" outlineLevel="1" x14ac:dyDescent="0.25">
      <c r="A16" s="23" t="s">
        <v>408</v>
      </c>
      <c r="B16" s="52" t="s">
        <v>2774</v>
      </c>
      <c r="C16" s="101">
        <v>228965</v>
      </c>
      <c r="F16" s="108">
        <f t="shared" ref="F16:F26" si="0">IF($C$15=0,"",IF(C16="[for completion]","",C16/$C$15))</f>
        <v>0.50937821886144352</v>
      </c>
    </row>
    <row r="17" spans="1:7" outlineLevel="1" x14ac:dyDescent="0.25">
      <c r="A17" s="23" t="s">
        <v>409</v>
      </c>
      <c r="B17" s="52" t="s">
        <v>2775</v>
      </c>
      <c r="C17" s="101">
        <v>12029</v>
      </c>
      <c r="F17" s="108">
        <f t="shared" si="0"/>
        <v>2.6760904918587139E-2</v>
      </c>
    </row>
    <row r="18" spans="1:7" outlineLevel="1" x14ac:dyDescent="0.25">
      <c r="A18" s="23" t="s">
        <v>410</v>
      </c>
      <c r="B18" s="52" t="s">
        <v>2776</v>
      </c>
      <c r="C18" s="101">
        <v>2060.6</v>
      </c>
      <c r="F18" s="108">
        <f t="shared" si="0"/>
        <v>4.5842148703334152E-3</v>
      </c>
    </row>
    <row r="19" spans="1:7" outlineLevel="1" x14ac:dyDescent="0.25">
      <c r="A19" s="23" t="s">
        <v>411</v>
      </c>
      <c r="B19" s="52" t="s">
        <v>2777</v>
      </c>
      <c r="C19" s="101">
        <v>6642.5</v>
      </c>
      <c r="F19" s="108">
        <f t="shared" si="0"/>
        <v>1.4777563465102258E-2</v>
      </c>
    </row>
    <row r="20" spans="1:7" outlineLevel="1" x14ac:dyDescent="0.25">
      <c r="A20" s="23" t="s">
        <v>412</v>
      </c>
      <c r="B20" s="52" t="s">
        <v>2778</v>
      </c>
      <c r="C20" s="101">
        <v>70021</v>
      </c>
      <c r="F20" s="108">
        <f t="shared" si="0"/>
        <v>0.15577565244861502</v>
      </c>
    </row>
    <row r="21" spans="1:7" outlineLevel="1" x14ac:dyDescent="0.25">
      <c r="A21" s="23" t="s">
        <v>413</v>
      </c>
      <c r="B21" s="52" t="s">
        <v>2779</v>
      </c>
      <c r="C21" s="101">
        <v>16543</v>
      </c>
      <c r="F21" s="108">
        <f t="shared" si="0"/>
        <v>3.680319644760055E-2</v>
      </c>
    </row>
    <row r="22" spans="1:7" outlineLevel="1" x14ac:dyDescent="0.25">
      <c r="A22" s="23" t="s">
        <v>414</v>
      </c>
      <c r="B22" s="52" t="s">
        <v>2780</v>
      </c>
      <c r="C22" s="101">
        <v>73484</v>
      </c>
      <c r="F22" s="108">
        <f t="shared" si="0"/>
        <v>0.16347978527204732</v>
      </c>
    </row>
    <row r="23" spans="1:7" outlineLevel="1" x14ac:dyDescent="0.25">
      <c r="A23" s="23" t="s">
        <v>415</v>
      </c>
      <c r="B23" s="52" t="s">
        <v>2907</v>
      </c>
      <c r="C23" s="101">
        <v>31715</v>
      </c>
      <c r="F23" s="108">
        <f t="shared" si="0"/>
        <v>7.0556330492392641E-2</v>
      </c>
    </row>
    <row r="24" spans="1:7" outlineLevel="1" x14ac:dyDescent="0.25">
      <c r="A24" s="23" t="s">
        <v>416</v>
      </c>
      <c r="B24" s="52" t="s">
        <v>2908</v>
      </c>
      <c r="C24" s="101">
        <v>7767.5</v>
      </c>
      <c r="F24" s="108">
        <f t="shared" si="0"/>
        <v>1.7280349900667187E-2</v>
      </c>
    </row>
    <row r="25" spans="1:7" outlineLevel="1" x14ac:dyDescent="0.25">
      <c r="A25" s="23" t="s">
        <v>417</v>
      </c>
      <c r="B25" s="52" t="s">
        <v>90</v>
      </c>
      <c r="C25" s="101">
        <v>271.39999999999998</v>
      </c>
      <c r="F25" s="108">
        <f t="shared" si="0"/>
        <v>6.0378332321095257E-4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173675</v>
      </c>
      <c r="D28" s="102">
        <v>14696</v>
      </c>
      <c r="F28" s="102">
        <f>IF(AND(C28="[For completion]",D28="[For completion]"),"[For completion]",SUM(C28:D28))</f>
        <v>188371</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1.44E-2</v>
      </c>
      <c r="D36" s="97">
        <v>6.6600000000000006E-2</v>
      </c>
      <c r="E36" s="116"/>
      <c r="F36" s="97">
        <v>2.0199999999999999E-2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0.99536167722313762</v>
      </c>
      <c r="D44" s="96">
        <f>SUM(D45:D71)</f>
        <v>0.97079655123862596</v>
      </c>
      <c r="E44" s="97"/>
      <c r="F44" s="96">
        <f>SUM(F45:F71)</f>
        <v>0.98791648617207362</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0.98989534603568008</v>
      </c>
      <c r="D51" s="97">
        <v>0.90072078962883184</v>
      </c>
      <c r="E51" s="97"/>
      <c r="F51" s="97">
        <v>0.96286834809716026</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5.4663311874575838E-3</v>
      </c>
      <c r="D71" s="97">
        <v>7.0075761609794091E-2</v>
      </c>
      <c r="E71" s="97"/>
      <c r="F71" s="97">
        <v>2.5048138074913306E-2</v>
      </c>
      <c r="G71" s="23"/>
    </row>
    <row r="72" spans="1:7" x14ac:dyDescent="0.25">
      <c r="A72" s="23" t="s">
        <v>496</v>
      </c>
      <c r="B72" s="65" t="s">
        <v>260</v>
      </c>
      <c r="C72" s="96">
        <f>SUM(C73:C75)</f>
        <v>4.638322776862258E-3</v>
      </c>
      <c r="D72" s="96">
        <f>SUM(D73:D75)</f>
        <v>2.9203448761373953E-2</v>
      </c>
      <c r="E72" s="97"/>
      <c r="F72" s="96">
        <f>SUM(F73:F75)</f>
        <v>1.208351382792636E-2</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4.638322776862258E-3</v>
      </c>
      <c r="D75" s="97">
        <v>2.9203448761373953E-2</v>
      </c>
      <c r="E75" s="97"/>
      <c r="F75" s="97">
        <v>1.208351382792636E-2</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2813</v>
      </c>
      <c r="C99" s="97">
        <v>0.54428189549797923</v>
      </c>
      <c r="D99" s="97">
        <v>0.4309498045822267</v>
      </c>
      <c r="E99" s="97"/>
      <c r="F99" s="97">
        <v>0.51225965040236654</v>
      </c>
      <c r="G99" s="23"/>
    </row>
    <row r="100" spans="1:7" x14ac:dyDescent="0.25">
      <c r="A100" s="23" t="s">
        <v>526</v>
      </c>
      <c r="B100" s="40" t="s">
        <v>2814</v>
      </c>
      <c r="C100" s="97">
        <v>0.11483063372146303</v>
      </c>
      <c r="D100" s="97">
        <v>0.11852436545284491</v>
      </c>
      <c r="E100" s="97"/>
      <c r="F100" s="97">
        <v>0.11583977667299462</v>
      </c>
      <c r="G100" s="23"/>
    </row>
    <row r="101" spans="1:7" x14ac:dyDescent="0.25">
      <c r="A101" s="23" t="s">
        <v>527</v>
      </c>
      <c r="B101" s="40" t="s">
        <v>2815</v>
      </c>
      <c r="C101" s="97">
        <v>4.4096026930290251E-2</v>
      </c>
      <c r="D101" s="97">
        <v>8.5848458878278328E-2</v>
      </c>
      <c r="E101" s="97"/>
      <c r="F101" s="97">
        <v>5.5979607482463736E-2</v>
      </c>
      <c r="G101" s="23"/>
    </row>
    <row r="102" spans="1:7" x14ac:dyDescent="0.25">
      <c r="A102" s="23" t="s">
        <v>528</v>
      </c>
      <c r="B102" s="40" t="s">
        <v>2816</v>
      </c>
      <c r="C102" s="97">
        <v>0.16348721701833255</v>
      </c>
      <c r="D102" s="97">
        <v>0.15634318834718067</v>
      </c>
      <c r="E102" s="97"/>
      <c r="F102" s="97">
        <v>0.16140229577986329</v>
      </c>
      <c r="G102" s="23"/>
    </row>
    <row r="103" spans="1:7" x14ac:dyDescent="0.25">
      <c r="A103" s="23" t="s">
        <v>529</v>
      </c>
      <c r="B103" s="40" t="s">
        <v>2817</v>
      </c>
      <c r="C103" s="97">
        <v>0.1333042268319348</v>
      </c>
      <c r="D103" s="97">
        <v>0.20833418273946933</v>
      </c>
      <c r="E103" s="97"/>
      <c r="F103" s="97">
        <v>0.15451866966231192</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6.666732252252897E-4</v>
      </c>
      <c r="D150" s="97">
        <v>7.2727689374765163E-4</v>
      </c>
      <c r="E150" s="98"/>
      <c r="F150" s="97">
        <v>6.8462775974019463E-4</v>
      </c>
    </row>
    <row r="151" spans="1:7" x14ac:dyDescent="0.25">
      <c r="A151" s="23" t="s">
        <v>559</v>
      </c>
      <c r="B151" s="23" t="s">
        <v>560</v>
      </c>
      <c r="C151" s="97">
        <v>0.99933332677477482</v>
      </c>
      <c r="D151" s="97">
        <v>0.99927272310625248</v>
      </c>
      <c r="E151" s="98"/>
      <c r="F151" s="97">
        <v>0.99931537224025979</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0.71464299791169328</v>
      </c>
      <c r="D160" s="97">
        <v>0.58424463300862195</v>
      </c>
      <c r="E160" s="98"/>
      <c r="F160" s="97">
        <v>0.67513293891555159</v>
      </c>
    </row>
    <row r="161" spans="1:7" x14ac:dyDescent="0.25">
      <c r="A161" s="23" t="s">
        <v>571</v>
      </c>
      <c r="B161" s="23" t="s">
        <v>572</v>
      </c>
      <c r="C161" s="97">
        <v>0.28535700208830689</v>
      </c>
      <c r="D161" s="97">
        <v>0.41575536699137799</v>
      </c>
      <c r="E161" s="98"/>
      <c r="F161" s="97">
        <v>0.32486706108444835</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0.10300536385788922</v>
      </c>
      <c r="D170" s="97">
        <v>9.6661326053608165E-2</v>
      </c>
      <c r="E170" s="98"/>
      <c r="F170" s="97">
        <v>0.10103506256070641</v>
      </c>
    </row>
    <row r="171" spans="1:7" x14ac:dyDescent="0.25">
      <c r="A171" s="23" t="s">
        <v>583</v>
      </c>
      <c r="B171" s="19" t="s">
        <v>2547</v>
      </c>
      <c r="C171" s="97">
        <v>5.9978235379231103E-2</v>
      </c>
      <c r="D171" s="97">
        <v>5.7719384398251188E-2</v>
      </c>
      <c r="E171" s="98"/>
      <c r="F171" s="97">
        <v>5.9262593009022924E-2</v>
      </c>
    </row>
    <row r="172" spans="1:7" x14ac:dyDescent="0.25">
      <c r="A172" s="23" t="s">
        <v>585</v>
      </c>
      <c r="B172" s="19" t="s">
        <v>2548</v>
      </c>
      <c r="C172" s="97">
        <v>4.3299904911540898E-2</v>
      </c>
      <c r="D172" s="97">
        <v>3.4024337272127274E-2</v>
      </c>
      <c r="E172" s="97"/>
      <c r="F172" s="97">
        <v>4.0768241292424415E-2</v>
      </c>
    </row>
    <row r="173" spans="1:7" x14ac:dyDescent="0.25">
      <c r="A173" s="23" t="s">
        <v>587</v>
      </c>
      <c r="B173" s="19" t="s">
        <v>2549</v>
      </c>
      <c r="C173" s="97">
        <v>9.4313250195079856E-2</v>
      </c>
      <c r="D173" s="97">
        <v>0.10843569589970478</v>
      </c>
      <c r="E173" s="97"/>
      <c r="F173" s="97">
        <v>9.8537172685881219E-2</v>
      </c>
    </row>
    <row r="174" spans="1:7" x14ac:dyDescent="0.25">
      <c r="A174" s="23" t="s">
        <v>589</v>
      </c>
      <c r="B174" s="19" t="s">
        <v>2550</v>
      </c>
      <c r="C174" s="97">
        <v>0.69940324565625889</v>
      </c>
      <c r="D174" s="97">
        <v>0.70315925637630861</v>
      </c>
      <c r="E174" s="97"/>
      <c r="F174" s="97">
        <v>0.70039693045196494</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1.2999999999999999E-3</v>
      </c>
      <c r="D180" s="153">
        <v>5.9999999999999995E-4</v>
      </c>
      <c r="E180" s="98"/>
      <c r="F180" s="153">
        <v>8.9999999999999998E-4</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1802.6569999999999</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2785</v>
      </c>
      <c r="C190" s="101">
        <v>118459</v>
      </c>
      <c r="D190" s="102">
        <v>131335</v>
      </c>
      <c r="E190" s="37"/>
      <c r="F190" s="108">
        <f>IF($C$214=0,"",IF(C190="[for completion]","",IF(C190="","",C190/$C$214)))</f>
        <v>0.37837090243787141</v>
      </c>
      <c r="G190" s="108">
        <f>IF($D$214=0,"",IF(D190="[for completion]","",IF(D190="","",D190/$D$214)))</f>
        <v>0.75621131423636101</v>
      </c>
    </row>
    <row r="191" spans="1:7" x14ac:dyDescent="0.25">
      <c r="A191" s="23" t="s">
        <v>609</v>
      </c>
      <c r="B191" s="40" t="s">
        <v>2786</v>
      </c>
      <c r="C191" s="101">
        <v>104407</v>
      </c>
      <c r="D191" s="102">
        <v>35977</v>
      </c>
      <c r="E191" s="37"/>
      <c r="F191" s="108">
        <f t="shared" ref="F191:F213" si="1">IF($C$214=0,"",IF(C191="[for completion]","",IF(C191="","",C191/$C$214)))</f>
        <v>0.333487289364513</v>
      </c>
      <c r="G191" s="108">
        <f t="shared" ref="G191:G213" si="2">IF($D$214=0,"",IF(D191="[for completion]","",IF(D191="","",D191/$D$214)))</f>
        <v>0.20715128832589608</v>
      </c>
    </row>
    <row r="192" spans="1:7" x14ac:dyDescent="0.25">
      <c r="A192" s="23" t="s">
        <v>610</v>
      </c>
      <c r="B192" s="40" t="s">
        <v>2787</v>
      </c>
      <c r="C192" s="101">
        <v>44987.3</v>
      </c>
      <c r="D192" s="102">
        <v>5615</v>
      </c>
      <c r="E192" s="37"/>
      <c r="F192" s="108">
        <f t="shared" si="1"/>
        <v>0.14369431870303864</v>
      </c>
      <c r="G192" s="108">
        <f t="shared" si="2"/>
        <v>3.2330502375125955E-2</v>
      </c>
    </row>
    <row r="193" spans="1:7" x14ac:dyDescent="0.25">
      <c r="A193" s="23" t="s">
        <v>611</v>
      </c>
      <c r="B193" s="40" t="s">
        <v>2788</v>
      </c>
      <c r="C193" s="101">
        <v>15482.6</v>
      </c>
      <c r="D193" s="102">
        <v>519</v>
      </c>
      <c r="E193" s="37"/>
      <c r="F193" s="108">
        <f t="shared" si="1"/>
        <v>4.9453104737374014E-2</v>
      </c>
      <c r="G193" s="108">
        <f t="shared" si="2"/>
        <v>2.9883402907729954E-3</v>
      </c>
    </row>
    <row r="194" spans="1:7" x14ac:dyDescent="0.25">
      <c r="A194" s="23" t="s">
        <v>612</v>
      </c>
      <c r="B194" s="40" t="s">
        <v>2789</v>
      </c>
      <c r="C194" s="101">
        <v>8695.4</v>
      </c>
      <c r="D194" s="102">
        <v>119</v>
      </c>
      <c r="E194" s="37"/>
      <c r="F194" s="108">
        <f t="shared" si="1"/>
        <v>2.7774051317825298E-2</v>
      </c>
      <c r="G194" s="108">
        <f t="shared" si="2"/>
        <v>6.8518785087087948E-4</v>
      </c>
    </row>
    <row r="195" spans="1:7" x14ac:dyDescent="0.25">
      <c r="A195" s="23" t="s">
        <v>613</v>
      </c>
      <c r="B195" s="40" t="s">
        <v>2790</v>
      </c>
      <c r="C195" s="101">
        <v>21045.1</v>
      </c>
      <c r="D195" s="102">
        <v>110</v>
      </c>
      <c r="E195" s="37"/>
      <c r="F195" s="108">
        <f t="shared" si="1"/>
        <v>6.7220333439377736E-2</v>
      </c>
      <c r="G195" s="108">
        <f t="shared" si="2"/>
        <v>6.3336692097308188E-4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313076.39999999997</v>
      </c>
      <c r="D214" s="48">
        <f>SUM(D190:D213)</f>
        <v>173675</v>
      </c>
      <c r="E214" s="91"/>
      <c r="F214" s="117">
        <f>SUM(F190:F213)</f>
        <v>1</v>
      </c>
      <c r="G214" s="117">
        <f>SUM(G190:G213)</f>
        <v>0.99999999999999989</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0.51</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242775.13958068716</v>
      </c>
      <c r="D241" s="102" t="s">
        <v>790</v>
      </c>
      <c r="F241" s="108">
        <f>IF($C$249=0,"",IF(C241="[Mark as ND1 if not relevant]","",C241/$C$249))</f>
        <v>0.77544870779310393</v>
      </c>
      <c r="G241" s="108" t="str">
        <f>IF($D$249=0,"",IF(D241="[Mark as ND1 if not relevant]","",D241/$D$249))</f>
        <v/>
      </c>
    </row>
    <row r="242" spans="1:7" x14ac:dyDescent="0.25">
      <c r="A242" s="23" t="s">
        <v>672</v>
      </c>
      <c r="B242" s="23" t="s">
        <v>640</v>
      </c>
      <c r="C242" s="101">
        <v>35519.020421239533</v>
      </c>
      <c r="D242" s="102" t="s">
        <v>790</v>
      </c>
      <c r="F242" s="108">
        <f t="shared" ref="F242:F248" si="5">IF($C$249=0,"",IF(C242="[Mark as ND1 if not relevant]","",C242/$C$249))</f>
        <v>0.11345139595140874</v>
      </c>
      <c r="G242" s="108" t="str">
        <f t="shared" ref="G242:G248" si="6">IF($D$249=0,"",IF(D242="[Mark as ND1 if not relevant]","",D242/$D$249))</f>
        <v/>
      </c>
    </row>
    <row r="243" spans="1:7" x14ac:dyDescent="0.25">
      <c r="A243" s="23" t="s">
        <v>673</v>
      </c>
      <c r="B243" s="23" t="s">
        <v>642</v>
      </c>
      <c r="C243" s="101">
        <v>21336.212267002193</v>
      </c>
      <c r="D243" s="102" t="s">
        <v>790</v>
      </c>
      <c r="F243" s="108">
        <f t="shared" si="5"/>
        <v>6.815005136119956E-2</v>
      </c>
      <c r="G243" s="108" t="str">
        <f t="shared" si="6"/>
        <v/>
      </c>
    </row>
    <row r="244" spans="1:7" x14ac:dyDescent="0.25">
      <c r="A244" s="23" t="s">
        <v>674</v>
      </c>
      <c r="B244" s="23" t="s">
        <v>644</v>
      </c>
      <c r="C244" s="101">
        <v>9062.4152103281431</v>
      </c>
      <c r="D244" s="102" t="s">
        <v>790</v>
      </c>
      <c r="F244" s="108">
        <f t="shared" si="5"/>
        <v>2.8946284106647315E-2</v>
      </c>
      <c r="G244" s="108" t="str">
        <f t="shared" si="6"/>
        <v/>
      </c>
    </row>
    <row r="245" spans="1:7" x14ac:dyDescent="0.25">
      <c r="A245" s="23" t="s">
        <v>675</v>
      </c>
      <c r="B245" s="23" t="s">
        <v>646</v>
      </c>
      <c r="C245" s="101">
        <v>3306.3019009190648</v>
      </c>
      <c r="D245" s="102" t="s">
        <v>790</v>
      </c>
      <c r="F245" s="108">
        <f t="shared" si="5"/>
        <v>1.0560667542277167E-2</v>
      </c>
      <c r="G245" s="108" t="str">
        <f t="shared" si="6"/>
        <v/>
      </c>
    </row>
    <row r="246" spans="1:7" x14ac:dyDescent="0.25">
      <c r="A246" s="23" t="s">
        <v>676</v>
      </c>
      <c r="B246" s="23" t="s">
        <v>648</v>
      </c>
      <c r="C246" s="101">
        <v>613.27035259251568</v>
      </c>
      <c r="D246" s="102" t="s">
        <v>790</v>
      </c>
      <c r="F246" s="108">
        <f t="shared" si="5"/>
        <v>1.9588484359109328E-3</v>
      </c>
      <c r="G246" s="108" t="str">
        <f t="shared" si="6"/>
        <v/>
      </c>
    </row>
    <row r="247" spans="1:7" x14ac:dyDescent="0.25">
      <c r="A247" s="23" t="s">
        <v>677</v>
      </c>
      <c r="B247" s="23" t="s">
        <v>650</v>
      </c>
      <c r="C247" s="101">
        <v>179.30010308646774</v>
      </c>
      <c r="D247" s="102" t="s">
        <v>790</v>
      </c>
      <c r="F247" s="108">
        <f t="shared" si="5"/>
        <v>5.7270292784390286E-4</v>
      </c>
      <c r="G247" s="108" t="str">
        <f t="shared" si="6"/>
        <v/>
      </c>
    </row>
    <row r="248" spans="1:7" x14ac:dyDescent="0.25">
      <c r="A248" s="23" t="s">
        <v>678</v>
      </c>
      <c r="B248" s="23" t="s">
        <v>652</v>
      </c>
      <c r="C248" s="101">
        <v>285.32016404144434</v>
      </c>
      <c r="D248" s="102" t="s">
        <v>790</v>
      </c>
      <c r="F248" s="108">
        <f t="shared" si="5"/>
        <v>9.1134188160860207E-4</v>
      </c>
      <c r="G248" s="108" t="str">
        <f t="shared" si="6"/>
        <v/>
      </c>
    </row>
    <row r="249" spans="1:7" x14ac:dyDescent="0.25">
      <c r="A249" s="23" t="s">
        <v>679</v>
      </c>
      <c r="B249" s="50" t="s">
        <v>92</v>
      </c>
      <c r="C249" s="101">
        <f>SUM(C241:C248)</f>
        <v>313076.97999989649</v>
      </c>
      <c r="D249" s="102">
        <f>SUM(D241:D248)</f>
        <v>0</v>
      </c>
      <c r="F249" s="97">
        <f>SUM(F241:F248)</f>
        <v>1.0000000000000002</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0.94203077429441284</v>
      </c>
      <c r="E260" s="91"/>
      <c r="F260" s="91"/>
      <c r="G260" s="91"/>
    </row>
    <row r="261" spans="1:14" x14ac:dyDescent="0.25">
      <c r="A261" s="23" t="s">
        <v>692</v>
      </c>
      <c r="B261" s="23" t="s">
        <v>693</v>
      </c>
      <c r="C261" s="97">
        <v>4.9493952110589975E-2</v>
      </c>
      <c r="E261" s="91"/>
      <c r="F261" s="91"/>
    </row>
    <row r="262" spans="1:14" x14ac:dyDescent="0.25">
      <c r="A262" s="23" t="s">
        <v>694</v>
      </c>
      <c r="B262" s="23" t="s">
        <v>695</v>
      </c>
      <c r="C262" s="97"/>
      <c r="E262" s="91"/>
      <c r="F262" s="91"/>
    </row>
    <row r="263" spans="1:14" x14ac:dyDescent="0.25">
      <c r="A263" s="23" t="s">
        <v>696</v>
      </c>
      <c r="B263" s="23" t="s">
        <v>1747</v>
      </c>
      <c r="C263" s="97">
        <v>9.6695226438188495E-2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v>8.4752735949971195E-3</v>
      </c>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52280</v>
      </c>
      <c r="D287" s="23">
        <v>19221</v>
      </c>
      <c r="E287" s="29"/>
      <c r="F287" s="108">
        <f>IF($C$305=0,"",IF(C287="[For completion]","",C287/$C$305))</f>
        <v>0.16698874071708056</v>
      </c>
      <c r="G287" s="108">
        <f>IF($D$305=0,"",IF(D287="[For completion]","",D287/$D$305))</f>
        <v>0.1155503988746145</v>
      </c>
    </row>
    <row r="288" spans="1:7" customFormat="1" x14ac:dyDescent="0.25">
      <c r="A288" s="23" t="s">
        <v>1522</v>
      </c>
      <c r="B288" s="40" t="s">
        <v>2861</v>
      </c>
      <c r="C288" s="101">
        <v>11750</v>
      </c>
      <c r="D288" s="23">
        <v>5663</v>
      </c>
      <c r="E288" s="29"/>
      <c r="F288" s="108">
        <f t="shared" ref="F288:F304" si="9">IF($C$305=0,"",IF(C288="[For completion]","",C288/$C$305))</f>
        <v>3.753094306476084E-2</v>
      </c>
      <c r="G288" s="108">
        <f t="shared" ref="G288:G304" si="10">IF($D$305=0,"",IF(D288="[For completion]","",D288/$D$305))</f>
        <v>3.4044113668744699E-2</v>
      </c>
    </row>
    <row r="289" spans="1:7" customFormat="1" x14ac:dyDescent="0.25">
      <c r="A289" s="23" t="s">
        <v>1523</v>
      </c>
      <c r="B289" s="40" t="s">
        <v>2862</v>
      </c>
      <c r="C289" s="101">
        <v>51361</v>
      </c>
      <c r="D289" s="23">
        <v>22462</v>
      </c>
      <c r="E289" s="29"/>
      <c r="F289" s="108">
        <f t="shared" si="9"/>
        <v>0.16405334185099418</v>
      </c>
      <c r="G289" s="108">
        <f t="shared" si="10"/>
        <v>0.13503423648725826</v>
      </c>
    </row>
    <row r="290" spans="1:7" customFormat="1" x14ac:dyDescent="0.25">
      <c r="A290" s="23" t="s">
        <v>1524</v>
      </c>
      <c r="B290" s="40" t="s">
        <v>2863</v>
      </c>
      <c r="C290" s="101">
        <v>36817</v>
      </c>
      <c r="D290" s="23">
        <v>17248</v>
      </c>
      <c r="E290" s="29"/>
      <c r="F290" s="108">
        <f t="shared" si="9"/>
        <v>0.1175980196438553</v>
      </c>
      <c r="G290" s="108">
        <f t="shared" si="10"/>
        <v>0.10368936474633739</v>
      </c>
    </row>
    <row r="291" spans="1:7" customFormat="1" x14ac:dyDescent="0.25">
      <c r="A291" s="23" t="s">
        <v>1525</v>
      </c>
      <c r="B291" s="40" t="s">
        <v>2864</v>
      </c>
      <c r="C291" s="101">
        <v>12607</v>
      </c>
      <c r="D291" s="23">
        <v>5598</v>
      </c>
      <c r="E291" s="29"/>
      <c r="F291" s="108">
        <f t="shared" si="9"/>
        <v>4.0268306316377865E-2</v>
      </c>
      <c r="G291" s="108">
        <f t="shared" si="10"/>
        <v>3.3653354815050829E-2</v>
      </c>
    </row>
    <row r="292" spans="1:7" customFormat="1" x14ac:dyDescent="0.25">
      <c r="A292" s="23" t="s">
        <v>1526</v>
      </c>
      <c r="B292" s="40" t="s">
        <v>2865</v>
      </c>
      <c r="C292" s="101">
        <v>5102</v>
      </c>
      <c r="D292" s="23">
        <v>2360</v>
      </c>
      <c r="E292" s="29"/>
      <c r="F292" s="108">
        <f t="shared" si="9"/>
        <v>1.6296414597141259E-2</v>
      </c>
      <c r="G292" s="108">
        <f t="shared" si="10"/>
        <v>1.4187552226423716E-2</v>
      </c>
    </row>
    <row r="293" spans="1:7" customFormat="1" x14ac:dyDescent="0.25">
      <c r="A293" s="23" t="s">
        <v>1527</v>
      </c>
      <c r="B293" s="40" t="s">
        <v>2866</v>
      </c>
      <c r="C293" s="101">
        <v>2481</v>
      </c>
      <c r="D293" s="23">
        <v>1306</v>
      </c>
      <c r="E293" s="29"/>
      <c r="F293" s="108">
        <f t="shared" si="9"/>
        <v>7.9246187015890764E-3</v>
      </c>
      <c r="G293" s="108">
        <f t="shared" si="10"/>
        <v>7.851247121910751E-3</v>
      </c>
    </row>
    <row r="294" spans="1:7" customFormat="1" x14ac:dyDescent="0.25">
      <c r="A294" s="23" t="s">
        <v>1528</v>
      </c>
      <c r="B294" s="40" t="s">
        <v>2867</v>
      </c>
      <c r="C294" s="101">
        <v>6428</v>
      </c>
      <c r="D294" s="23">
        <v>2604</v>
      </c>
      <c r="E294" s="29"/>
      <c r="F294" s="108">
        <f t="shared" si="9"/>
        <v>2.0531821448534698E-2</v>
      </c>
      <c r="G294" s="108">
        <f t="shared" si="10"/>
        <v>1.5654400846443792E-2</v>
      </c>
    </row>
    <row r="295" spans="1:7" customFormat="1" x14ac:dyDescent="0.25">
      <c r="A295" s="23" t="s">
        <v>1529</v>
      </c>
      <c r="B295" s="40" t="s">
        <v>2868</v>
      </c>
      <c r="C295" s="101">
        <v>5066</v>
      </c>
      <c r="D295" s="23">
        <v>2815</v>
      </c>
      <c r="E295" s="29"/>
      <c r="F295" s="108">
        <f t="shared" si="9"/>
        <v>1.6181426175836462E-2</v>
      </c>
      <c r="G295" s="108">
        <f t="shared" si="10"/>
        <v>1.692286420228083E-2</v>
      </c>
    </row>
    <row r="296" spans="1:7" customFormat="1" x14ac:dyDescent="0.25">
      <c r="A296" s="23" t="s">
        <v>1530</v>
      </c>
      <c r="B296" s="40" t="s">
        <v>2869</v>
      </c>
      <c r="C296" s="101">
        <v>23768</v>
      </c>
      <c r="D296" s="23">
        <v>16462</v>
      </c>
      <c r="E296" s="29"/>
      <c r="F296" s="108">
        <f t="shared" si="9"/>
        <v>7.5917911043679634E-2</v>
      </c>
      <c r="G296" s="108">
        <f t="shared" si="10"/>
        <v>9.8964188453977628E-2</v>
      </c>
    </row>
    <row r="297" spans="1:7" customFormat="1" x14ac:dyDescent="0.25">
      <c r="A297" s="23" t="s">
        <v>1531</v>
      </c>
      <c r="B297" s="40" t="s">
        <v>2870</v>
      </c>
      <c r="C297" s="101">
        <v>65726</v>
      </c>
      <c r="D297" s="23">
        <v>40479</v>
      </c>
      <c r="E297" s="29"/>
      <c r="F297" s="108">
        <f t="shared" si="9"/>
        <v>0.20993691607442305</v>
      </c>
      <c r="G297" s="108">
        <f t="shared" si="10"/>
        <v>0.24334657905652779</v>
      </c>
    </row>
    <row r="298" spans="1:7" customFormat="1" x14ac:dyDescent="0.25">
      <c r="A298" s="23" t="s">
        <v>1532</v>
      </c>
      <c r="B298" s="40" t="s">
        <v>2871</v>
      </c>
      <c r="C298" s="101">
        <v>15040</v>
      </c>
      <c r="D298" s="23">
        <v>13060</v>
      </c>
      <c r="E298" s="29"/>
      <c r="F298" s="108">
        <f t="shared" si="9"/>
        <v>4.8039607122893874E-2</v>
      </c>
      <c r="G298" s="108">
        <f t="shared" si="10"/>
        <v>7.851247121910751E-2</v>
      </c>
    </row>
    <row r="299" spans="1:7" customFormat="1" x14ac:dyDescent="0.25">
      <c r="A299" s="23" t="s">
        <v>1533</v>
      </c>
      <c r="B299" s="40" t="s">
        <v>2872</v>
      </c>
      <c r="C299" s="101">
        <v>2449</v>
      </c>
      <c r="D299" s="23">
        <v>2549</v>
      </c>
      <c r="E299" s="29"/>
      <c r="F299" s="108">
        <f t="shared" si="9"/>
        <v>7.8224067715403651E-3</v>
      </c>
      <c r="G299" s="108">
        <f t="shared" si="10"/>
        <v>1.5323758739472055E-2</v>
      </c>
    </row>
    <row r="300" spans="1:7" customFormat="1" x14ac:dyDescent="0.25">
      <c r="A300" s="23" t="s">
        <v>1534</v>
      </c>
      <c r="B300" s="40" t="s">
        <v>2873</v>
      </c>
      <c r="C300" s="101">
        <v>1496</v>
      </c>
      <c r="D300" s="23">
        <v>1128</v>
      </c>
      <c r="E300" s="29"/>
      <c r="F300" s="108">
        <f t="shared" si="9"/>
        <v>4.7784077297772102E-3</v>
      </c>
      <c r="G300" s="108">
        <f t="shared" si="10"/>
        <v>6.781169030256759E-3</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20704</v>
      </c>
      <c r="D304" s="23">
        <v>13388</v>
      </c>
      <c r="E304" s="29"/>
      <c r="F304" s="108">
        <f t="shared" si="9"/>
        <v>6.6131118741515615E-2</v>
      </c>
      <c r="G304" s="108">
        <f t="shared" si="10"/>
        <v>8.0484300511593512E-2</v>
      </c>
    </row>
    <row r="305" spans="1:7" customFormat="1" x14ac:dyDescent="0.25">
      <c r="A305" s="23" t="s">
        <v>1539</v>
      </c>
      <c r="B305" s="40" t="s">
        <v>92</v>
      </c>
      <c r="C305" s="101">
        <f>SUM(C287:C304)</f>
        <v>313075</v>
      </c>
      <c r="D305" s="23">
        <f>SUM(D287:D304)</f>
        <v>166343</v>
      </c>
      <c r="E305" s="29"/>
      <c r="F305" s="116">
        <f>SUM(F287:F304)</f>
        <v>1</v>
      </c>
      <c r="G305" s="116">
        <f>SUM(G287:G304)</f>
        <v>1</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2874</v>
      </c>
      <c r="C310" s="101">
        <v>52280</v>
      </c>
      <c r="D310" s="23">
        <v>19221</v>
      </c>
      <c r="E310" s="29"/>
      <c r="F310" s="108">
        <f>IF($C$328=0,"",IF(C310="[For completion]","",C310/$C$328))</f>
        <v>0.16698874071708056</v>
      </c>
      <c r="G310" s="108">
        <f>IF($D$328=0,"",IF(D310="[For completion]","",D310/$D$328))</f>
        <v>0.1155503988746145</v>
      </c>
    </row>
    <row r="311" spans="1:7" customFormat="1" x14ac:dyDescent="0.25">
      <c r="A311" s="23" t="s">
        <v>1544</v>
      </c>
      <c r="B311" s="40" t="s">
        <v>2875</v>
      </c>
      <c r="C311" s="101">
        <v>11750</v>
      </c>
      <c r="D311" s="23">
        <v>5663</v>
      </c>
      <c r="E311" s="29"/>
      <c r="F311" s="108">
        <f t="shared" ref="F311:F327" si="11">IF($C$328=0,"",IF(C311="[For completion]","",C311/$C$328))</f>
        <v>3.753094306476084E-2</v>
      </c>
      <c r="G311" s="108">
        <f t="shared" ref="G311:G327" si="12">IF($D$328=0,"",IF(D311="[For completion]","",D311/$D$328))</f>
        <v>3.4044113668744699E-2</v>
      </c>
    </row>
    <row r="312" spans="1:7" customFormat="1" x14ac:dyDescent="0.25">
      <c r="A312" s="23" t="s">
        <v>1545</v>
      </c>
      <c r="B312" s="40" t="s">
        <v>2876</v>
      </c>
      <c r="C312" s="101">
        <v>51361</v>
      </c>
      <c r="D312" s="23">
        <v>22462</v>
      </c>
      <c r="E312" s="29"/>
      <c r="F312" s="108">
        <f t="shared" si="11"/>
        <v>0.16405334185099418</v>
      </c>
      <c r="G312" s="108">
        <f t="shared" si="12"/>
        <v>0.13503423648725826</v>
      </c>
    </row>
    <row r="313" spans="1:7" customFormat="1" x14ac:dyDescent="0.25">
      <c r="A313" s="23" t="s">
        <v>1546</v>
      </c>
      <c r="B313" s="40" t="s">
        <v>2877</v>
      </c>
      <c r="C313" s="101">
        <v>36817</v>
      </c>
      <c r="D313" s="23">
        <v>17248</v>
      </c>
      <c r="E313" s="29"/>
      <c r="F313" s="108">
        <f t="shared" si="11"/>
        <v>0.1175980196438553</v>
      </c>
      <c r="G313" s="108">
        <f t="shared" si="12"/>
        <v>0.10368936474633739</v>
      </c>
    </row>
    <row r="314" spans="1:7" customFormat="1" x14ac:dyDescent="0.25">
      <c r="A314" s="23" t="s">
        <v>1547</v>
      </c>
      <c r="B314" s="40" t="s">
        <v>2878</v>
      </c>
      <c r="C314" s="101">
        <v>12607</v>
      </c>
      <c r="D314" s="23">
        <v>5598</v>
      </c>
      <c r="E314" s="29"/>
      <c r="F314" s="108">
        <f t="shared" si="11"/>
        <v>4.0268306316377865E-2</v>
      </c>
      <c r="G314" s="108">
        <f t="shared" si="12"/>
        <v>3.3653354815050829E-2</v>
      </c>
    </row>
    <row r="315" spans="1:7" customFormat="1" x14ac:dyDescent="0.25">
      <c r="A315" s="23" t="s">
        <v>1548</v>
      </c>
      <c r="B315" s="40" t="s">
        <v>2879</v>
      </c>
      <c r="C315" s="101">
        <v>5102</v>
      </c>
      <c r="D315" s="23">
        <v>2360</v>
      </c>
      <c r="E315" s="29"/>
      <c r="F315" s="108">
        <f t="shared" si="11"/>
        <v>1.6296414597141259E-2</v>
      </c>
      <c r="G315" s="108">
        <f t="shared" si="12"/>
        <v>1.4187552226423716E-2</v>
      </c>
    </row>
    <row r="316" spans="1:7" customFormat="1" x14ac:dyDescent="0.25">
      <c r="A316" s="23" t="s">
        <v>1549</v>
      </c>
      <c r="B316" s="40" t="s">
        <v>2880</v>
      </c>
      <c r="C316" s="101">
        <v>2481</v>
      </c>
      <c r="D316" s="23">
        <v>1306</v>
      </c>
      <c r="E316" s="29"/>
      <c r="F316" s="108">
        <f t="shared" si="11"/>
        <v>7.9246187015890764E-3</v>
      </c>
      <c r="G316" s="108">
        <f t="shared" si="12"/>
        <v>7.851247121910751E-3</v>
      </c>
    </row>
    <row r="317" spans="1:7" customFormat="1" x14ac:dyDescent="0.25">
      <c r="A317" s="23" t="s">
        <v>1550</v>
      </c>
      <c r="B317" s="40" t="s">
        <v>2881</v>
      </c>
      <c r="C317" s="101">
        <v>6428</v>
      </c>
      <c r="D317" s="23">
        <v>2604</v>
      </c>
      <c r="E317" s="29"/>
      <c r="F317" s="108">
        <f t="shared" si="11"/>
        <v>2.0531821448534698E-2</v>
      </c>
      <c r="G317" s="108">
        <f t="shared" si="12"/>
        <v>1.5654400846443792E-2</v>
      </c>
    </row>
    <row r="318" spans="1:7" customFormat="1" x14ac:dyDescent="0.25">
      <c r="A318" s="23" t="s">
        <v>1551</v>
      </c>
      <c r="B318" s="40" t="s">
        <v>2882</v>
      </c>
      <c r="C318" s="101">
        <v>5066</v>
      </c>
      <c r="D318" s="23">
        <v>2815</v>
      </c>
      <c r="E318" s="29"/>
      <c r="F318" s="108">
        <f t="shared" si="11"/>
        <v>1.6181426175836462E-2</v>
      </c>
      <c r="G318" s="108">
        <f t="shared" si="12"/>
        <v>1.692286420228083E-2</v>
      </c>
    </row>
    <row r="319" spans="1:7" customFormat="1" x14ac:dyDescent="0.25">
      <c r="A319" s="23" t="s">
        <v>1552</v>
      </c>
      <c r="B319" s="40" t="s">
        <v>2883</v>
      </c>
      <c r="C319" s="101">
        <v>23768</v>
      </c>
      <c r="D319" s="23">
        <v>16462</v>
      </c>
      <c r="E319" s="29"/>
      <c r="F319" s="108">
        <f t="shared" si="11"/>
        <v>7.5917911043679634E-2</v>
      </c>
      <c r="G319" s="108">
        <f t="shared" si="12"/>
        <v>9.8964188453977628E-2</v>
      </c>
    </row>
    <row r="320" spans="1:7" customFormat="1" x14ac:dyDescent="0.25">
      <c r="A320" s="23" t="s">
        <v>1653</v>
      </c>
      <c r="B320" s="40" t="s">
        <v>2884</v>
      </c>
      <c r="C320" s="101">
        <v>65726</v>
      </c>
      <c r="D320" s="23">
        <v>40479</v>
      </c>
      <c r="E320" s="29"/>
      <c r="F320" s="108">
        <f t="shared" si="11"/>
        <v>0.20993691607442305</v>
      </c>
      <c r="G320" s="108">
        <f t="shared" si="12"/>
        <v>0.24334657905652779</v>
      </c>
    </row>
    <row r="321" spans="1:7" customFormat="1" x14ac:dyDescent="0.25">
      <c r="A321" s="23" t="s">
        <v>1693</v>
      </c>
      <c r="B321" s="40" t="s">
        <v>2885</v>
      </c>
      <c r="C321" s="101">
        <v>15040</v>
      </c>
      <c r="D321" s="23">
        <v>13060</v>
      </c>
      <c r="E321" s="29"/>
      <c r="F321" s="108">
        <f>IF($C$328=0,"",IF(C321="[For completion]","",C321/$C$328))</f>
        <v>4.8039607122893874E-2</v>
      </c>
      <c r="G321" s="108">
        <f t="shared" si="12"/>
        <v>7.851247121910751E-2</v>
      </c>
    </row>
    <row r="322" spans="1:7" customFormat="1" x14ac:dyDescent="0.25">
      <c r="A322" s="23" t="s">
        <v>1694</v>
      </c>
      <c r="B322" s="40" t="s">
        <v>2886</v>
      </c>
      <c r="C322" s="101">
        <v>2449</v>
      </c>
      <c r="D322" s="23">
        <v>2549</v>
      </c>
      <c r="E322" s="29"/>
      <c r="F322" s="108">
        <f t="shared" si="11"/>
        <v>7.8224067715403651E-3</v>
      </c>
      <c r="G322" s="108">
        <f t="shared" si="12"/>
        <v>1.5323758739472055E-2</v>
      </c>
    </row>
    <row r="323" spans="1:7" customFormat="1" x14ac:dyDescent="0.25">
      <c r="A323" s="23" t="s">
        <v>1695</v>
      </c>
      <c r="B323" s="40" t="s">
        <v>2887</v>
      </c>
      <c r="C323" s="101">
        <v>1496</v>
      </c>
      <c r="D323" s="23">
        <v>1128</v>
      </c>
      <c r="E323" s="29"/>
      <c r="F323" s="108">
        <f t="shared" si="11"/>
        <v>4.7784077297772102E-3</v>
      </c>
      <c r="G323" s="108">
        <f t="shared" si="12"/>
        <v>6.781169030256759E-3</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20704</v>
      </c>
      <c r="D327" s="23">
        <v>13388</v>
      </c>
      <c r="E327" s="29"/>
      <c r="F327" s="108">
        <f t="shared" si="11"/>
        <v>6.6131118741515615E-2</v>
      </c>
      <c r="G327" s="108">
        <f t="shared" si="12"/>
        <v>8.0484300511593512E-2</v>
      </c>
    </row>
    <row r="328" spans="1:7" customFormat="1" x14ac:dyDescent="0.25">
      <c r="A328" s="23" t="s">
        <v>1700</v>
      </c>
      <c r="B328" s="40" t="s">
        <v>92</v>
      </c>
      <c r="C328" s="101">
        <f>SUM(C310:C327)</f>
        <v>313075</v>
      </c>
      <c r="D328" s="23">
        <f>SUM(D310:D327)</f>
        <v>166343</v>
      </c>
      <c r="E328" s="29"/>
      <c r="F328" s="116">
        <f>SUM(F310:F327)</f>
        <v>1</v>
      </c>
      <c r="G328" s="116">
        <f>SUM(G310:G327)</f>
        <v>1</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68589</v>
      </c>
      <c r="D333" s="23">
        <v>28224</v>
      </c>
      <c r="E333" s="29"/>
      <c r="F333" s="108">
        <f>IF($C$346=0,"",IF(C333="[For completion]","",C333/$C$346))</f>
        <v>0.2190809899193806</v>
      </c>
      <c r="G333" s="108">
        <f>IF($D$346=0,"",IF(D333="[For completion]","",D333/$D$346))</f>
        <v>8.483675297427605E-2</v>
      </c>
    </row>
    <row r="334" spans="1:7" customFormat="1" x14ac:dyDescent="0.25">
      <c r="A334" s="23" t="s">
        <v>1704</v>
      </c>
      <c r="B334" s="40" t="s">
        <v>1177</v>
      </c>
      <c r="C334" s="101">
        <v>49039</v>
      </c>
      <c r="D334" s="23">
        <v>22369</v>
      </c>
      <c r="E334" s="29"/>
      <c r="F334" s="108">
        <f t="shared" ref="F334:F345" si="13">IF($C$346=0,"",IF(C334="[For completion]","",C334/$C$346))</f>
        <v>0.1566360883619313</v>
      </c>
      <c r="G334" s="108">
        <f t="shared" ref="G334:G345" si="14">IF($D$346=0,"",IF(D334="[For completion]","",D334/$D$346))</f>
        <v>6.7237575371371205E-2</v>
      </c>
    </row>
    <row r="335" spans="1:7" customFormat="1" x14ac:dyDescent="0.25">
      <c r="A335" s="23" t="s">
        <v>1705</v>
      </c>
      <c r="B335" s="40" t="s">
        <v>1852</v>
      </c>
      <c r="C335" s="101">
        <v>25868</v>
      </c>
      <c r="D335" s="23">
        <v>15245</v>
      </c>
      <c r="E335" s="29"/>
      <c r="F335" s="108">
        <f t="shared" si="13"/>
        <v>8.2625305037754407E-2</v>
      </c>
      <c r="G335" s="108">
        <f t="shared" si="14"/>
        <v>4.5823990188946936E-2</v>
      </c>
    </row>
    <row r="336" spans="1:7" customFormat="1" x14ac:dyDescent="0.25">
      <c r="A336" s="23" t="s">
        <v>1706</v>
      </c>
      <c r="B336" s="40" t="s">
        <v>1178</v>
      </c>
      <c r="C336" s="101">
        <v>32728</v>
      </c>
      <c r="D336" s="23">
        <v>23354</v>
      </c>
      <c r="E336" s="29"/>
      <c r="F336" s="108">
        <f t="shared" si="13"/>
        <v>0.10453691755356527</v>
      </c>
      <c r="G336" s="108">
        <f t="shared" si="14"/>
        <v>7.0198325147436319E-2</v>
      </c>
    </row>
    <row r="337" spans="1:7" customFormat="1" x14ac:dyDescent="0.25">
      <c r="A337" s="23" t="s">
        <v>1707</v>
      </c>
      <c r="B337" s="40" t="s">
        <v>1179</v>
      </c>
      <c r="C337" s="101">
        <v>32975</v>
      </c>
      <c r="D337" s="23">
        <v>25449</v>
      </c>
      <c r="E337" s="29"/>
      <c r="F337" s="108">
        <f t="shared" si="13"/>
        <v>0.10532586336863893</v>
      </c>
      <c r="G337" s="108">
        <f t="shared" si="14"/>
        <v>7.6495554366579899E-2</v>
      </c>
    </row>
    <row r="338" spans="1:7" customFormat="1" x14ac:dyDescent="0.25">
      <c r="A338" s="23" t="s">
        <v>1708</v>
      </c>
      <c r="B338" s="40" t="s">
        <v>1180</v>
      </c>
      <c r="C338" s="101">
        <v>13682</v>
      </c>
      <c r="D338" s="23">
        <v>10609</v>
      </c>
      <c r="E338" s="29"/>
      <c r="F338" s="108">
        <f t="shared" si="13"/>
        <v>4.3701848752379611E-2</v>
      </c>
      <c r="G338" s="108">
        <f t="shared" si="14"/>
        <v>3.1888928298756183E-2</v>
      </c>
    </row>
    <row r="339" spans="1:7" customFormat="1" x14ac:dyDescent="0.25">
      <c r="A339" s="23" t="s">
        <v>1709</v>
      </c>
      <c r="B339" s="40" t="s">
        <v>1181</v>
      </c>
      <c r="C339" s="101">
        <v>9106</v>
      </c>
      <c r="D339" s="23">
        <v>5821</v>
      </c>
      <c r="E339" s="29"/>
      <c r="F339" s="108">
        <f t="shared" si="13"/>
        <v>2.9085589441541351E-2</v>
      </c>
      <c r="G339" s="108">
        <f t="shared" si="14"/>
        <v>1.7496979133477211E-2</v>
      </c>
    </row>
    <row r="340" spans="1:7" customFormat="1" x14ac:dyDescent="0.25">
      <c r="A340" s="23" t="s">
        <v>1710</v>
      </c>
      <c r="B340" s="40" t="s">
        <v>1182</v>
      </c>
      <c r="C340" s="101">
        <v>9445</v>
      </c>
      <c r="D340" s="23">
        <v>5836</v>
      </c>
      <c r="E340" s="29"/>
      <c r="F340" s="108">
        <f t="shared" si="13"/>
        <v>3.0168393616885357E-2</v>
      </c>
      <c r="G340" s="108">
        <f t="shared" si="14"/>
        <v>1.7542066693518814E-2</v>
      </c>
    </row>
    <row r="341" spans="1:7" customFormat="1" x14ac:dyDescent="0.25">
      <c r="A341" s="23" t="s">
        <v>1711</v>
      </c>
      <c r="B341" s="40" t="s">
        <v>2224</v>
      </c>
      <c r="C341" s="101">
        <v>16225</v>
      </c>
      <c r="D341" s="23">
        <v>8587</v>
      </c>
      <c r="E341" s="29"/>
      <c r="F341" s="108">
        <f t="shared" si="13"/>
        <v>5.1824477123765478E-2</v>
      </c>
      <c r="G341" s="108">
        <f t="shared" si="14"/>
        <v>2.5811125205148399E-2</v>
      </c>
    </row>
    <row r="342" spans="1:7" customFormat="1" x14ac:dyDescent="0.25">
      <c r="A342" s="23" t="s">
        <v>1712</v>
      </c>
      <c r="B342" s="23" t="s">
        <v>2227</v>
      </c>
      <c r="C342" s="101">
        <v>9740</v>
      </c>
      <c r="D342" s="23">
        <v>4428</v>
      </c>
      <c r="F342" s="108">
        <f t="shared" si="13"/>
        <v>3.1110656837317455E-2</v>
      </c>
      <c r="G342" s="108">
        <f t="shared" si="14"/>
        <v>1.3309847724280554E-2</v>
      </c>
    </row>
    <row r="343" spans="1:7" customFormat="1" x14ac:dyDescent="0.25">
      <c r="A343" s="23" t="s">
        <v>1713</v>
      </c>
      <c r="B343" s="23" t="s">
        <v>2225</v>
      </c>
      <c r="C343" s="101">
        <v>30093</v>
      </c>
      <c r="D343" s="23">
        <v>11732</v>
      </c>
      <c r="F343" s="108">
        <f t="shared" si="13"/>
        <v>9.6120430821909061E-2</v>
      </c>
      <c r="G343" s="108">
        <f t="shared" si="14"/>
        <v>3.5264483627204031E-2</v>
      </c>
    </row>
    <row r="344" spans="1:7" customFormat="1" x14ac:dyDescent="0.25">
      <c r="A344" s="23" t="s">
        <v>2221</v>
      </c>
      <c r="B344" s="40" t="s">
        <v>2226</v>
      </c>
      <c r="C344" s="101">
        <v>15586</v>
      </c>
      <c r="D344" s="23">
        <v>4689</v>
      </c>
      <c r="E344" s="29"/>
      <c r="F344" s="108">
        <f t="shared" si="13"/>
        <v>4.9783439164931199E-2</v>
      </c>
      <c r="G344" s="108">
        <f t="shared" si="14"/>
        <v>1.4094371269004407E-2</v>
      </c>
    </row>
    <row r="345" spans="1:7" customFormat="1" x14ac:dyDescent="0.25">
      <c r="A345" s="23" t="s">
        <v>2222</v>
      </c>
      <c r="B345" s="23" t="s">
        <v>1576</v>
      </c>
      <c r="C345" s="101">
        <v>0</v>
      </c>
      <c r="D345" s="23">
        <v>166343</v>
      </c>
      <c r="F345" s="108">
        <f t="shared" si="13"/>
        <v>0</v>
      </c>
      <c r="G345" s="108">
        <f t="shared" si="14"/>
        <v>0.5</v>
      </c>
    </row>
    <row r="346" spans="1:7" customFormat="1" x14ac:dyDescent="0.25">
      <c r="A346" s="23" t="s">
        <v>2223</v>
      </c>
      <c r="B346" s="40" t="s">
        <v>92</v>
      </c>
      <c r="C346" s="101">
        <f>SUM(C333:C345)</f>
        <v>313076</v>
      </c>
      <c r="D346" s="23">
        <f>SUM(D333:D345)</f>
        <v>332686</v>
      </c>
      <c r="E346" s="29"/>
      <c r="F346" s="116">
        <f>SUM(F333:F345)</f>
        <v>1</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154874</v>
      </c>
      <c r="D358" s="23">
        <v>86138</v>
      </c>
      <c r="E358" s="29"/>
      <c r="F358" s="108">
        <f>IF($C$365=0,"",IF(C358="[For completion]","",C358/$C$365))</f>
        <v>0.49468499661424065</v>
      </c>
      <c r="G358" s="108">
        <f>IF($D$365=0,"",IF(D358="[For completion]","",D358/$D$365))</f>
        <v>0.51783363291512119</v>
      </c>
    </row>
    <row r="359" spans="1:7" customFormat="1" x14ac:dyDescent="0.25">
      <c r="A359" s="23" t="s">
        <v>2029</v>
      </c>
      <c r="B359" s="122" t="s">
        <v>1565</v>
      </c>
      <c r="C359" s="101">
        <v>47241</v>
      </c>
      <c r="D359" s="23">
        <v>23720</v>
      </c>
      <c r="E359" s="29"/>
      <c r="F359" s="108">
        <f t="shared" ref="F359:F364" si="15">IF($C$365=0,"",IF(C359="[For completion]","",C359/$C$365))</f>
        <v>0.15089307388621293</v>
      </c>
      <c r="G359" s="108">
        <f t="shared" ref="G359:G364" si="16">IF($D$365=0,"",IF(D359="[For completion]","",D359/$D$365))</f>
        <v>0.14259692322490275</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20017</v>
      </c>
      <c r="D361" s="23">
        <v>11313</v>
      </c>
      <c r="E361" s="29"/>
      <c r="F361" s="108">
        <f t="shared" si="15"/>
        <v>6.3936552147082493E-2</v>
      </c>
      <c r="G361" s="108">
        <f t="shared" si="16"/>
        <v>6.8010075566750636E-2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90944</v>
      </c>
      <c r="D364" s="23">
        <v>45172</v>
      </c>
      <c r="E364" s="29"/>
      <c r="F364" s="108">
        <f t="shared" si="15"/>
        <v>0.29048537735246394</v>
      </c>
      <c r="G364" s="108">
        <f t="shared" si="16"/>
        <v>0.27155936829322547</v>
      </c>
    </row>
    <row r="365" spans="1:7" customFormat="1" x14ac:dyDescent="0.25">
      <c r="A365" s="23" t="s">
        <v>2035</v>
      </c>
      <c r="B365" s="40" t="s">
        <v>92</v>
      </c>
      <c r="C365" s="101">
        <f>SUM(C358:C364)</f>
        <v>313076</v>
      </c>
      <c r="D365" s="23">
        <f>SUM(D358:D364)</f>
        <v>166343</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30760</v>
      </c>
      <c r="D368" s="23">
        <v>10257</v>
      </c>
      <c r="E368" s="29"/>
      <c r="F368" s="108">
        <f>IF($C$372=0,"",IF(C368="[For completion]","",C368/$C$372))</f>
        <v>9.8250903933869094E-2</v>
      </c>
      <c r="G368" s="108">
        <f>IF($D$372=0,"",IF(D368="[For completion]","",D368/$D$372))</f>
        <v>6.1661747112893239E-2</v>
      </c>
    </row>
    <row r="369" spans="1:7" customFormat="1" x14ac:dyDescent="0.25">
      <c r="A369" s="23" t="s">
        <v>2037</v>
      </c>
      <c r="B369" s="122" t="s">
        <v>1801</v>
      </c>
      <c r="C369" s="101">
        <v>271971</v>
      </c>
      <c r="D369" s="23">
        <v>154098</v>
      </c>
      <c r="E369" s="29"/>
      <c r="F369" s="108">
        <f>IF($C$372=0,"",IF(C369="[For completion]","",C369/$C$372))</f>
        <v>0.86870600109877472</v>
      </c>
      <c r="G369" s="108">
        <f>IF($D$372=0,"",IF(D369="[For completion]","",D369/$D$372))</f>
        <v>0.92638704363874647</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10345</v>
      </c>
      <c r="D371" s="23">
        <v>1988</v>
      </c>
      <c r="E371" s="29"/>
      <c r="F371" s="108">
        <f>IF($C$372=0,"",IF(C371="[For completion]","",C371/$C$372))</f>
        <v>3.3043094967356169E-2</v>
      </c>
      <c r="G371" s="108">
        <f>IF($D$372=0,"",IF(D371="[For completion]","",D371/$D$372))</f>
        <v>1.1951209248360316E-2</v>
      </c>
    </row>
    <row r="372" spans="1:7" customFormat="1" x14ac:dyDescent="0.25">
      <c r="A372" s="23" t="s">
        <v>2040</v>
      </c>
      <c r="B372" s="40" t="s">
        <v>92</v>
      </c>
      <c r="C372" s="101">
        <f>SUM(C368:C371)</f>
        <v>313076</v>
      </c>
      <c r="D372" s="23">
        <f>SUM(D368:D371)</f>
        <v>166343</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113470</v>
      </c>
      <c r="D375" s="101">
        <v>113470</v>
      </c>
      <c r="E375" s="21"/>
      <c r="F375" s="136">
        <v>19.3</v>
      </c>
      <c r="G375" s="108" t="str">
        <f>IF($D$393=0,"",IF(D375="[For completion]","",D375/$D$393))</f>
        <v/>
      </c>
    </row>
    <row r="376" spans="1:7" customFormat="1" x14ac:dyDescent="0.25">
      <c r="A376" s="23" t="s">
        <v>2043</v>
      </c>
      <c r="B376" s="40" t="s">
        <v>1565</v>
      </c>
      <c r="C376" s="101">
        <v>10045</v>
      </c>
      <c r="D376" s="101">
        <v>10045</v>
      </c>
      <c r="E376" s="21"/>
      <c r="F376" s="136">
        <v>8.39</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8502</v>
      </c>
      <c r="D378" s="101">
        <v>8502</v>
      </c>
      <c r="E378" s="21"/>
      <c r="F378" s="136">
        <v>14.8</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34416</v>
      </c>
      <c r="D381" s="101">
        <v>34416</v>
      </c>
      <c r="E381" s="21"/>
      <c r="F381" s="136">
        <v>6.67</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166433</v>
      </c>
      <c r="D383" s="101">
        <f>SUM(D375:D382)</f>
        <v>166433</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9264.5439999999999</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2785</v>
      </c>
      <c r="C428" s="101">
        <v>5792.9</v>
      </c>
      <c r="D428" s="102">
        <v>6241</v>
      </c>
      <c r="E428" s="37"/>
      <c r="F428" s="108">
        <f t="shared" ref="F428:F451" si="18">IF($C$452=0,"",IF(C428="[for completion]","",C428/$C$452))</f>
        <v>4.2547425076165095E-2</v>
      </c>
      <c r="G428" s="108">
        <f t="shared" ref="G428:G451" si="19">IF($D$452=0,"",IF(D428="[for completion]","",D428/$D$452))</f>
        <v>0.42467338051170389</v>
      </c>
    </row>
    <row r="429" spans="1:7" x14ac:dyDescent="0.25">
      <c r="A429" s="23" t="s">
        <v>1600</v>
      </c>
      <c r="B429" s="40" t="s">
        <v>2786</v>
      </c>
      <c r="C429" s="101">
        <v>13064.1</v>
      </c>
      <c r="D429" s="102">
        <v>4022</v>
      </c>
      <c r="E429" s="37"/>
      <c r="F429" s="108">
        <f t="shared" si="18"/>
        <v>9.5952599895998289E-2</v>
      </c>
      <c r="G429" s="108">
        <f t="shared" si="19"/>
        <v>0.27367991290146981</v>
      </c>
    </row>
    <row r="430" spans="1:7" x14ac:dyDescent="0.25">
      <c r="A430" s="23" t="s">
        <v>1601</v>
      </c>
      <c r="B430" s="40" t="s">
        <v>2787</v>
      </c>
      <c r="C430" s="101">
        <v>32333.1</v>
      </c>
      <c r="D430" s="102">
        <v>3493</v>
      </c>
      <c r="E430" s="37"/>
      <c r="F430" s="108">
        <f t="shared" si="18"/>
        <v>0.23747866348981575</v>
      </c>
      <c r="G430" s="108">
        <f t="shared" si="19"/>
        <v>0.23768372346216657</v>
      </c>
    </row>
    <row r="431" spans="1:7" x14ac:dyDescent="0.25">
      <c r="A431" s="23" t="s">
        <v>1602</v>
      </c>
      <c r="B431" s="40" t="s">
        <v>2788</v>
      </c>
      <c r="C431" s="101">
        <v>16562.8</v>
      </c>
      <c r="D431" s="102">
        <v>547</v>
      </c>
      <c r="E431" s="37"/>
      <c r="F431" s="108">
        <f t="shared" si="18"/>
        <v>0.12164969049206913</v>
      </c>
      <c r="G431" s="108">
        <f t="shared" si="19"/>
        <v>3.7221012520413717E-2</v>
      </c>
    </row>
    <row r="432" spans="1:7" x14ac:dyDescent="0.25">
      <c r="A432" s="23" t="s">
        <v>1603</v>
      </c>
      <c r="B432" s="40" t="s">
        <v>2789</v>
      </c>
      <c r="C432" s="101">
        <v>13572.8</v>
      </c>
      <c r="D432" s="102">
        <v>194</v>
      </c>
      <c r="E432" s="37"/>
      <c r="F432" s="108">
        <f t="shared" si="18"/>
        <v>9.968887622326876E-2</v>
      </c>
      <c r="G432" s="108">
        <f t="shared" si="19"/>
        <v>1.3200870985302123E-2</v>
      </c>
    </row>
    <row r="433" spans="1:7" x14ac:dyDescent="0.25">
      <c r="A433" s="23" t="s">
        <v>1604</v>
      </c>
      <c r="B433" s="40" t="s">
        <v>2790</v>
      </c>
      <c r="C433" s="101">
        <v>54825.9</v>
      </c>
      <c r="D433" s="102">
        <v>199</v>
      </c>
      <c r="E433" s="37"/>
      <c r="F433" s="108">
        <f t="shared" si="18"/>
        <v>0.40268274482268296</v>
      </c>
      <c r="G433" s="108">
        <f t="shared" si="19"/>
        <v>1.354109961894393E-2</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136151.6</v>
      </c>
      <c r="D452" s="48">
        <f>SUM(D428:D451)</f>
        <v>14696</v>
      </c>
      <c r="E452" s="91"/>
      <c r="F452" s="117">
        <f>SUM(F428:F451)</f>
        <v>1</v>
      </c>
      <c r="G452" s="117">
        <f>SUM(G428:G451)</f>
        <v>1.0000000000000002</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0.45</v>
      </c>
      <c r="G476" s="23"/>
    </row>
    <row r="477" spans="1:7" x14ac:dyDescent="0.25">
      <c r="G477" s="23"/>
    </row>
    <row r="478" spans="1:7" x14ac:dyDescent="0.25">
      <c r="B478" s="40" t="s">
        <v>636</v>
      </c>
      <c r="G478" s="23"/>
    </row>
    <row r="479" spans="1:7" x14ac:dyDescent="0.25">
      <c r="A479" s="23" t="s">
        <v>1717</v>
      </c>
      <c r="B479" s="23" t="s">
        <v>638</v>
      </c>
      <c r="C479" s="101">
        <v>113255.12218500403</v>
      </c>
      <c r="D479" s="102" t="s">
        <v>790</v>
      </c>
      <c r="F479" s="108">
        <f>IF($C$487=0,"",IF(C479="[Mark as ND1 if not relevant]","",C479/$C$487))</f>
        <v>0.83182831472694385</v>
      </c>
      <c r="G479" s="108" t="str">
        <f>IF($D$487=0,"",IF(D479="[Mark as ND1 if not relevant]","",D479/$D$487))</f>
        <v/>
      </c>
    </row>
    <row r="480" spans="1:7" x14ac:dyDescent="0.25">
      <c r="A480" s="23" t="s">
        <v>1718</v>
      </c>
      <c r="B480" s="23" t="s">
        <v>640</v>
      </c>
      <c r="C480" s="101">
        <v>13578.269961923455</v>
      </c>
      <c r="D480" s="102" t="s">
        <v>790</v>
      </c>
      <c r="F480" s="108">
        <f t="shared" ref="F480:F486" si="22">IF($C$487=0,"",IF(C480="[Mark as ND1 if not relevant]","",C480/$C$487))</f>
        <v>9.9728729274461025E-2</v>
      </c>
      <c r="G480" s="108" t="str">
        <f t="shared" ref="G480:G486" si="23">IF($D$487=0,"",IF(D480="[Mark as ND1 if not relevant]","",D480/$D$487))</f>
        <v/>
      </c>
    </row>
    <row r="481" spans="1:7" x14ac:dyDescent="0.25">
      <c r="A481" s="23" t="s">
        <v>1719</v>
      </c>
      <c r="B481" s="23" t="s">
        <v>642</v>
      </c>
      <c r="C481" s="101">
        <v>6970.26394629064</v>
      </c>
      <c r="D481" s="102" t="s">
        <v>790</v>
      </c>
      <c r="F481" s="108">
        <f t="shared" si="22"/>
        <v>5.1194708016593655E-2</v>
      </c>
      <c r="G481" s="108" t="str">
        <f t="shared" si="23"/>
        <v/>
      </c>
    </row>
    <row r="482" spans="1:7" x14ac:dyDescent="0.25">
      <c r="A482" s="23" t="s">
        <v>1720</v>
      </c>
      <c r="B482" s="23" t="s">
        <v>644</v>
      </c>
      <c r="C482" s="101">
        <v>1618.5162543115398</v>
      </c>
      <c r="D482" s="102" t="s">
        <v>790</v>
      </c>
      <c r="F482" s="108">
        <f t="shared" si="22"/>
        <v>1.1887565190940206E-2</v>
      </c>
      <c r="G482" s="108" t="str">
        <f t="shared" si="23"/>
        <v/>
      </c>
    </row>
    <row r="483" spans="1:7" x14ac:dyDescent="0.25">
      <c r="A483" s="23" t="s">
        <v>1721</v>
      </c>
      <c r="B483" s="23" t="s">
        <v>646</v>
      </c>
      <c r="C483" s="101">
        <v>430.50391549565973</v>
      </c>
      <c r="D483" s="102" t="s">
        <v>790</v>
      </c>
      <c r="F483" s="108">
        <f t="shared" si="22"/>
        <v>3.1619351036956591E-3</v>
      </c>
      <c r="G483" s="108" t="str">
        <f t="shared" si="23"/>
        <v/>
      </c>
    </row>
    <row r="484" spans="1:7" x14ac:dyDescent="0.25">
      <c r="A484" s="23" t="s">
        <v>1722</v>
      </c>
      <c r="B484" s="23" t="s">
        <v>648</v>
      </c>
      <c r="C484" s="101">
        <v>135.71167257550124</v>
      </c>
      <c r="D484" s="102" t="s">
        <v>790</v>
      </c>
      <c r="F484" s="108">
        <f t="shared" si="22"/>
        <v>9.9676561827241996E-4</v>
      </c>
      <c r="G484" s="108" t="str">
        <f t="shared" si="23"/>
        <v/>
      </c>
    </row>
    <row r="485" spans="1:7" x14ac:dyDescent="0.25">
      <c r="A485" s="23" t="s">
        <v>1723</v>
      </c>
      <c r="B485" s="23" t="s">
        <v>650</v>
      </c>
      <c r="C485" s="101">
        <v>72.457588416950884</v>
      </c>
      <c r="D485" s="102" t="s">
        <v>790</v>
      </c>
      <c r="F485" s="108">
        <f t="shared" si="22"/>
        <v>5.3218143691192239E-4</v>
      </c>
      <c r="G485" s="108" t="str">
        <f t="shared" si="23"/>
        <v/>
      </c>
    </row>
    <row r="486" spans="1:7" x14ac:dyDescent="0.25">
      <c r="A486" s="23" t="s">
        <v>1724</v>
      </c>
      <c r="B486" s="23" t="s">
        <v>652</v>
      </c>
      <c r="C486" s="101">
        <v>91.194722629977093</v>
      </c>
      <c r="D486" s="102" t="s">
        <v>790</v>
      </c>
      <c r="F486" s="108">
        <f t="shared" si="22"/>
        <v>6.6980063218128987E-4</v>
      </c>
      <c r="G486" s="108" t="str">
        <f t="shared" si="23"/>
        <v/>
      </c>
    </row>
    <row r="487" spans="1:7" x14ac:dyDescent="0.25">
      <c r="A487" s="23" t="s">
        <v>1725</v>
      </c>
      <c r="B487" s="50" t="s">
        <v>92</v>
      </c>
      <c r="C487" s="101">
        <f>SUM(C479:C486)</f>
        <v>136152.04024664775</v>
      </c>
      <c r="D487" s="102">
        <f>SUM(D479:D486)</f>
        <v>0</v>
      </c>
      <c r="F487" s="97">
        <f>SUM(F479:F486)</f>
        <v>1.0000000000000002</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v>0.33919488446446733</v>
      </c>
      <c r="G498" s="23"/>
    </row>
    <row r="499" spans="1:7" x14ac:dyDescent="0.25">
      <c r="A499" s="23" t="s">
        <v>1998</v>
      </c>
      <c r="B499" s="40" t="s">
        <v>723</v>
      </c>
      <c r="C499" s="97">
        <v>0.35595601414523081</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8.0124012982609114E-2</v>
      </c>
      <c r="G502" s="23"/>
    </row>
    <row r="503" spans="1:7" x14ac:dyDescent="0.25">
      <c r="A503" s="23" t="s">
        <v>2002</v>
      </c>
      <c r="B503" s="40" t="s">
        <v>727</v>
      </c>
      <c r="C503" s="97">
        <v>0.15361139369277721</v>
      </c>
      <c r="G503" s="23"/>
    </row>
    <row r="504" spans="1:7" x14ac:dyDescent="0.25">
      <c r="A504" s="23" t="s">
        <v>2003</v>
      </c>
      <c r="B504" s="40" t="s">
        <v>728</v>
      </c>
      <c r="C504" s="97">
        <v>3.2165867364239688E-2</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3.8947827350675771E-2</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v>1.3079494259555298E-3</v>
      </c>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9593</v>
      </c>
      <c r="D526" s="102">
        <v>453</v>
      </c>
      <c r="E526" s="29"/>
      <c r="F526" s="108">
        <f>IF($C$544=0,"",IF(C526="[for completion]","",IF(C526="","",C526/$C$544)))</f>
        <v>7.0456982534483015E-2</v>
      </c>
      <c r="G526" s="108">
        <f>IF($D$544=0,"",IF(D526="[for completion]","",IF(D526="","",D526/$D$544)))</f>
        <v>2.559755890828954E-2</v>
      </c>
    </row>
    <row r="527" spans="1:7" customFormat="1" x14ac:dyDescent="0.25">
      <c r="A527" s="23" t="s">
        <v>2091</v>
      </c>
      <c r="B527" s="40" t="s">
        <v>2861</v>
      </c>
      <c r="C527" s="101">
        <v>10970</v>
      </c>
      <c r="D527" s="102">
        <v>846</v>
      </c>
      <c r="E527" s="29"/>
      <c r="F527" s="108">
        <f t="shared" ref="F527:F543" si="26">IF($C$544=0,"",IF(C527="[for completion]","",IF(C527="","",C527/$C$544)))</f>
        <v>8.057053042877918E-2</v>
      </c>
      <c r="G527" s="108">
        <f t="shared" ref="G527:G543" si="27">IF($D$544=0,"",IF(D527="[for completion]","",IF(D527="","",D527/$D$544)))</f>
        <v>4.7804712663163246E-2</v>
      </c>
    </row>
    <row r="528" spans="1:7" customFormat="1" x14ac:dyDescent="0.25">
      <c r="A528" s="23" t="s">
        <v>2092</v>
      </c>
      <c r="B528" s="40" t="s">
        <v>2862</v>
      </c>
      <c r="C528" s="101">
        <v>16597</v>
      </c>
      <c r="D528" s="102">
        <v>2013</v>
      </c>
      <c r="E528" s="29"/>
      <c r="F528" s="108">
        <f t="shared" si="26"/>
        <v>0.12189873231781659</v>
      </c>
      <c r="G528" s="108">
        <f t="shared" si="27"/>
        <v>0.11374809289710121</v>
      </c>
    </row>
    <row r="529" spans="1:7" customFormat="1" x14ac:dyDescent="0.25">
      <c r="A529" s="23" t="s">
        <v>2093</v>
      </c>
      <c r="B529" s="40" t="s">
        <v>2863</v>
      </c>
      <c r="C529" s="101">
        <v>8796</v>
      </c>
      <c r="D529" s="102">
        <v>1213</v>
      </c>
      <c r="E529" s="29"/>
      <c r="F529" s="108">
        <f t="shared" si="26"/>
        <v>6.4603316832410357E-2</v>
      </c>
      <c r="G529" s="108">
        <f t="shared" si="27"/>
        <v>6.8542690851556759E-2</v>
      </c>
    </row>
    <row r="530" spans="1:7" customFormat="1" x14ac:dyDescent="0.25">
      <c r="A530" s="23" t="s">
        <v>2094</v>
      </c>
      <c r="B530" s="40" t="s">
        <v>2864</v>
      </c>
      <c r="C530" s="101">
        <v>3166</v>
      </c>
      <c r="D530" s="102">
        <v>456</v>
      </c>
      <c r="E530" s="29"/>
      <c r="F530" s="108">
        <f t="shared" si="26"/>
        <v>2.3253081069964893E-2</v>
      </c>
      <c r="G530" s="108">
        <f t="shared" si="27"/>
        <v>2.5767079165960331E-2</v>
      </c>
    </row>
    <row r="531" spans="1:7" customFormat="1" x14ac:dyDescent="0.25">
      <c r="A531" s="23" t="s">
        <v>2095</v>
      </c>
      <c r="B531" s="40" t="s">
        <v>2865</v>
      </c>
      <c r="C531" s="101">
        <v>1562</v>
      </c>
      <c r="D531" s="102">
        <v>181</v>
      </c>
      <c r="E531" s="29"/>
      <c r="F531" s="108">
        <f t="shared" si="26"/>
        <v>1.1472303421126078E-2</v>
      </c>
      <c r="G531" s="108">
        <f t="shared" si="27"/>
        <v>1.022772221280443E-2</v>
      </c>
    </row>
    <row r="532" spans="1:7" customFormat="1" x14ac:dyDescent="0.25">
      <c r="A532" s="23" t="s">
        <v>2096</v>
      </c>
      <c r="B532" s="40" t="s">
        <v>2866</v>
      </c>
      <c r="C532" s="101">
        <v>1376</v>
      </c>
      <c r="D532" s="102">
        <v>257</v>
      </c>
      <c r="E532" s="29"/>
      <c r="F532" s="108">
        <f t="shared" si="26"/>
        <v>1.0106203269826813E-2</v>
      </c>
      <c r="G532" s="108">
        <f t="shared" si="27"/>
        <v>1.4522235407131151E-2</v>
      </c>
    </row>
    <row r="533" spans="1:7" customFormat="1" x14ac:dyDescent="0.25">
      <c r="A533" s="23" t="s">
        <v>2097</v>
      </c>
      <c r="B533" s="40" t="s">
        <v>2867</v>
      </c>
      <c r="C533" s="101">
        <v>4254</v>
      </c>
      <c r="D533" s="102">
        <v>319</v>
      </c>
      <c r="E533" s="29"/>
      <c r="F533" s="108">
        <f t="shared" si="26"/>
        <v>3.1244032492618652E-2</v>
      </c>
      <c r="G533" s="108">
        <f t="shared" si="27"/>
        <v>1.8025654065660847E-2</v>
      </c>
    </row>
    <row r="534" spans="1:7" customFormat="1" x14ac:dyDescent="0.25">
      <c r="A534" s="23" t="s">
        <v>2098</v>
      </c>
      <c r="B534" s="40" t="s">
        <v>2868</v>
      </c>
      <c r="C534" s="101">
        <v>543</v>
      </c>
      <c r="D534" s="102">
        <v>222</v>
      </c>
      <c r="E534" s="29"/>
      <c r="F534" s="108">
        <f t="shared" si="26"/>
        <v>3.9881310868575288E-3</v>
      </c>
      <c r="G534" s="108">
        <f t="shared" si="27"/>
        <v>1.2544499067638583E-2</v>
      </c>
    </row>
    <row r="535" spans="1:7" customFormat="1" x14ac:dyDescent="0.25">
      <c r="A535" s="23" t="s">
        <v>2099</v>
      </c>
      <c r="B535" s="40" t="s">
        <v>2869</v>
      </c>
      <c r="C535" s="101">
        <v>7870</v>
      </c>
      <c r="D535" s="102">
        <v>1652</v>
      </c>
      <c r="E535" s="29"/>
      <c r="F535" s="108">
        <f t="shared" si="26"/>
        <v>5.7802194573791439E-2</v>
      </c>
      <c r="G535" s="108">
        <f t="shared" si="27"/>
        <v>9.3349155224049268E-2</v>
      </c>
    </row>
    <row r="536" spans="1:7" customFormat="1" x14ac:dyDescent="0.25">
      <c r="A536" s="23" t="s">
        <v>2100</v>
      </c>
      <c r="B536" s="40" t="s">
        <v>2870</v>
      </c>
      <c r="C536" s="101">
        <v>13996</v>
      </c>
      <c r="D536" s="102">
        <v>2292</v>
      </c>
      <c r="E536" s="29"/>
      <c r="F536" s="108">
        <f t="shared" si="26"/>
        <v>0.10279536407303494</v>
      </c>
      <c r="G536" s="108">
        <f t="shared" si="27"/>
        <v>0.12951347686048484</v>
      </c>
    </row>
    <row r="537" spans="1:7" customFormat="1" x14ac:dyDescent="0.25">
      <c r="A537" s="23" t="s">
        <v>2101</v>
      </c>
      <c r="B537" s="40" t="s">
        <v>2871</v>
      </c>
      <c r="C537" s="101">
        <v>18513</v>
      </c>
      <c r="D537" s="102">
        <v>3812</v>
      </c>
      <c r="E537" s="29"/>
      <c r="F537" s="108">
        <f t="shared" si="26"/>
        <v>0.13597103280109288</v>
      </c>
      <c r="G537" s="108">
        <f t="shared" si="27"/>
        <v>0.21540374074701926</v>
      </c>
    </row>
    <row r="538" spans="1:7" customFormat="1" x14ac:dyDescent="0.25">
      <c r="A538" s="23" t="s">
        <v>2102</v>
      </c>
      <c r="B538" s="40" t="s">
        <v>2872</v>
      </c>
      <c r="C538" s="101">
        <v>10109</v>
      </c>
      <c r="D538" s="102">
        <v>2223</v>
      </c>
      <c r="E538" s="29"/>
      <c r="F538" s="108">
        <f t="shared" si="26"/>
        <v>7.4246808760668068E-2</v>
      </c>
      <c r="G538" s="108">
        <f t="shared" si="27"/>
        <v>0.12561451093405662</v>
      </c>
    </row>
    <row r="539" spans="1:7" customFormat="1" x14ac:dyDescent="0.25">
      <c r="A539" s="23" t="s">
        <v>2103</v>
      </c>
      <c r="B539" s="40" t="s">
        <v>2873</v>
      </c>
      <c r="C539" s="101">
        <v>480</v>
      </c>
      <c r="D539" s="102">
        <v>483</v>
      </c>
      <c r="E539" s="29"/>
      <c r="F539" s="108">
        <f t="shared" si="26"/>
        <v>3.5254197452884235E-3</v>
      </c>
      <c r="G539" s="108">
        <f t="shared" si="27"/>
        <v>2.7292761484997458E-2</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28329</v>
      </c>
      <c r="D543" s="102">
        <v>1275</v>
      </c>
      <c r="E543" s="29"/>
      <c r="F543" s="108">
        <f t="shared" si="26"/>
        <v>0.20806586659224113</v>
      </c>
      <c r="G543" s="108">
        <f t="shared" si="27"/>
        <v>7.2046109510086456E-2</v>
      </c>
    </row>
    <row r="544" spans="1:7" customFormat="1" x14ac:dyDescent="0.25">
      <c r="A544" s="23" t="s">
        <v>2108</v>
      </c>
      <c r="B544" s="40" t="s">
        <v>92</v>
      </c>
      <c r="C544" s="101">
        <f>SUM(C526:C543)</f>
        <v>136154</v>
      </c>
      <c r="D544" s="102">
        <f>SUM(D526:D543)</f>
        <v>17697</v>
      </c>
      <c r="E544" s="29"/>
      <c r="F544" s="97">
        <f>SUM(F526:F543)</f>
        <v>1</v>
      </c>
      <c r="G544" s="97">
        <f>SUM(G526:G543)</f>
        <v>1.0000000000000002</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2874</v>
      </c>
      <c r="C549" s="101">
        <v>9593</v>
      </c>
      <c r="D549" s="102">
        <v>453</v>
      </c>
      <c r="E549" s="29"/>
      <c r="F549" s="108">
        <f>IF($C$567=0,"",IF(C549="[for completion]","",IF(C549="","",C549/$C$567)))</f>
        <v>7.0456982534483015E-2</v>
      </c>
      <c r="G549" s="108">
        <f>IF($D$567=0,"",IF(D549="[for completion]","",IF(D549="","",D549/$D$567)))</f>
        <v>2.559755890828954E-2</v>
      </c>
    </row>
    <row r="550" spans="1:7" customFormat="1" x14ac:dyDescent="0.25">
      <c r="A550" s="23" t="s">
        <v>2113</v>
      </c>
      <c r="B550" s="40" t="s">
        <v>2875</v>
      </c>
      <c r="C550" s="101">
        <v>10970</v>
      </c>
      <c r="D550" s="102">
        <v>846</v>
      </c>
      <c r="E550" s="29"/>
      <c r="F550" s="108">
        <f t="shared" ref="F550:F566" si="28">IF($C$567=0,"",IF(C550="[for completion]","",IF(C550="","",C550/$C$567)))</f>
        <v>8.057053042877918E-2</v>
      </c>
      <c r="G550" s="108">
        <f t="shared" ref="G550:G566" si="29">IF($D$567=0,"",IF(D550="[for completion]","",IF(D550="","",D550/$D$567)))</f>
        <v>4.7804712663163246E-2</v>
      </c>
    </row>
    <row r="551" spans="1:7" customFormat="1" x14ac:dyDescent="0.25">
      <c r="A551" s="23" t="s">
        <v>2114</v>
      </c>
      <c r="B551" s="40" t="s">
        <v>2876</v>
      </c>
      <c r="C551" s="101">
        <v>16597</v>
      </c>
      <c r="D551" s="102">
        <v>2013</v>
      </c>
      <c r="E551" s="29"/>
      <c r="F551" s="108">
        <f t="shared" si="28"/>
        <v>0.12189873231781659</v>
      </c>
      <c r="G551" s="108">
        <f t="shared" si="29"/>
        <v>0.11374809289710121</v>
      </c>
    </row>
    <row r="552" spans="1:7" customFormat="1" x14ac:dyDescent="0.25">
      <c r="A552" s="23" t="s">
        <v>2115</v>
      </c>
      <c r="B552" s="40" t="s">
        <v>2877</v>
      </c>
      <c r="C552" s="101">
        <v>8796</v>
      </c>
      <c r="D552" s="102">
        <v>1213</v>
      </c>
      <c r="E552" s="29"/>
      <c r="F552" s="108">
        <f t="shared" si="28"/>
        <v>6.4603316832410357E-2</v>
      </c>
      <c r="G552" s="108">
        <f t="shared" si="29"/>
        <v>6.8542690851556759E-2</v>
      </c>
    </row>
    <row r="553" spans="1:7" customFormat="1" x14ac:dyDescent="0.25">
      <c r="A553" s="23" t="s">
        <v>2116</v>
      </c>
      <c r="B553" s="40" t="s">
        <v>2878</v>
      </c>
      <c r="C553" s="101">
        <v>3166</v>
      </c>
      <c r="D553" s="102">
        <v>456</v>
      </c>
      <c r="E553" s="29"/>
      <c r="F553" s="108">
        <f t="shared" si="28"/>
        <v>2.3253081069964893E-2</v>
      </c>
      <c r="G553" s="108">
        <f t="shared" si="29"/>
        <v>2.5767079165960331E-2</v>
      </c>
    </row>
    <row r="554" spans="1:7" customFormat="1" x14ac:dyDescent="0.25">
      <c r="A554" s="23" t="s">
        <v>2117</v>
      </c>
      <c r="B554" s="40" t="s">
        <v>2879</v>
      </c>
      <c r="C554" s="101">
        <v>1562</v>
      </c>
      <c r="D554" s="102">
        <v>181</v>
      </c>
      <c r="E554" s="29"/>
      <c r="F554" s="108">
        <f t="shared" si="28"/>
        <v>1.1472303421126078E-2</v>
      </c>
      <c r="G554" s="108">
        <f t="shared" si="29"/>
        <v>1.022772221280443E-2</v>
      </c>
    </row>
    <row r="555" spans="1:7" customFormat="1" x14ac:dyDescent="0.25">
      <c r="A555" s="23" t="s">
        <v>2118</v>
      </c>
      <c r="B555" s="40" t="s">
        <v>2880</v>
      </c>
      <c r="C555" s="101">
        <v>1376</v>
      </c>
      <c r="D555" s="102">
        <v>257</v>
      </c>
      <c r="E555" s="29"/>
      <c r="F555" s="108">
        <f t="shared" si="28"/>
        <v>1.0106203269826813E-2</v>
      </c>
      <c r="G555" s="108">
        <f t="shared" si="29"/>
        <v>1.4522235407131151E-2</v>
      </c>
    </row>
    <row r="556" spans="1:7" customFormat="1" x14ac:dyDescent="0.25">
      <c r="A556" s="23" t="s">
        <v>2119</v>
      </c>
      <c r="B556" s="40" t="s">
        <v>2881</v>
      </c>
      <c r="C556" s="101">
        <v>4254</v>
      </c>
      <c r="D556" s="102">
        <v>319</v>
      </c>
      <c r="E556" s="29"/>
      <c r="F556" s="108">
        <f t="shared" si="28"/>
        <v>3.1244032492618652E-2</v>
      </c>
      <c r="G556" s="108">
        <f t="shared" si="29"/>
        <v>1.8025654065660847E-2</v>
      </c>
    </row>
    <row r="557" spans="1:7" customFormat="1" x14ac:dyDescent="0.25">
      <c r="A557" s="23" t="s">
        <v>2120</v>
      </c>
      <c r="B557" s="40" t="s">
        <v>2882</v>
      </c>
      <c r="C557" s="101">
        <v>543</v>
      </c>
      <c r="D557" s="102">
        <v>222</v>
      </c>
      <c r="E557" s="29"/>
      <c r="F557" s="108">
        <f t="shared" si="28"/>
        <v>3.9881310868575288E-3</v>
      </c>
      <c r="G557" s="108">
        <f t="shared" si="29"/>
        <v>1.2544499067638583E-2</v>
      </c>
    </row>
    <row r="558" spans="1:7" customFormat="1" x14ac:dyDescent="0.25">
      <c r="A558" s="23" t="s">
        <v>2121</v>
      </c>
      <c r="B558" s="40" t="s">
        <v>2883</v>
      </c>
      <c r="C558" s="101">
        <v>7870</v>
      </c>
      <c r="D558" s="102">
        <v>1652</v>
      </c>
      <c r="E558" s="29"/>
      <c r="F558" s="108">
        <f t="shared" si="28"/>
        <v>5.7802194573791439E-2</v>
      </c>
      <c r="G558" s="108">
        <f t="shared" si="29"/>
        <v>9.3349155224049268E-2</v>
      </c>
    </row>
    <row r="559" spans="1:7" customFormat="1" x14ac:dyDescent="0.25">
      <c r="A559" s="23" t="s">
        <v>2122</v>
      </c>
      <c r="B559" s="40" t="s">
        <v>2884</v>
      </c>
      <c r="C559" s="101">
        <v>13996</v>
      </c>
      <c r="D559" s="102">
        <v>2292</v>
      </c>
      <c r="E559" s="29"/>
      <c r="F559" s="108">
        <f t="shared" si="28"/>
        <v>0.10279536407303494</v>
      </c>
      <c r="G559" s="108">
        <f t="shared" si="29"/>
        <v>0.12951347686048484</v>
      </c>
    </row>
    <row r="560" spans="1:7" customFormat="1" x14ac:dyDescent="0.25">
      <c r="A560" s="23" t="s">
        <v>2123</v>
      </c>
      <c r="B560" s="40" t="s">
        <v>2885</v>
      </c>
      <c r="C560" s="101">
        <v>18513</v>
      </c>
      <c r="D560" s="102">
        <v>3812</v>
      </c>
      <c r="E560" s="29"/>
      <c r="F560" s="108">
        <f t="shared" si="28"/>
        <v>0.13597103280109288</v>
      </c>
      <c r="G560" s="108">
        <f t="shared" si="29"/>
        <v>0.21540374074701926</v>
      </c>
    </row>
    <row r="561" spans="1:7" customFormat="1" x14ac:dyDescent="0.25">
      <c r="A561" s="23" t="s">
        <v>2124</v>
      </c>
      <c r="B561" s="40" t="s">
        <v>2886</v>
      </c>
      <c r="C561" s="101">
        <v>10109</v>
      </c>
      <c r="D561" s="102">
        <v>2223</v>
      </c>
      <c r="E561" s="29"/>
      <c r="F561" s="108">
        <f t="shared" si="28"/>
        <v>7.4246808760668068E-2</v>
      </c>
      <c r="G561" s="108">
        <f t="shared" si="29"/>
        <v>0.12561451093405662</v>
      </c>
    </row>
    <row r="562" spans="1:7" customFormat="1" x14ac:dyDescent="0.25">
      <c r="A562" s="23" t="s">
        <v>2125</v>
      </c>
      <c r="B562" s="40" t="s">
        <v>2887</v>
      </c>
      <c r="C562" s="101">
        <v>480</v>
      </c>
      <c r="D562" s="102">
        <v>483</v>
      </c>
      <c r="E562" s="29"/>
      <c r="F562" s="108">
        <f t="shared" si="28"/>
        <v>3.5254197452884235E-3</v>
      </c>
      <c r="G562" s="108">
        <f t="shared" si="29"/>
        <v>2.7292761484997458E-2</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28329</v>
      </c>
      <c r="D566" s="102">
        <v>1275</v>
      </c>
      <c r="E566" s="29"/>
      <c r="F566" s="108">
        <f t="shared" si="28"/>
        <v>0.20806586659224113</v>
      </c>
      <c r="G566" s="108">
        <f t="shared" si="29"/>
        <v>7.2046109510086456E-2</v>
      </c>
    </row>
    <row r="567" spans="1:7" customFormat="1" x14ac:dyDescent="0.25">
      <c r="A567" s="23" t="s">
        <v>2130</v>
      </c>
      <c r="B567" s="40" t="s">
        <v>92</v>
      </c>
      <c r="C567" s="101">
        <f>SUM(C549:C566)</f>
        <v>136154</v>
      </c>
      <c r="D567" s="102">
        <f>SUM(D549:D566)</f>
        <v>17697</v>
      </c>
      <c r="E567" s="29"/>
      <c r="F567" s="97">
        <f>SUM(F549:F566)</f>
        <v>1</v>
      </c>
      <c r="G567" s="97">
        <f>SUM(G549:G566)</f>
        <v>1.0000000000000002</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61440</v>
      </c>
      <c r="D572" s="102">
        <v>7015</v>
      </c>
      <c r="E572" s="29"/>
      <c r="F572" s="108">
        <f>IF($C$585=0,"",IF(C572="[for completion]","",IF(C572="","",C572/$C$585)))</f>
        <v>0.4512636704835073</v>
      </c>
      <c r="G572" s="108">
        <f>IF($D$585=0,"",IF(D572="[for completion]","",IF(D572="","",D572/$D$585)))</f>
        <v>0.39639486918686784</v>
      </c>
    </row>
    <row r="573" spans="1:7" customFormat="1" x14ac:dyDescent="0.25">
      <c r="A573" s="23" t="s">
        <v>2135</v>
      </c>
      <c r="B573" s="40" t="s">
        <v>1177</v>
      </c>
      <c r="C573" s="101">
        <v>9796</v>
      </c>
      <c r="D573" s="102">
        <v>2015</v>
      </c>
      <c r="E573" s="29"/>
      <c r="F573" s="108">
        <f>IF($C$585=0,"",IF(C573="[for completion]","",IF(C573="","",C573/$C$585)))</f>
        <v>7.1949526628522747E-2</v>
      </c>
      <c r="G573" s="108">
        <f>IF($D$585=0,"",IF(D573="[for completion]","",IF(D573="","",D573/$D$585)))</f>
        <v>0.11386110640221507</v>
      </c>
    </row>
    <row r="574" spans="1:7" customFormat="1" x14ac:dyDescent="0.25">
      <c r="A574" s="23" t="s">
        <v>2136</v>
      </c>
      <c r="B574" s="40" t="s">
        <v>1852</v>
      </c>
      <c r="C574" s="101">
        <v>5557</v>
      </c>
      <c r="D574" s="102">
        <v>869</v>
      </c>
      <c r="E574" s="29"/>
      <c r="F574" s="108">
        <f>IF($C$585=0,"",IF(C574="[for completion]","",IF(C574="","",C574/$C$585)))</f>
        <v>4.081497748822998E-2</v>
      </c>
      <c r="G574" s="108">
        <f>IF($D$585=0,"",IF(D574="[for completion]","",IF(D574="","",D574/$D$585)))</f>
        <v>4.9104367971972651E-2</v>
      </c>
    </row>
    <row r="575" spans="1:7" customFormat="1" x14ac:dyDescent="0.25">
      <c r="A575" s="23" t="s">
        <v>2137</v>
      </c>
      <c r="B575" s="40" t="s">
        <v>1178</v>
      </c>
      <c r="C575" s="101">
        <v>7988</v>
      </c>
      <c r="D575" s="102">
        <v>1216</v>
      </c>
      <c r="E575" s="29"/>
      <c r="F575" s="108">
        <f>IF($C$585=0,"",IF(C575="[for completion]","",IF(C575="","",C575/$C$585)))</f>
        <v>5.8670152991898698E-2</v>
      </c>
      <c r="G575" s="108">
        <f>IF($D$585=0,"",IF(D575="[for completion]","",IF(D575="","",D575/$D$585)))</f>
        <v>6.8712211109227553E-2</v>
      </c>
    </row>
    <row r="576" spans="1:7" customFormat="1" x14ac:dyDescent="0.25">
      <c r="A576" s="23" t="s">
        <v>2138</v>
      </c>
      <c r="B576" s="40" t="s">
        <v>1179</v>
      </c>
      <c r="C576" s="101">
        <v>8309</v>
      </c>
      <c r="D576" s="102">
        <v>1460</v>
      </c>
      <c r="E576" s="29"/>
      <c r="F576" s="108">
        <f>IF($C$585=0,"",IF(C576="[for completion]","",IF(C576="","",C576/$C$585)))</f>
        <v>6.1027829395303747E-2</v>
      </c>
      <c r="G576" s="108">
        <f>IF($D$585=0,"",IF(D576="[for completion]","",IF(D576="","",D576/$D$585)))</f>
        <v>8.2499858733118603E-2</v>
      </c>
    </row>
    <row r="577" spans="1:7" customFormat="1" x14ac:dyDescent="0.25">
      <c r="A577" s="23" t="s">
        <v>2139</v>
      </c>
      <c r="B577" s="40" t="s">
        <v>1180</v>
      </c>
      <c r="C577" s="101">
        <v>8469</v>
      </c>
      <c r="D577" s="102">
        <v>1626</v>
      </c>
      <c r="E577" s="29"/>
      <c r="F577" s="108">
        <f t="shared" ref="F577:F584" si="30">IF($C$585=0,"",IF(C577="[for completion]","",IF(C577="","",C577/$C$585)))</f>
        <v>6.2202995203854541E-2</v>
      </c>
      <c r="G577" s="108">
        <f t="shared" ref="G577:G584" si="31">IF($D$585=0,"",IF(D577="[for completion]","",IF(D577="","",D577/$D$585)))</f>
        <v>9.1879979657569083E-2</v>
      </c>
    </row>
    <row r="578" spans="1:7" customFormat="1" x14ac:dyDescent="0.25">
      <c r="A578" s="23" t="s">
        <v>2140</v>
      </c>
      <c r="B578" s="40" t="s">
        <v>1181</v>
      </c>
      <c r="C578" s="101">
        <v>8664</v>
      </c>
      <c r="D578" s="102">
        <v>882</v>
      </c>
      <c r="E578" s="29"/>
      <c r="F578" s="108">
        <f t="shared" si="30"/>
        <v>6.3635228533025834E-2</v>
      </c>
      <c r="G578" s="108">
        <f t="shared" si="31"/>
        <v>4.9838955755212751E-2</v>
      </c>
    </row>
    <row r="579" spans="1:7" customFormat="1" x14ac:dyDescent="0.25">
      <c r="A579" s="23" t="s">
        <v>2141</v>
      </c>
      <c r="B579" s="40" t="s">
        <v>1182</v>
      </c>
      <c r="C579" s="101">
        <v>7937</v>
      </c>
      <c r="D579" s="102">
        <v>999</v>
      </c>
      <c r="E579" s="29"/>
      <c r="F579" s="108">
        <f t="shared" si="30"/>
        <v>5.829556889042313E-2</v>
      </c>
      <c r="G579" s="108">
        <f t="shared" si="31"/>
        <v>5.6450245804373619E-2</v>
      </c>
    </row>
    <row r="580" spans="1:7" customFormat="1" x14ac:dyDescent="0.25">
      <c r="A580" s="23" t="s">
        <v>2142</v>
      </c>
      <c r="B580" s="40" t="s">
        <v>2224</v>
      </c>
      <c r="C580" s="101">
        <v>8358</v>
      </c>
      <c r="D580" s="23">
        <v>1050</v>
      </c>
      <c r="E580" s="29"/>
      <c r="F580" s="108">
        <f t="shared" si="30"/>
        <v>6.1387723924172424E-2</v>
      </c>
      <c r="G580" s="108">
        <f t="shared" si="31"/>
        <v>5.933209018477708E-2</v>
      </c>
    </row>
    <row r="581" spans="1:7" customFormat="1" x14ac:dyDescent="0.25">
      <c r="A581" s="23" t="s">
        <v>2143</v>
      </c>
      <c r="B581" s="23" t="s">
        <v>2227</v>
      </c>
      <c r="C581" s="101">
        <v>4577</v>
      </c>
      <c r="D581" s="23">
        <v>249</v>
      </c>
      <c r="F581" s="108">
        <f t="shared" si="30"/>
        <v>3.3617086910856325E-2</v>
      </c>
      <c r="G581" s="108">
        <f t="shared" si="31"/>
        <v>1.4070181386675708E-2</v>
      </c>
    </row>
    <row r="582" spans="1:7" customFormat="1" x14ac:dyDescent="0.25">
      <c r="A582" s="23" t="s">
        <v>2144</v>
      </c>
      <c r="B582" s="23" t="s">
        <v>2225</v>
      </c>
      <c r="C582" s="101">
        <v>3167</v>
      </c>
      <c r="D582" s="23">
        <v>264</v>
      </c>
      <c r="F582" s="108">
        <f t="shared" si="30"/>
        <v>2.3260938223002403E-2</v>
      </c>
      <c r="G582" s="108">
        <f t="shared" si="31"/>
        <v>1.4917782675029667E-2</v>
      </c>
    </row>
    <row r="583" spans="1:7" customFormat="1" x14ac:dyDescent="0.25">
      <c r="A583" s="23" t="s">
        <v>2236</v>
      </c>
      <c r="B583" s="40" t="s">
        <v>2226</v>
      </c>
      <c r="C583" s="101">
        <v>1889</v>
      </c>
      <c r="D583" s="23">
        <v>52</v>
      </c>
      <c r="E583" s="29"/>
      <c r="F583" s="108">
        <f t="shared" si="30"/>
        <v>1.3874301327202885E-2</v>
      </c>
      <c r="G583" s="108">
        <f t="shared" si="31"/>
        <v>2.9383511329603889E-3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136151</v>
      </c>
      <c r="D585" s="102">
        <f>SUM(D572:D584)</f>
        <v>17697</v>
      </c>
      <c r="E585" s="29"/>
      <c r="F585" s="97">
        <f>SUM(F572:F584)</f>
        <v>1</v>
      </c>
      <c r="G585" s="97">
        <f>SUM(G572:G584)</f>
        <v>0.99999999999999989</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3094</v>
      </c>
      <c r="D597" s="102">
        <v>181</v>
      </c>
      <c r="E597" s="29"/>
      <c r="F597" s="108">
        <f>IF($C$601=0,"",IF(C597="[for completion]","",IF(C597="","",C597/$C$601)))</f>
        <v>2.2724768822851099E-2</v>
      </c>
      <c r="G597" s="108">
        <f>IF($D$601=0,"",IF(D597="[for completion]","",IF(D597="","",D597/$D$601)))</f>
        <v>1.022772221280443E-2</v>
      </c>
    </row>
    <row r="598" spans="1:7" x14ac:dyDescent="0.25">
      <c r="A598" s="23" t="s">
        <v>2147</v>
      </c>
      <c r="B598" s="122" t="s">
        <v>1757</v>
      </c>
      <c r="C598" s="101">
        <v>105223</v>
      </c>
      <c r="D598" s="102">
        <v>16575</v>
      </c>
      <c r="E598" s="29"/>
      <c r="F598" s="108">
        <f>IF($C$601=0,"",IF(C598="[for completion]","",IF(C598="","",C598/$C$601)))</f>
        <v>0.77284044920713035</v>
      </c>
      <c r="G598" s="108">
        <f>IF($D$601=0,"",IF(D598="[for completion]","",IF(D598="","",D598/$D$601)))</f>
        <v>0.93659942363112392</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27834</v>
      </c>
      <c r="D600" s="102">
        <v>941</v>
      </c>
      <c r="E600" s="29"/>
      <c r="F600" s="108">
        <f>IF($C$601=0,"",IF(C600="[for completion]","",IF(C600="","",C600/$C$601)))</f>
        <v>0.20443478197001858</v>
      </c>
      <c r="G600" s="108">
        <f>IF($D$601=0,"",IF(D600="[for completion]","",IF(D600="","",D600/$D$601)))</f>
        <v>5.3172854156071647E-2</v>
      </c>
    </row>
    <row r="601" spans="1:7" x14ac:dyDescent="0.25">
      <c r="A601" s="23" t="s">
        <v>2150</v>
      </c>
      <c r="B601" s="40" t="s">
        <v>92</v>
      </c>
      <c r="C601" s="101">
        <f>SUM(C597:C600)</f>
        <v>136151</v>
      </c>
      <c r="D601" s="102">
        <f>SUM(D597:D600)</f>
        <v>17697</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135335</v>
      </c>
      <c r="D605" s="136">
        <v>52349</v>
      </c>
      <c r="E605" s="166"/>
      <c r="F605" s="136">
        <v>14</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1258482</v>
      </c>
      <c r="D609" s="136">
        <v>599247</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2744</v>
      </c>
      <c r="D613" s="136">
        <v>974</v>
      </c>
      <c r="E613" s="166"/>
      <c r="F613" s="136">
        <v>15.2</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45824</v>
      </c>
      <c r="D616" s="136">
        <v>18580</v>
      </c>
      <c r="E616" s="166"/>
      <c r="F616" s="136">
        <v>23.2</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1442385</v>
      </c>
      <c r="D618" s="101">
        <f>SUM(D604:D617)</f>
        <v>671150</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2896</v>
      </c>
    </row>
    <row r="7" spans="1:3" x14ac:dyDescent="0.25">
      <c r="A7" s="1" t="s">
        <v>760</v>
      </c>
      <c r="B7" s="37" t="s">
        <v>2279</v>
      </c>
      <c r="C7" s="362" t="s">
        <v>2897</v>
      </c>
    </row>
    <row r="8" spans="1:3" x14ac:dyDescent="0.25">
      <c r="A8" s="1" t="s">
        <v>761</v>
      </c>
      <c r="B8" s="37" t="s">
        <v>2278</v>
      </c>
      <c r="C8" s="362" t="s">
        <v>793</v>
      </c>
    </row>
    <row r="9" spans="1:3" ht="396" x14ac:dyDescent="0.25">
      <c r="A9" s="1" t="s">
        <v>762</v>
      </c>
      <c r="B9" s="37" t="s">
        <v>763</v>
      </c>
      <c r="C9" s="363" t="s">
        <v>2898</v>
      </c>
    </row>
    <row r="10" spans="1:3" ht="44.25" customHeight="1" x14ac:dyDescent="0.25">
      <c r="A10" s="1" t="s">
        <v>764</v>
      </c>
      <c r="B10" s="37" t="s">
        <v>978</v>
      </c>
      <c r="C10" s="364" t="s">
        <v>2899</v>
      </c>
    </row>
    <row r="11" spans="1:3" ht="54.75" customHeight="1" x14ac:dyDescent="0.25">
      <c r="A11" s="1" t="s">
        <v>765</v>
      </c>
      <c r="B11" s="37" t="s">
        <v>766</v>
      </c>
      <c r="C11" s="364" t="s">
        <v>2899</v>
      </c>
    </row>
    <row r="12" spans="1:3" x14ac:dyDescent="0.25">
      <c r="A12" s="1" t="s">
        <v>767</v>
      </c>
      <c r="B12" s="37" t="s">
        <v>2210</v>
      </c>
      <c r="C12" s="133" t="s">
        <v>2211</v>
      </c>
    </row>
    <row r="13" spans="1:3" ht="30" x14ac:dyDescent="0.25">
      <c r="A13" s="1" t="s">
        <v>769</v>
      </c>
      <c r="B13" s="37" t="s">
        <v>768</v>
      </c>
      <c r="C13" s="364" t="s">
        <v>2900</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2901</v>
      </c>
    </row>
    <row r="17" spans="1:3" ht="30" customHeight="1" x14ac:dyDescent="0.25">
      <c r="A17" s="1" t="s">
        <v>777</v>
      </c>
      <c r="B17" s="41" t="s">
        <v>776</v>
      </c>
      <c r="C17" s="364" t="s">
        <v>2902</v>
      </c>
    </row>
    <row r="18" spans="1:3" x14ac:dyDescent="0.25">
      <c r="A18" s="1" t="s">
        <v>779</v>
      </c>
      <c r="B18" s="41" t="s">
        <v>778</v>
      </c>
      <c r="C18" s="364" t="s">
        <v>34</v>
      </c>
    </row>
    <row r="19" spans="1:3" x14ac:dyDescent="0.25">
      <c r="A19" s="1" t="s">
        <v>2209</v>
      </c>
      <c r="B19" s="41" t="s">
        <v>780</v>
      </c>
      <c r="C19" s="364" t="s">
        <v>2903</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2904</v>
      </c>
    </row>
    <row r="30" spans="1:3" outlineLevel="1" x14ac:dyDescent="0.25">
      <c r="A30" s="1" t="s">
        <v>791</v>
      </c>
      <c r="B30" s="37" t="s">
        <v>1805</v>
      </c>
      <c r="C30" s="133"/>
    </row>
    <row r="31" spans="1:3" outlineLevel="1" x14ac:dyDescent="0.25">
      <c r="A31" s="1" t="s">
        <v>794</v>
      </c>
      <c r="B31" s="37" t="s">
        <v>1803</v>
      </c>
      <c r="C31" s="133" t="s">
        <v>2905</v>
      </c>
    </row>
    <row r="32" spans="1:3" ht="30" outlineLevel="1" x14ac:dyDescent="0.25">
      <c r="A32" s="1" t="s">
        <v>797</v>
      </c>
      <c r="B32" s="169" t="s">
        <v>2540</v>
      </c>
      <c r="C32" s="133" t="s">
        <v>2906</v>
      </c>
    </row>
    <row r="33" spans="1:3" ht="30" outlineLevel="1" x14ac:dyDescent="0.25">
      <c r="A33" s="1" t="s">
        <v>798</v>
      </c>
      <c r="B33" s="168" t="s">
        <v>2913</v>
      </c>
      <c r="C33" s="133" t="s">
        <v>2914</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2888</v>
      </c>
      <c r="D15" s="23" t="s">
        <v>2889</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2890</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2891</v>
      </c>
      <c r="D20" s="23" t="s">
        <v>2892</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2890</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2893</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144</v>
      </c>
      <c r="H75" s="21"/>
    </row>
    <row r="76" spans="1:14" x14ac:dyDescent="0.25">
      <c r="A76" s="23" t="s">
        <v>1051</v>
      </c>
      <c r="B76" s="23" t="s">
        <v>2545</v>
      </c>
      <c r="C76" s="181">
        <v>252</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0.35000000000000003</v>
      </c>
      <c r="D82" s="23">
        <v>0.16</v>
      </c>
      <c r="G82" s="23">
        <v>0.33</v>
      </c>
      <c r="H82" s="21"/>
    </row>
    <row r="83" spans="1:8" x14ac:dyDescent="0.25">
      <c r="A83" s="23" t="s">
        <v>1058</v>
      </c>
      <c r="B83" s="23" t="s">
        <v>1072</v>
      </c>
      <c r="C83" s="23">
        <v>0.24</v>
      </c>
      <c r="D83" s="23">
        <v>0.11</v>
      </c>
      <c r="G83" s="23">
        <v>0.22</v>
      </c>
      <c r="H83" s="21"/>
    </row>
    <row r="84" spans="1:8" x14ac:dyDescent="0.25">
      <c r="A84" s="23" t="s">
        <v>1059</v>
      </c>
      <c r="B84" s="23" t="s">
        <v>1070</v>
      </c>
      <c r="C84" s="23">
        <v>0.13999999999999999</v>
      </c>
      <c r="D84" s="23">
        <v>0.06</v>
      </c>
      <c r="G84" s="23">
        <v>0.09</v>
      </c>
      <c r="H84" s="21"/>
    </row>
    <row r="85" spans="1:8" x14ac:dyDescent="0.25">
      <c r="A85" s="23" t="s">
        <v>1060</v>
      </c>
      <c r="B85" s="23" t="s">
        <v>1071</v>
      </c>
      <c r="C85" s="23">
        <v>0.08</v>
      </c>
      <c r="D85" s="23">
        <v>0.03</v>
      </c>
      <c r="G85" s="23">
        <v>0.06</v>
      </c>
      <c r="H85" s="21"/>
    </row>
    <row r="86" spans="1:8" x14ac:dyDescent="0.25">
      <c r="A86" s="23" t="s">
        <v>1074</v>
      </c>
      <c r="B86" s="23" t="s">
        <v>1073</v>
      </c>
      <c r="C86" s="23">
        <v>0.01</v>
      </c>
      <c r="D86" s="23">
        <v>0.03</v>
      </c>
      <c r="G86" s="23">
        <v>0.02</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85815</v>
      </c>
      <c r="D15" s="147">
        <v>15397</v>
      </c>
      <c r="F15" s="108">
        <f>IF(OR('B1. HTT Mortgage Assets'!$C$15=0,C15="[For completion]"),"",C15/'B1. HTT Mortgage Assets'!$C$15)</f>
        <v>0.19091254930489279</v>
      </c>
      <c r="G15" s="108">
        <f>IF(OR('B1. HTT Mortgage Assets'!$F$28=0,D15="[For completion]"),"",D15/'B1. HTT Mortgage Assets'!$F$28)</f>
        <v>8.1737634773930173E-2</v>
      </c>
    </row>
    <row r="16" spans="1:7" x14ac:dyDescent="0.25">
      <c r="A16" s="23" t="s">
        <v>1197</v>
      </c>
      <c r="B16" s="40" t="s">
        <v>1735</v>
      </c>
      <c r="C16" s="146">
        <v>1552</v>
      </c>
      <c r="D16" s="147">
        <v>762</v>
      </c>
      <c r="F16" s="108">
        <f>IF(OR('B1. HTT Mortgage Assets'!$C$15=0,C16="[For completion]"),"",C16/'B1. HTT Mortgage Assets'!$C$15)</f>
        <v>3.4527329315526844E-3</v>
      </c>
      <c r="G16" s="108">
        <f>IF(OR('B1. HTT Mortgage Assets'!$F$28=0,D16="[For completion]"),"",D16/'B1. HTT Mortgage Assets'!$F$28)</f>
        <v>4.0452086573835675E-3</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87367</v>
      </c>
      <c r="D18" s="48">
        <f>SUM(D15:D17)</f>
        <v>16159</v>
      </c>
      <c r="F18" s="108">
        <f>SUM(F15:F17)</f>
        <v>0.19436528223644547</v>
      </c>
      <c r="G18" s="108">
        <f>SUM(G15:G17)</f>
        <v>8.5782843431313746E-2</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56646</v>
      </c>
      <c r="D26" s="101"/>
      <c r="E26" s="23"/>
      <c r="F26" s="108">
        <f>IF($C$29=0,"",IF(C26="[For completion]","",C26/$C$29))</f>
        <v>0.64836837707601269</v>
      </c>
    </row>
    <row r="27" spans="1:7" x14ac:dyDescent="0.25">
      <c r="A27" s="23" t="s">
        <v>1204</v>
      </c>
      <c r="B27" s="23" t="s">
        <v>405</v>
      </c>
      <c r="C27" s="136">
        <v>30720</v>
      </c>
      <c r="D27" s="101"/>
      <c r="E27" s="23"/>
      <c r="F27" s="108">
        <f>IF($C$29=0,"",IF(C27="[For completion]","",C27/$C$29))</f>
        <v>0.35162017695468539</v>
      </c>
    </row>
    <row r="28" spans="1:7" x14ac:dyDescent="0.25">
      <c r="A28" s="23" t="s">
        <v>1205</v>
      </c>
      <c r="B28" s="23" t="s">
        <v>90</v>
      </c>
      <c r="C28" s="136">
        <v>1</v>
      </c>
      <c r="D28" s="101"/>
      <c r="E28" s="23"/>
      <c r="F28" s="108">
        <f>IF($C$29=0,"",IF(C28="[For completion]","",C28/$C$29))</f>
        <v>1.1445969301910332E-5</v>
      </c>
    </row>
    <row r="29" spans="1:7" x14ac:dyDescent="0.25">
      <c r="A29" s="23" t="s">
        <v>1206</v>
      </c>
      <c r="B29" s="90" t="s">
        <v>92</v>
      </c>
      <c r="C29" s="101">
        <f>SUM(C26:C28)</f>
        <v>87367</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14926</v>
      </c>
      <c r="D49" s="152">
        <v>1231</v>
      </c>
      <c r="E49" s="23"/>
      <c r="F49" s="154">
        <v>16157</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0.1</v>
      </c>
      <c r="D57" s="153">
        <v>0.36</v>
      </c>
      <c r="E57" s="116"/>
      <c r="F57" s="153">
        <v>0.13</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1</v>
      </c>
      <c r="D72" s="153">
        <v>0.88272106682256934</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0</v>
      </c>
      <c r="D92" s="153">
        <v>0.1172789331774306</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2813</v>
      </c>
      <c r="C120" s="153">
        <v>0.19090592931149231</v>
      </c>
      <c r="D120" s="153">
        <v>0.15602373119280921</v>
      </c>
      <c r="E120" s="97"/>
      <c r="F120" s="153"/>
      <c r="G120" s="40"/>
    </row>
    <row r="121" spans="1:7" x14ac:dyDescent="0.25">
      <c r="A121" s="23" t="s">
        <v>1284</v>
      </c>
      <c r="B121" s="148" t="s">
        <v>2814</v>
      </c>
      <c r="C121" s="153">
        <v>0.55014590692673937</v>
      </c>
      <c r="D121" s="153">
        <v>0.66146158561011847</v>
      </c>
      <c r="E121" s="97"/>
      <c r="F121" s="153"/>
      <c r="G121" s="40"/>
    </row>
    <row r="122" spans="1:7" x14ac:dyDescent="0.25">
      <c r="A122" s="23" t="s">
        <v>1285</v>
      </c>
      <c r="B122" s="148" t="s">
        <v>2815</v>
      </c>
      <c r="C122" s="153">
        <v>4.4781686871201168E-2</v>
      </c>
      <c r="D122" s="153">
        <v>3.1776523117910946E-2</v>
      </c>
      <c r="E122" s="97"/>
      <c r="F122" s="153"/>
      <c r="G122" s="40"/>
    </row>
    <row r="123" spans="1:7" x14ac:dyDescent="0.25">
      <c r="A123" s="23" t="s">
        <v>1286</v>
      </c>
      <c r="B123" s="148" t="s">
        <v>2816</v>
      </c>
      <c r="C123" s="153">
        <v>8.6655121218380218E-2</v>
      </c>
      <c r="D123" s="153">
        <v>6.9774848978809451E-2</v>
      </c>
      <c r="E123" s="97"/>
      <c r="F123" s="153"/>
      <c r="G123" s="40"/>
    </row>
    <row r="124" spans="1:7" x14ac:dyDescent="0.25">
      <c r="A124" s="23" t="s">
        <v>1287</v>
      </c>
      <c r="B124" s="148" t="s">
        <v>2817</v>
      </c>
      <c r="C124" s="153">
        <v>0.12751135567218694</v>
      </c>
      <c r="D124" s="153">
        <v>8.096331110035207E-2</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6.7330747201819596E-4</v>
      </c>
      <c r="D171" s="153">
        <v>0</v>
      </c>
      <c r="E171" s="98"/>
      <c r="F171" s="153">
        <v>4.3655106800490442E-4</v>
      </c>
      <c r="G171" s="40"/>
    </row>
    <row r="172" spans="1:7" x14ac:dyDescent="0.25">
      <c r="A172" s="23" t="s">
        <v>1334</v>
      </c>
      <c r="B172" s="23" t="s">
        <v>560</v>
      </c>
      <c r="C172" s="153">
        <v>0.99932669252798179</v>
      </c>
      <c r="D172" s="153">
        <v>1</v>
      </c>
      <c r="E172" s="98"/>
      <c r="F172" s="153">
        <v>1</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0.73533383822602605</v>
      </c>
      <c r="D181" s="153">
        <v>0.55312174479166676</v>
      </c>
      <c r="E181" s="98"/>
      <c r="F181" s="153">
        <v>0.67126343633714369</v>
      </c>
      <c r="G181" s="40"/>
    </row>
    <row r="182" spans="1:7" x14ac:dyDescent="0.25">
      <c r="A182" s="23" t="s">
        <v>1343</v>
      </c>
      <c r="B182" s="23" t="s">
        <v>572</v>
      </c>
      <c r="C182" s="153">
        <v>0.26466616177397406</v>
      </c>
      <c r="D182" s="153">
        <v>0.44687825520833335</v>
      </c>
      <c r="E182" s="98"/>
      <c r="F182" s="153">
        <v>0.32873656366285625</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0.14794848614361575</v>
      </c>
      <c r="D191" s="153">
        <v>4.0049101498565762E-2</v>
      </c>
      <c r="E191" s="98"/>
      <c r="F191" s="153">
        <v>0.11000725677776174</v>
      </c>
      <c r="G191" s="40"/>
    </row>
    <row r="192" spans="1:7" x14ac:dyDescent="0.25">
      <c r="A192" s="23" t="s">
        <v>1352</v>
      </c>
      <c r="B192" s="19" t="s">
        <v>584</v>
      </c>
      <c r="C192" s="153">
        <v>0.1108983854564148</v>
      </c>
      <c r="D192" s="153">
        <v>0.16106521996716153</v>
      </c>
      <c r="E192" s="98"/>
      <c r="F192" s="153">
        <v>0.12853653455668412</v>
      </c>
      <c r="G192" s="40"/>
    </row>
    <row r="193" spans="1:7" x14ac:dyDescent="0.25">
      <c r="A193" s="23" t="s">
        <v>1353</v>
      </c>
      <c r="B193" s="19" t="s">
        <v>586</v>
      </c>
      <c r="C193" s="153">
        <v>8.5804878849650268E-2</v>
      </c>
      <c r="D193" s="153">
        <v>6.2387939599036983E-2</v>
      </c>
      <c r="E193" s="97"/>
      <c r="F193" s="153">
        <v>7.7570146944026655E-2</v>
      </c>
      <c r="G193" s="40"/>
    </row>
    <row r="194" spans="1:7" x14ac:dyDescent="0.25">
      <c r="A194" s="23" t="s">
        <v>1354</v>
      </c>
      <c r="B194" s="19" t="s">
        <v>588</v>
      </c>
      <c r="C194" s="153">
        <v>0.16106739201701523</v>
      </c>
      <c r="D194" s="153">
        <v>0.20102968615926284</v>
      </c>
      <c r="E194" s="97"/>
      <c r="F194" s="153">
        <v>0.17511726449238038</v>
      </c>
      <c r="G194" s="40"/>
    </row>
    <row r="195" spans="1:7" x14ac:dyDescent="0.25">
      <c r="A195" s="23" t="s">
        <v>1355</v>
      </c>
      <c r="B195" s="19" t="s">
        <v>590</v>
      </c>
      <c r="C195" s="153">
        <v>0.49428085753330392</v>
      </c>
      <c r="D195" s="153">
        <v>0.53546805277597298</v>
      </c>
      <c r="E195" s="97"/>
      <c r="F195" s="153">
        <v>0.50876879722914703</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0</v>
      </c>
      <c r="D201" s="153">
        <v>0</v>
      </c>
      <c r="E201" s="98"/>
      <c r="F201" s="153">
        <v>0</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3795.105</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2785</v>
      </c>
      <c r="C214" s="136">
        <v>8658.2000000000007</v>
      </c>
      <c r="D214" s="154">
        <v>7865</v>
      </c>
      <c r="E214" s="37"/>
      <c r="F214" s="108">
        <f>IF($C$238=0,"",IF(C214="[for completion]","",IF(C214="","",C214/$C$238)))</f>
        <v>0.15284831858375836</v>
      </c>
      <c r="G214" s="108">
        <f>IF($D$238=0,"",IF(D214="[for completion]","",IF(D214="","",D214/$D$238)))</f>
        <v>0.52693286881950963</v>
      </c>
    </row>
    <row r="215" spans="1:7" x14ac:dyDescent="0.25">
      <c r="A215" s="23" t="s">
        <v>1359</v>
      </c>
      <c r="B215" s="148" t="s">
        <v>2786</v>
      </c>
      <c r="C215" s="136">
        <v>16591.3</v>
      </c>
      <c r="D215" s="154">
        <v>5707</v>
      </c>
      <c r="E215" s="37"/>
      <c r="F215" s="108">
        <f t="shared" ref="F215:F237" si="1">IF($C$238=0,"",IF(C215="[for completion]","",IF(C215="","",C215/$C$238)))</f>
        <v>0.29289601858570025</v>
      </c>
      <c r="G215" s="108">
        <f t="shared" ref="G215:G237" si="2">IF($D$238=0,"",IF(D215="[for completion]","",IF(D215="","",D215/$D$238)))</f>
        <v>0.38235294117647056</v>
      </c>
    </row>
    <row r="216" spans="1:7" x14ac:dyDescent="0.25">
      <c r="A216" s="23" t="s">
        <v>1360</v>
      </c>
      <c r="B216" s="148" t="s">
        <v>2787</v>
      </c>
      <c r="C216" s="136">
        <v>8236.1</v>
      </c>
      <c r="D216" s="154">
        <v>1014</v>
      </c>
      <c r="E216" s="37"/>
      <c r="F216" s="108">
        <f t="shared" si="1"/>
        <v>0.14539673796951932</v>
      </c>
      <c r="G216" s="108">
        <f t="shared" si="2"/>
        <v>6.7935146723837603E-2</v>
      </c>
    </row>
    <row r="217" spans="1:7" x14ac:dyDescent="0.25">
      <c r="A217" s="23" t="s">
        <v>1361</v>
      </c>
      <c r="B217" s="148" t="s">
        <v>2788</v>
      </c>
      <c r="C217" s="136">
        <v>5327.2</v>
      </c>
      <c r="D217" s="154">
        <v>201</v>
      </c>
      <c r="E217" s="37"/>
      <c r="F217" s="108">
        <f t="shared" si="1"/>
        <v>9.4044208121710923E-2</v>
      </c>
      <c r="G217" s="108">
        <f t="shared" si="2"/>
        <v>1.346643440975479E-2</v>
      </c>
    </row>
    <row r="218" spans="1:7" x14ac:dyDescent="0.25">
      <c r="A218" s="23" t="s">
        <v>1362</v>
      </c>
      <c r="B218" s="148" t="s">
        <v>2789</v>
      </c>
      <c r="C218" s="136">
        <v>4810.5</v>
      </c>
      <c r="D218" s="154">
        <v>70</v>
      </c>
      <c r="E218" s="37"/>
      <c r="F218" s="108">
        <f t="shared" si="1"/>
        <v>8.4922597831786004E-2</v>
      </c>
      <c r="G218" s="108">
        <f t="shared" si="2"/>
        <v>4.6898030282728122E-3</v>
      </c>
    </row>
    <row r="219" spans="1:7" x14ac:dyDescent="0.25">
      <c r="A219" s="23" t="s">
        <v>1363</v>
      </c>
      <c r="B219" s="148" t="s">
        <v>2790</v>
      </c>
      <c r="C219" s="136">
        <v>13022.4</v>
      </c>
      <c r="D219" s="154">
        <v>69</v>
      </c>
      <c r="E219" s="37"/>
      <c r="F219" s="108">
        <f t="shared" si="1"/>
        <v>0.2298921189075252</v>
      </c>
      <c r="G219" s="108">
        <f t="shared" si="2"/>
        <v>4.6228058421546297E-3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56645.7</v>
      </c>
      <c r="D238" s="48">
        <f>SUM(D214:D237)</f>
        <v>14926</v>
      </c>
      <c r="E238" s="91"/>
      <c r="F238" s="117">
        <f>SUM(F214:F237)</f>
        <v>1</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0.56000000000000005</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40935</v>
      </c>
      <c r="D265" s="154" t="s">
        <v>790</v>
      </c>
      <c r="E265" s="23"/>
      <c r="F265" s="108">
        <f>IF($C$273=0,"",IF(C265="[for completion]","",IF(C265="","",C265/$C$273)))</f>
        <v>0.72264986091616146</v>
      </c>
      <c r="G265" s="108" t="str">
        <f>IF($D$273=0,"",IF(D265="[for completion]","",IF(D265="","",D265/$D$273)))</f>
        <v/>
      </c>
    </row>
    <row r="266" spans="1:7" x14ac:dyDescent="0.25">
      <c r="A266" s="23" t="s">
        <v>1404</v>
      </c>
      <c r="B266" s="23" t="s">
        <v>640</v>
      </c>
      <c r="C266" s="136">
        <v>7168.65</v>
      </c>
      <c r="D266" s="154" t="s">
        <v>790</v>
      </c>
      <c r="E266" s="23"/>
      <c r="F266" s="108">
        <f t="shared" ref="F266:F272" si="5">IF($C$273=0,"",IF(C266="[for completion]","",IF(C266="","",C266/$C$273)))</f>
        <v>0.12655243496901528</v>
      </c>
      <c r="G266" s="108" t="str">
        <f t="shared" ref="G266:G272" si="6">IF($D$273=0,"",IF(D266="[for completion]","",IF(D266="","",D266/$D$273)))</f>
        <v/>
      </c>
    </row>
    <row r="267" spans="1:7" x14ac:dyDescent="0.25">
      <c r="A267" s="23" t="s">
        <v>1405</v>
      </c>
      <c r="B267" s="23" t="s">
        <v>642</v>
      </c>
      <c r="C267" s="136">
        <v>5006.0200000000004</v>
      </c>
      <c r="D267" s="154" t="s">
        <v>790</v>
      </c>
      <c r="E267" s="23"/>
      <c r="F267" s="108">
        <f t="shared" si="5"/>
        <v>8.8374243477306047E-2</v>
      </c>
      <c r="G267" s="108" t="str">
        <f t="shared" si="6"/>
        <v/>
      </c>
    </row>
    <row r="268" spans="1:7" x14ac:dyDescent="0.25">
      <c r="A268" s="23" t="s">
        <v>1406</v>
      </c>
      <c r="B268" s="23" t="s">
        <v>644</v>
      </c>
      <c r="C268" s="136">
        <v>2462.2800000000002</v>
      </c>
      <c r="D268" s="154" t="s">
        <v>790</v>
      </c>
      <c r="E268" s="23"/>
      <c r="F268" s="108">
        <f t="shared" si="5"/>
        <v>4.3468090864459415E-2</v>
      </c>
      <c r="G268" s="108" t="str">
        <f t="shared" si="6"/>
        <v/>
      </c>
    </row>
    <row r="269" spans="1:7" x14ac:dyDescent="0.25">
      <c r="A269" s="23" t="s">
        <v>1407</v>
      </c>
      <c r="B269" s="23" t="s">
        <v>646</v>
      </c>
      <c r="C269" s="136">
        <v>766.98</v>
      </c>
      <c r="D269" s="154" t="s">
        <v>790</v>
      </c>
      <c r="E269" s="23"/>
      <c r="F269" s="108">
        <f t="shared" si="5"/>
        <v>1.3539953348613108E-2</v>
      </c>
      <c r="G269" s="108" t="str">
        <f t="shared" si="6"/>
        <v/>
      </c>
    </row>
    <row r="270" spans="1:7" x14ac:dyDescent="0.25">
      <c r="A270" s="23" t="s">
        <v>1408</v>
      </c>
      <c r="B270" s="23" t="s">
        <v>648</v>
      </c>
      <c r="C270" s="136">
        <v>133.66</v>
      </c>
      <c r="D270" s="154" t="s">
        <v>790</v>
      </c>
      <c r="E270" s="23"/>
      <c r="F270" s="108">
        <f t="shared" si="5"/>
        <v>2.3595793431062449E-3</v>
      </c>
      <c r="G270" s="108" t="str">
        <f t="shared" si="6"/>
        <v/>
      </c>
    </row>
    <row r="271" spans="1:7" x14ac:dyDescent="0.25">
      <c r="A271" s="23" t="s">
        <v>1409</v>
      </c>
      <c r="B271" s="23" t="s">
        <v>650</v>
      </c>
      <c r="C271" s="136">
        <v>53.95</v>
      </c>
      <c r="D271" s="154" t="s">
        <v>790</v>
      </c>
      <c r="E271" s="23"/>
      <c r="F271" s="108">
        <f t="shared" si="5"/>
        <v>9.5241138381402008E-4</v>
      </c>
      <c r="G271" s="108" t="str">
        <f t="shared" si="6"/>
        <v/>
      </c>
    </row>
    <row r="272" spans="1:7" x14ac:dyDescent="0.25">
      <c r="A272" s="23" t="s">
        <v>1410</v>
      </c>
      <c r="B272" s="23" t="s">
        <v>652</v>
      </c>
      <c r="C272" s="136">
        <v>119.15</v>
      </c>
      <c r="D272" s="154" t="s">
        <v>790</v>
      </c>
      <c r="E272" s="23"/>
      <c r="F272" s="108">
        <f t="shared" si="5"/>
        <v>2.1034256975243837E-3</v>
      </c>
      <c r="G272" s="108" t="str">
        <f t="shared" si="6"/>
        <v/>
      </c>
    </row>
    <row r="273" spans="1:7" x14ac:dyDescent="0.25">
      <c r="A273" s="23" t="s">
        <v>1411</v>
      </c>
      <c r="B273" s="50" t="s">
        <v>92</v>
      </c>
      <c r="C273" s="101">
        <f>SUM(C265:C272)</f>
        <v>56645.69</v>
      </c>
      <c r="D273" s="102">
        <f>SUM(D265:D272)</f>
        <v>0</v>
      </c>
      <c r="E273" s="23"/>
      <c r="F273" s="117">
        <f>SUM(F265:F272)</f>
        <v>1</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0.92721966272131895</v>
      </c>
      <c r="D284" s="23"/>
      <c r="E284" s="91"/>
      <c r="F284" s="91"/>
      <c r="G284" s="91"/>
    </row>
    <row r="285" spans="1:7" x14ac:dyDescent="0.25">
      <c r="A285" s="23" t="s">
        <v>1422</v>
      </c>
      <c r="B285" s="23" t="s">
        <v>693</v>
      </c>
      <c r="C285" s="153">
        <v>3.2894381925487955E-3</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6.9490899086132304E-2</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43312</v>
      </c>
      <c r="D308" s="154">
        <v>7770</v>
      </c>
      <c r="E308" s="29"/>
      <c r="F308" s="108">
        <f>IF($C$326=0,"",IF(C308="[for completion]","",IF(C308="","",C308/$C$326)))</f>
        <v>0.76463526587105435</v>
      </c>
      <c r="G308" s="108">
        <f>IF($D$326=0,"",IF(D308="[for completion]","",IF(D308="","",D308/$D$326)))</f>
        <v>0.57220708446866486</v>
      </c>
    </row>
    <row r="309" spans="1:7" x14ac:dyDescent="0.25">
      <c r="A309" s="23" t="s">
        <v>1444</v>
      </c>
      <c r="B309" s="148" t="s">
        <v>2861</v>
      </c>
      <c r="C309" s="136">
        <v>11724</v>
      </c>
      <c r="D309" s="154">
        <v>4379</v>
      </c>
      <c r="E309" s="29"/>
      <c r="F309" s="108">
        <f t="shared" ref="F309:F325" si="7">IF($C$326=0,"",IF(C309="[for completion]","",IF(C309="","",C309/$C$326)))</f>
        <v>0.20697690841042299</v>
      </c>
      <c r="G309" s="108">
        <f t="shared" ref="G309:G325" si="8">IF($D$326=0,"",IF(D309="[for completion]","",IF(D309="","",D309/$D$326)))</f>
        <v>0.32248324618896829</v>
      </c>
    </row>
    <row r="310" spans="1:7" x14ac:dyDescent="0.25">
      <c r="A310" s="23" t="s">
        <v>1445</v>
      </c>
      <c r="B310" s="148" t="s">
        <v>2862</v>
      </c>
      <c r="C310" s="136">
        <v>688</v>
      </c>
      <c r="D310" s="154">
        <v>580</v>
      </c>
      <c r="E310" s="29"/>
      <c r="F310" s="108">
        <f t="shared" si="7"/>
        <v>1.2146034884542052E-2</v>
      </c>
      <c r="G310" s="108">
        <f t="shared" si="8"/>
        <v>4.2713012740260695E-2</v>
      </c>
    </row>
    <row r="311" spans="1:7" x14ac:dyDescent="0.25">
      <c r="A311" s="23" t="s">
        <v>1446</v>
      </c>
      <c r="B311" s="148" t="s">
        <v>2863</v>
      </c>
      <c r="C311" s="136">
        <v>291</v>
      </c>
      <c r="D311" s="154">
        <v>465</v>
      </c>
      <c r="E311" s="29"/>
      <c r="F311" s="108">
        <f t="shared" si="7"/>
        <v>5.1373490572699668E-3</v>
      </c>
      <c r="G311" s="108">
        <f t="shared" si="8"/>
        <v>3.42440533176228E-2</v>
      </c>
    </row>
    <row r="312" spans="1:7" x14ac:dyDescent="0.25">
      <c r="A312" s="23" t="s">
        <v>1447</v>
      </c>
      <c r="B312" s="148" t="s">
        <v>2864</v>
      </c>
      <c r="C312" s="136">
        <v>73</v>
      </c>
      <c r="D312" s="154">
        <v>123</v>
      </c>
      <c r="E312" s="29"/>
      <c r="F312" s="108">
        <f t="shared" si="7"/>
        <v>1.2887507944354213E-3</v>
      </c>
      <c r="G312" s="108">
        <f t="shared" si="8"/>
        <v>9.0581044259518372E-3</v>
      </c>
    </row>
    <row r="313" spans="1:7" x14ac:dyDescent="0.25">
      <c r="A313" s="23" t="s">
        <v>1448</v>
      </c>
      <c r="B313" s="148" t="s">
        <v>2865</v>
      </c>
      <c r="C313" s="136">
        <v>47</v>
      </c>
      <c r="D313" s="154">
        <v>4</v>
      </c>
      <c r="E313" s="29"/>
      <c r="F313" s="108">
        <f t="shared" si="7"/>
        <v>8.2974366217075061E-4</v>
      </c>
      <c r="G313" s="108">
        <f t="shared" si="8"/>
        <v>2.945725016569703E-4</v>
      </c>
    </row>
    <row r="314" spans="1:7" x14ac:dyDescent="0.25">
      <c r="A314" s="23" t="s">
        <v>1449</v>
      </c>
      <c r="B314" s="148" t="s">
        <v>2866</v>
      </c>
      <c r="C314" s="136">
        <v>11</v>
      </c>
      <c r="D314" s="154">
        <v>0</v>
      </c>
      <c r="E314" s="29"/>
      <c r="F314" s="108">
        <f>IF($C$326=0,"",IF(C314="[for completion]","",IF(C314="","",C314/$C$326)))</f>
        <v>1.9419532518889909E-4</v>
      </c>
      <c r="G314" s="108">
        <f t="shared" si="8"/>
        <v>0</v>
      </c>
    </row>
    <row r="315" spans="1:7" x14ac:dyDescent="0.25">
      <c r="A315" s="23" t="s">
        <v>1450</v>
      </c>
      <c r="B315" s="148" t="s">
        <v>2867</v>
      </c>
      <c r="C315" s="136">
        <v>160</v>
      </c>
      <c r="D315" s="154">
        <v>7</v>
      </c>
      <c r="E315" s="29"/>
      <c r="F315" s="108">
        <f t="shared" si="7"/>
        <v>2.8246592754748957E-3</v>
      </c>
      <c r="G315" s="108">
        <f t="shared" si="8"/>
        <v>5.1550187789969806E-4</v>
      </c>
    </row>
    <row r="316" spans="1:7" x14ac:dyDescent="0.25">
      <c r="A316" s="23" t="s">
        <v>1451</v>
      </c>
      <c r="B316" s="148" t="s">
        <v>2868</v>
      </c>
      <c r="C316" s="136">
        <v>0</v>
      </c>
      <c r="D316" s="154">
        <v>0</v>
      </c>
      <c r="E316" s="29"/>
      <c r="F316" s="108">
        <f t="shared" si="7"/>
        <v>0</v>
      </c>
      <c r="G316" s="108">
        <f t="shared" si="8"/>
        <v>0</v>
      </c>
    </row>
    <row r="317" spans="1:7" x14ac:dyDescent="0.25">
      <c r="A317" s="23" t="s">
        <v>1452</v>
      </c>
      <c r="B317" s="148" t="s">
        <v>2869</v>
      </c>
      <c r="C317" s="136">
        <v>203</v>
      </c>
      <c r="D317" s="154">
        <v>143</v>
      </c>
      <c r="E317" s="29"/>
      <c r="F317" s="108">
        <f t="shared" si="7"/>
        <v>3.5837864557587743E-3</v>
      </c>
      <c r="G317" s="108">
        <f>IF($D$326=0,"",IF(D317="[for completion]","",IF(D317="","",D317/$D$326)))</f>
        <v>1.0530966934236689E-2</v>
      </c>
    </row>
    <row r="318" spans="1:7" x14ac:dyDescent="0.25">
      <c r="A318" s="23" t="s">
        <v>1453</v>
      </c>
      <c r="B318" s="148" t="s">
        <v>2870</v>
      </c>
      <c r="C318" s="136">
        <v>66</v>
      </c>
      <c r="D318" s="154">
        <v>50</v>
      </c>
      <c r="E318" s="29"/>
      <c r="F318" s="108">
        <f t="shared" si="7"/>
        <v>1.1651719511333945E-3</v>
      </c>
      <c r="G318" s="108">
        <f t="shared" si="8"/>
        <v>3.6821562707121292E-3</v>
      </c>
    </row>
    <row r="319" spans="1:7" x14ac:dyDescent="0.25">
      <c r="A319" s="23" t="s">
        <v>1454</v>
      </c>
      <c r="B319" s="148" t="s">
        <v>2871</v>
      </c>
      <c r="C319" s="136">
        <v>15</v>
      </c>
      <c r="D319" s="154">
        <v>9</v>
      </c>
      <c r="E319" s="29"/>
      <c r="F319" s="108">
        <f t="shared" si="7"/>
        <v>2.648118070757715E-4</v>
      </c>
      <c r="G319" s="108">
        <f t="shared" si="8"/>
        <v>6.6278812872818326E-4</v>
      </c>
    </row>
    <row r="320" spans="1:7" x14ac:dyDescent="0.25">
      <c r="A320" s="23" t="s">
        <v>1455</v>
      </c>
      <c r="B320" s="148" t="s">
        <v>2872</v>
      </c>
      <c r="C320" s="136">
        <v>0</v>
      </c>
      <c r="D320" s="154">
        <v>0</v>
      </c>
      <c r="E320" s="29"/>
      <c r="F320" s="108">
        <f t="shared" si="7"/>
        <v>0</v>
      </c>
      <c r="G320" s="108">
        <f t="shared" si="8"/>
        <v>0</v>
      </c>
    </row>
    <row r="321" spans="1:7" x14ac:dyDescent="0.25">
      <c r="A321" s="23" t="s">
        <v>1456</v>
      </c>
      <c r="B321" s="148" t="s">
        <v>2873</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54</v>
      </c>
      <c r="D325" s="154">
        <v>49</v>
      </c>
      <c r="E325" s="29"/>
      <c r="F325" s="108">
        <f t="shared" si="7"/>
        <v>9.533225054727774E-4</v>
      </c>
      <c r="G325" s="108">
        <f t="shared" si="8"/>
        <v>3.6085131452978864E-3</v>
      </c>
    </row>
    <row r="326" spans="1:7" x14ac:dyDescent="0.25">
      <c r="A326" s="23" t="s">
        <v>1461</v>
      </c>
      <c r="B326" s="40" t="s">
        <v>92</v>
      </c>
      <c r="C326" s="101">
        <f>SUM(C308:C325)</f>
        <v>56644</v>
      </c>
      <c r="D326" s="102">
        <f>SUM(D308:D325)</f>
        <v>13579</v>
      </c>
      <c r="E326" s="29"/>
      <c r="F326" s="117">
        <f>SUM(F308:F325)</f>
        <v>1.0000000000000002</v>
      </c>
      <c r="G326" s="117">
        <f>SUM(G308:G325)</f>
        <v>1.0000000000000002</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2874</v>
      </c>
      <c r="C331" s="136">
        <v>43312</v>
      </c>
      <c r="D331" s="154">
        <v>7770</v>
      </c>
      <c r="E331" s="29"/>
      <c r="F331" s="108">
        <f>IF($C$349=0,"",IF(C331="[for completion]","",IF(C331="","",C331/$C$349)))</f>
        <v>0.76463526587105435</v>
      </c>
      <c r="G331" s="108">
        <f>IF($D$349=0,"",IF(D331="[for completion]","",IF(D331="","",D331/$D$349)))</f>
        <v>0.57220708446866486</v>
      </c>
    </row>
    <row r="332" spans="1:7" x14ac:dyDescent="0.25">
      <c r="A332" s="23" t="s">
        <v>1466</v>
      </c>
      <c r="B332" s="148" t="s">
        <v>2875</v>
      </c>
      <c r="C332" s="136">
        <v>11724</v>
      </c>
      <c r="D332" s="154">
        <v>4379</v>
      </c>
      <c r="E332" s="29"/>
      <c r="F332" s="108">
        <f t="shared" ref="F332:F348" si="9">IF($C$349=0,"",IF(C332="[for completion]","",IF(C332="","",C332/$C$349)))</f>
        <v>0.20697690841042299</v>
      </c>
      <c r="G332" s="108">
        <f t="shared" ref="G332:G348" si="10">IF($D$349=0,"",IF(D332="[for completion]","",IF(D332="","",D332/$D$349)))</f>
        <v>0.32248324618896829</v>
      </c>
    </row>
    <row r="333" spans="1:7" x14ac:dyDescent="0.25">
      <c r="A333" s="23" t="s">
        <v>1467</v>
      </c>
      <c r="B333" s="148" t="s">
        <v>2876</v>
      </c>
      <c r="C333" s="136">
        <v>688</v>
      </c>
      <c r="D333" s="154">
        <v>580</v>
      </c>
      <c r="E333" s="29"/>
      <c r="F333" s="108">
        <f t="shared" si="9"/>
        <v>1.2146034884542052E-2</v>
      </c>
      <c r="G333" s="108">
        <f t="shared" si="10"/>
        <v>4.2713012740260695E-2</v>
      </c>
    </row>
    <row r="334" spans="1:7" x14ac:dyDescent="0.25">
      <c r="A334" s="23" t="s">
        <v>1468</v>
      </c>
      <c r="B334" s="148" t="s">
        <v>2877</v>
      </c>
      <c r="C334" s="136">
        <v>291</v>
      </c>
      <c r="D334" s="154">
        <v>465</v>
      </c>
      <c r="E334" s="29"/>
      <c r="F334" s="108">
        <f t="shared" si="9"/>
        <v>5.1373490572699668E-3</v>
      </c>
      <c r="G334" s="108">
        <f t="shared" si="10"/>
        <v>3.42440533176228E-2</v>
      </c>
    </row>
    <row r="335" spans="1:7" x14ac:dyDescent="0.25">
      <c r="A335" s="23" t="s">
        <v>1469</v>
      </c>
      <c r="B335" s="148" t="s">
        <v>2878</v>
      </c>
      <c r="C335" s="136">
        <v>73</v>
      </c>
      <c r="D335" s="154">
        <v>123</v>
      </c>
      <c r="E335" s="29"/>
      <c r="F335" s="108">
        <f t="shared" si="9"/>
        <v>1.2887507944354213E-3</v>
      </c>
      <c r="G335" s="108">
        <f t="shared" si="10"/>
        <v>9.0581044259518372E-3</v>
      </c>
    </row>
    <row r="336" spans="1:7" x14ac:dyDescent="0.25">
      <c r="A336" s="23" t="s">
        <v>1470</v>
      </c>
      <c r="B336" s="148" t="s">
        <v>2879</v>
      </c>
      <c r="C336" s="136">
        <v>47</v>
      </c>
      <c r="D336" s="154">
        <v>4</v>
      </c>
      <c r="E336" s="29"/>
      <c r="F336" s="108">
        <f t="shared" si="9"/>
        <v>8.2974366217075061E-4</v>
      </c>
      <c r="G336" s="108">
        <f t="shared" si="10"/>
        <v>2.945725016569703E-4</v>
      </c>
    </row>
    <row r="337" spans="1:7" x14ac:dyDescent="0.25">
      <c r="A337" s="23" t="s">
        <v>1471</v>
      </c>
      <c r="B337" s="148" t="s">
        <v>2880</v>
      </c>
      <c r="C337" s="136">
        <v>11</v>
      </c>
      <c r="D337" s="154">
        <v>0</v>
      </c>
      <c r="E337" s="29"/>
      <c r="F337" s="108">
        <f t="shared" si="9"/>
        <v>1.9419532518889909E-4</v>
      </c>
      <c r="G337" s="108">
        <f t="shared" si="10"/>
        <v>0</v>
      </c>
    </row>
    <row r="338" spans="1:7" x14ac:dyDescent="0.25">
      <c r="A338" s="23" t="s">
        <v>1472</v>
      </c>
      <c r="B338" s="148" t="s">
        <v>2881</v>
      </c>
      <c r="C338" s="136">
        <v>160</v>
      </c>
      <c r="D338" s="154">
        <v>7</v>
      </c>
      <c r="E338" s="29"/>
      <c r="F338" s="108">
        <f t="shared" si="9"/>
        <v>2.8246592754748957E-3</v>
      </c>
      <c r="G338" s="108">
        <f t="shared" si="10"/>
        <v>5.1550187789969806E-4</v>
      </c>
    </row>
    <row r="339" spans="1:7" x14ac:dyDescent="0.25">
      <c r="A339" s="23" t="s">
        <v>1473</v>
      </c>
      <c r="B339" s="148" t="s">
        <v>2882</v>
      </c>
      <c r="C339" s="136">
        <v>0</v>
      </c>
      <c r="D339" s="154">
        <v>0</v>
      </c>
      <c r="E339" s="29"/>
      <c r="F339" s="108">
        <f t="shared" si="9"/>
        <v>0</v>
      </c>
      <c r="G339" s="108">
        <f t="shared" si="10"/>
        <v>0</v>
      </c>
    </row>
    <row r="340" spans="1:7" x14ac:dyDescent="0.25">
      <c r="A340" s="23" t="s">
        <v>1474</v>
      </c>
      <c r="B340" s="148" t="s">
        <v>2883</v>
      </c>
      <c r="C340" s="136">
        <v>203</v>
      </c>
      <c r="D340" s="154">
        <v>143</v>
      </c>
      <c r="E340" s="29"/>
      <c r="F340" s="108">
        <f t="shared" si="9"/>
        <v>3.5837864557587743E-3</v>
      </c>
      <c r="G340" s="108">
        <f t="shared" si="10"/>
        <v>1.0530966934236689E-2</v>
      </c>
    </row>
    <row r="341" spans="1:7" x14ac:dyDescent="0.25">
      <c r="A341" s="23" t="s">
        <v>1654</v>
      </c>
      <c r="B341" s="148" t="s">
        <v>2884</v>
      </c>
      <c r="C341" s="136">
        <v>66</v>
      </c>
      <c r="D341" s="154">
        <v>50</v>
      </c>
      <c r="E341" s="29"/>
      <c r="F341" s="108">
        <f t="shared" si="9"/>
        <v>1.1651719511333945E-3</v>
      </c>
      <c r="G341" s="108">
        <f t="shared" si="10"/>
        <v>3.6821562707121292E-3</v>
      </c>
    </row>
    <row r="342" spans="1:7" x14ac:dyDescent="0.25">
      <c r="A342" s="23" t="s">
        <v>1677</v>
      </c>
      <c r="B342" s="148" t="s">
        <v>2885</v>
      </c>
      <c r="C342" s="136">
        <v>15</v>
      </c>
      <c r="D342" s="154">
        <v>9</v>
      </c>
      <c r="E342" s="29"/>
      <c r="F342" s="108">
        <f t="shared" si="9"/>
        <v>2.648118070757715E-4</v>
      </c>
      <c r="G342" s="108">
        <f>IF($D$349=0,"",IF(D342="[for completion]","",IF(D342="","",D342/$D$349)))</f>
        <v>6.6278812872818326E-4</v>
      </c>
    </row>
    <row r="343" spans="1:7" x14ac:dyDescent="0.25">
      <c r="A343" s="23" t="s">
        <v>1678</v>
      </c>
      <c r="B343" s="148" t="s">
        <v>2886</v>
      </c>
      <c r="C343" s="136">
        <v>0</v>
      </c>
      <c r="D343" s="154">
        <v>0</v>
      </c>
      <c r="E343" s="29"/>
      <c r="F343" s="108">
        <f t="shared" si="9"/>
        <v>0</v>
      </c>
      <c r="G343" s="108">
        <f t="shared" si="10"/>
        <v>0</v>
      </c>
    </row>
    <row r="344" spans="1:7" x14ac:dyDescent="0.25">
      <c r="A344" s="23" t="s">
        <v>1679</v>
      </c>
      <c r="B344" s="148" t="s">
        <v>2887</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54</v>
      </c>
      <c r="D348" s="154">
        <v>49</v>
      </c>
      <c r="E348" s="29"/>
      <c r="F348" s="108">
        <f t="shared" si="9"/>
        <v>9.533225054727774E-4</v>
      </c>
      <c r="G348" s="108">
        <f t="shared" si="10"/>
        <v>3.6085131452978864E-3</v>
      </c>
    </row>
    <row r="349" spans="1:7" x14ac:dyDescent="0.25">
      <c r="A349" s="23" t="s">
        <v>1684</v>
      </c>
      <c r="B349" s="40" t="s">
        <v>92</v>
      </c>
      <c r="C349" s="101">
        <f>SUM(C331:C348)</f>
        <v>56644</v>
      </c>
      <c r="D349" s="102">
        <f>SUM(D331:D348)</f>
        <v>13579</v>
      </c>
      <c r="E349" s="29"/>
      <c r="F349" s="117">
        <f>SUM(F331:F348)</f>
        <v>1.0000000000000002</v>
      </c>
      <c r="G349" s="117">
        <f>SUM(G331:G348)</f>
        <v>1.0000000000000002</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2534</v>
      </c>
      <c r="D353" s="154">
        <v>591</v>
      </c>
      <c r="E353" s="29"/>
      <c r="F353" s="108">
        <f>IF($C$366=0,"",IF(C353="[for completion]","",IF(C353="","",C353/$C$366)))</f>
        <v>4.473396179783215E-2</v>
      </c>
      <c r="G353" s="108">
        <f>IF($D$366=0,"",IF(D353="[for completion]","",IF(D353="","",D353/$D$366)))</f>
        <v>4.3523087119817366E-2</v>
      </c>
    </row>
    <row r="354" spans="1:7" x14ac:dyDescent="0.25">
      <c r="A354" s="23" t="s">
        <v>1477</v>
      </c>
      <c r="B354" s="40" t="s">
        <v>1177</v>
      </c>
      <c r="C354" s="136">
        <v>1327</v>
      </c>
      <c r="D354" s="154">
        <v>463</v>
      </c>
      <c r="E354" s="29"/>
      <c r="F354" s="108">
        <f t="shared" ref="F354:F365" si="11">IF($C$366=0,"",IF(C354="[for completion]","",IF(C354="","",C354/$C$366)))</f>
        <v>2.3426190728383294E-2</v>
      </c>
      <c r="G354" s="108">
        <f t="shared" ref="G354:G365" si="12">IF($D$366=0,"",IF(D354="[for completion]","",IF(D354="","",D354/$D$366)))</f>
        <v>3.4096767066794313E-2</v>
      </c>
    </row>
    <row r="355" spans="1:7" x14ac:dyDescent="0.25">
      <c r="A355" s="23" t="s">
        <v>1478</v>
      </c>
      <c r="B355" s="40" t="s">
        <v>1852</v>
      </c>
      <c r="C355" s="136">
        <v>1076</v>
      </c>
      <c r="D355" s="154">
        <v>578</v>
      </c>
      <c r="E355" s="29"/>
      <c r="F355" s="108">
        <f t="shared" si="11"/>
        <v>1.8995162941778766E-2</v>
      </c>
      <c r="G355" s="108">
        <f t="shared" si="12"/>
        <v>4.2565726489432208E-2</v>
      </c>
    </row>
    <row r="356" spans="1:7" x14ac:dyDescent="0.25">
      <c r="A356" s="23" t="s">
        <v>1479</v>
      </c>
      <c r="B356" s="40" t="s">
        <v>1178</v>
      </c>
      <c r="C356" s="136">
        <v>1350</v>
      </c>
      <c r="D356" s="154">
        <v>603</v>
      </c>
      <c r="E356" s="29"/>
      <c r="F356" s="108">
        <f t="shared" si="11"/>
        <v>2.3832221163012392E-2</v>
      </c>
      <c r="G356" s="108">
        <f t="shared" si="12"/>
        <v>4.4406804624788278E-2</v>
      </c>
    </row>
    <row r="357" spans="1:7" x14ac:dyDescent="0.25">
      <c r="A357" s="23" t="s">
        <v>1480</v>
      </c>
      <c r="B357" s="40" t="s">
        <v>1179</v>
      </c>
      <c r="C357" s="136">
        <v>1456</v>
      </c>
      <c r="D357" s="154">
        <v>616</v>
      </c>
      <c r="E357" s="29"/>
      <c r="F357" s="108">
        <f t="shared" si="11"/>
        <v>2.5703491861737812E-2</v>
      </c>
      <c r="G357" s="108">
        <f t="shared" si="12"/>
        <v>4.5364165255173429E-2</v>
      </c>
    </row>
    <row r="358" spans="1:7" x14ac:dyDescent="0.25">
      <c r="A358" s="23" t="s">
        <v>1481</v>
      </c>
      <c r="B358" s="40" t="s">
        <v>1180</v>
      </c>
      <c r="C358" s="136">
        <v>1164</v>
      </c>
      <c r="D358" s="154">
        <v>821</v>
      </c>
      <c r="E358" s="29"/>
      <c r="F358" s="108">
        <f t="shared" si="11"/>
        <v>2.0548670691664019E-2</v>
      </c>
      <c r="G358" s="108">
        <f t="shared" si="12"/>
        <v>6.0461005965093156E-2</v>
      </c>
    </row>
    <row r="359" spans="1:7" x14ac:dyDescent="0.25">
      <c r="A359" s="23" t="s">
        <v>1570</v>
      </c>
      <c r="B359" s="40" t="s">
        <v>1181</v>
      </c>
      <c r="C359" s="136">
        <v>880</v>
      </c>
      <c r="D359" s="154">
        <v>320</v>
      </c>
      <c r="E359" s="29"/>
      <c r="F359" s="108">
        <f t="shared" si="11"/>
        <v>1.5535077498852523E-2</v>
      </c>
      <c r="G359" s="108">
        <f t="shared" si="12"/>
        <v>2.3565800132557626E-2</v>
      </c>
    </row>
    <row r="360" spans="1:7" x14ac:dyDescent="0.25">
      <c r="A360" s="23" t="s">
        <v>1571</v>
      </c>
      <c r="B360" s="40" t="s">
        <v>1182</v>
      </c>
      <c r="C360" s="136">
        <v>1820</v>
      </c>
      <c r="D360" s="154">
        <v>677</v>
      </c>
      <c r="E360" s="29"/>
      <c r="F360" s="108">
        <f t="shared" si="11"/>
        <v>3.2129364827172262E-2</v>
      </c>
      <c r="G360" s="108">
        <f t="shared" si="12"/>
        <v>4.9856395905442226E-2</v>
      </c>
    </row>
    <row r="361" spans="1:7" x14ac:dyDescent="0.25">
      <c r="A361" s="23" t="s">
        <v>1690</v>
      </c>
      <c r="B361" s="40" t="s">
        <v>2224</v>
      </c>
      <c r="C361" s="101">
        <v>5479</v>
      </c>
      <c r="D361" s="23">
        <v>1964</v>
      </c>
      <c r="E361" s="29"/>
      <c r="F361" s="108">
        <f t="shared" si="11"/>
        <v>9.6723510927514744E-2</v>
      </c>
      <c r="G361" s="108">
        <f t="shared" si="12"/>
        <v>0.14463509831357244</v>
      </c>
    </row>
    <row r="362" spans="1:7" x14ac:dyDescent="0.25">
      <c r="A362" s="23" t="s">
        <v>1691</v>
      </c>
      <c r="B362" s="23" t="s">
        <v>2227</v>
      </c>
      <c r="C362" s="101">
        <v>6013</v>
      </c>
      <c r="D362" s="23">
        <v>1778</v>
      </c>
      <c r="F362" s="108">
        <f t="shared" si="11"/>
        <v>0.10615047840977297</v>
      </c>
      <c r="G362" s="108">
        <f t="shared" si="12"/>
        <v>0.1309374769865233</v>
      </c>
    </row>
    <row r="363" spans="1:7" x14ac:dyDescent="0.25">
      <c r="A363" s="23" t="s">
        <v>1692</v>
      </c>
      <c r="B363" s="23" t="s">
        <v>2225</v>
      </c>
      <c r="C363" s="101">
        <v>27789</v>
      </c>
      <c r="D363" s="23">
        <v>4500</v>
      </c>
      <c r="F363" s="108">
        <f t="shared" si="11"/>
        <v>0.49057303251774176</v>
      </c>
      <c r="G363" s="108">
        <f t="shared" si="12"/>
        <v>0.33139406436409163</v>
      </c>
    </row>
    <row r="364" spans="1:7" x14ac:dyDescent="0.25">
      <c r="A364" s="23" t="s">
        <v>2248</v>
      </c>
      <c r="B364" s="40" t="s">
        <v>2226</v>
      </c>
      <c r="C364" s="101">
        <v>5758</v>
      </c>
      <c r="D364" s="23">
        <v>668</v>
      </c>
      <c r="E364" s="29"/>
      <c r="F364" s="108">
        <f t="shared" si="11"/>
        <v>0.1016488366345373</v>
      </c>
      <c r="G364" s="108">
        <f t="shared" si="12"/>
        <v>4.9193607776714041E-2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56646</v>
      </c>
      <c r="D366" s="102">
        <f>SUM(D353:D365)</f>
        <v>13579</v>
      </c>
      <c r="E366" s="29"/>
      <c r="F366" s="97">
        <f>SUM(F353:F365)</f>
        <v>1</v>
      </c>
      <c r="G366" s="97">
        <f>SUM(G353:G365)</f>
        <v>0.99999999999999989</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13905</v>
      </c>
      <c r="D378" s="154">
        <v>4800</v>
      </c>
      <c r="E378" s="29"/>
      <c r="F378" s="108">
        <f t="shared" ref="F378:F384" si="13">IF($C$385=0,"",IF(C378="[for completion]","",IF(C378="","",C378/$C$385)))</f>
        <v>0.24547621149262955</v>
      </c>
      <c r="G378" s="108">
        <f>IF($D$385=0,"",IF(D378="[for completion]","",IF(D378="","",D378/$D$385)))</f>
        <v>0.35348700198836441</v>
      </c>
    </row>
    <row r="379" spans="1:7" x14ac:dyDescent="0.25">
      <c r="A379" s="23" t="s">
        <v>1573</v>
      </c>
      <c r="B379" s="122" t="s">
        <v>1565</v>
      </c>
      <c r="C379" s="136">
        <v>9865</v>
      </c>
      <c r="D379" s="154">
        <v>3921</v>
      </c>
      <c r="E379" s="29"/>
      <c r="F379" s="108">
        <f t="shared" si="13"/>
        <v>0.17415482390325712</v>
      </c>
      <c r="G379" s="108">
        <f t="shared" ref="G379:G384" si="14">IF($D$385=0,"",IF(D379="[for completion]","",IF(D379="","",D379/$D$385)))</f>
        <v>0.28875469474924514</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3306</v>
      </c>
      <c r="D381" s="154">
        <v>1573</v>
      </c>
      <c r="E381" s="29"/>
      <c r="F381" s="108">
        <f t="shared" si="13"/>
        <v>5.8363491923382471E-2</v>
      </c>
      <c r="G381" s="108">
        <f t="shared" si="14"/>
        <v>0.11584063627660358</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29569</v>
      </c>
      <c r="D384" s="154">
        <v>3285</v>
      </c>
      <c r="E384" s="29"/>
      <c r="F384" s="108">
        <f t="shared" si="13"/>
        <v>0.52200547268073083</v>
      </c>
      <c r="G384" s="108">
        <f t="shared" si="14"/>
        <v>0.24191766698578687</v>
      </c>
    </row>
    <row r="385" spans="1:7" x14ac:dyDescent="0.25">
      <c r="A385" s="23" t="s">
        <v>1689</v>
      </c>
      <c r="B385" s="40" t="s">
        <v>92</v>
      </c>
      <c r="C385" s="101">
        <f>SUM(C378:C384)</f>
        <v>56645</v>
      </c>
      <c r="D385" s="102">
        <f>SUM(D378:D384)</f>
        <v>13579</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20652</v>
      </c>
      <c r="D388" s="154">
        <v>2505</v>
      </c>
      <c r="E388" s="29"/>
      <c r="F388" s="108">
        <f>IF($C$392=0,"",IF(C388="[for completion]","",IF(C388="","",C388/$C$392)))</f>
        <v>0.36457358730382899</v>
      </c>
      <c r="G388" s="108">
        <f>IF($D$392=0,"",IF(D388="[for completion]","",IF(D388="","",D388/$D$392)))</f>
        <v>0.18447602916267766</v>
      </c>
    </row>
    <row r="389" spans="1:7" x14ac:dyDescent="0.25">
      <c r="A389" s="23" t="s">
        <v>1671</v>
      </c>
      <c r="B389" s="122" t="s">
        <v>1757</v>
      </c>
      <c r="C389" s="136">
        <v>35702</v>
      </c>
      <c r="D389" s="154">
        <v>11041</v>
      </c>
      <c r="E389" s="29"/>
      <c r="F389" s="108">
        <f>IF($C$392=0,"",IF(C389="[for completion]","",IF(C389="","",C389/$C$392)))</f>
        <v>0.63025402933959429</v>
      </c>
      <c r="G389" s="108">
        <f>IF($D$392=0,"",IF(D389="[for completion]","",IF(D389="","",D389/$D$392)))</f>
        <v>0.81309374769865228</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293</v>
      </c>
      <c r="D391" s="154">
        <v>33</v>
      </c>
      <c r="E391" s="29"/>
      <c r="F391" s="108">
        <f>IF($C$392=0,"",IF(C391="[for completion]","",IF(C391="","",C391/$C$392)))</f>
        <v>5.1723833565766944E-3</v>
      </c>
      <c r="G391" s="108">
        <f>IF($D$392=0,"",IF(D391="[for completion]","",IF(D391="","",D391/$D$392)))</f>
        <v>2.4302231386700052E-3</v>
      </c>
    </row>
    <row r="392" spans="1:7" x14ac:dyDescent="0.25">
      <c r="A392" s="23" t="s">
        <v>1674</v>
      </c>
      <c r="B392" s="40" t="s">
        <v>92</v>
      </c>
      <c r="C392" s="101">
        <f>SUM(C388:C391)</f>
        <v>56647</v>
      </c>
      <c r="D392" s="102">
        <f>SUM(D388:D391)</f>
        <v>13579</v>
      </c>
      <c r="E392" s="29"/>
      <c r="F392" s="117">
        <f>SUM(F388:F391)</f>
        <v>1</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4471.7</v>
      </c>
      <c r="D395" s="136">
        <v>2327.1999999999998</v>
      </c>
      <c r="E395" s="21"/>
      <c r="F395" s="136">
        <v>4.97</v>
      </c>
      <c r="G395" s="108" t="str">
        <f>IF($D$413=0,"",IF(D395="[for completion]","",IF(D395="","",D395/$D$413)))</f>
        <v/>
      </c>
    </row>
    <row r="396" spans="1:7" x14ac:dyDescent="0.25">
      <c r="A396" s="23" t="s">
        <v>1875</v>
      </c>
      <c r="B396" s="122" t="s">
        <v>1565</v>
      </c>
      <c r="C396" s="136">
        <v>1740.5</v>
      </c>
      <c r="D396" s="136">
        <v>830.27</v>
      </c>
      <c r="E396" s="21"/>
      <c r="F396" s="136">
        <v>3.07</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1111.2</v>
      </c>
      <c r="D398" s="136">
        <v>584.59</v>
      </c>
      <c r="E398" s="21"/>
      <c r="F398" s="136">
        <v>5.79</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21099</v>
      </c>
      <c r="D401" s="136">
        <v>4630</v>
      </c>
      <c r="E401" s="21"/>
      <c r="F401" s="136">
        <v>4.67</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28422.400000000001</v>
      </c>
      <c r="D403" s="101">
        <f>SUM(D395:D402)</f>
        <v>8372.06</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24960</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2785</v>
      </c>
      <c r="C448" s="136">
        <v>189.3</v>
      </c>
      <c r="D448" s="136">
        <v>237</v>
      </c>
      <c r="E448" s="37"/>
      <c r="F448" s="108">
        <f>IF($C$472=0,"",IF(C448="[for completion]","",IF(C448="","",C448/$C$472)))</f>
        <v>6.1621093750000005E-3</v>
      </c>
      <c r="G448" s="108">
        <f>IF($D$472=0,"",IF(D448="[for completion]","",IF(D448="","",D448/$D$472)))</f>
        <v>0.19252640129975629</v>
      </c>
    </row>
    <row r="449" spans="1:7" x14ac:dyDescent="0.25">
      <c r="A449" s="23" t="s">
        <v>1485</v>
      </c>
      <c r="B449" s="148" t="s">
        <v>2786</v>
      </c>
      <c r="C449" s="136">
        <v>643.5</v>
      </c>
      <c r="D449" s="136">
        <v>273</v>
      </c>
      <c r="E449" s="37"/>
      <c r="F449" s="108">
        <f t="shared" ref="F449:F471" si="16">IF($C$472=0,"",IF(C449="[for completion]","",IF(C449="","",C449/$C$472)))</f>
        <v>2.0947265624999999E-2</v>
      </c>
      <c r="G449" s="108">
        <f t="shared" ref="G449:G471" si="17">IF($D$472=0,"",IF(D449="[for completion]","",IF(D449="","",D449/$D$472)))</f>
        <v>0.22177091795288384</v>
      </c>
    </row>
    <row r="450" spans="1:7" x14ac:dyDescent="0.25">
      <c r="A450" s="23" t="s">
        <v>1486</v>
      </c>
      <c r="B450" s="148" t="s">
        <v>2787</v>
      </c>
      <c r="C450" s="136">
        <v>2788.9</v>
      </c>
      <c r="D450" s="136">
        <v>440</v>
      </c>
      <c r="E450" s="37"/>
      <c r="F450" s="108">
        <f t="shared" si="16"/>
        <v>9.0784505208333338E-2</v>
      </c>
      <c r="G450" s="108">
        <f t="shared" si="17"/>
        <v>0.35743298131600326</v>
      </c>
    </row>
    <row r="451" spans="1:7" x14ac:dyDescent="0.25">
      <c r="A451" s="23" t="s">
        <v>1487</v>
      </c>
      <c r="B451" s="148" t="s">
        <v>2788</v>
      </c>
      <c r="C451" s="136">
        <v>2847.2</v>
      </c>
      <c r="D451" s="136">
        <v>128</v>
      </c>
      <c r="E451" s="37"/>
      <c r="F451" s="108">
        <f t="shared" si="16"/>
        <v>9.2682291666666666E-2</v>
      </c>
      <c r="G451" s="108">
        <f t="shared" si="17"/>
        <v>0.10398050365556458</v>
      </c>
    </row>
    <row r="452" spans="1:7" x14ac:dyDescent="0.25">
      <c r="A452" s="23" t="s">
        <v>1488</v>
      </c>
      <c r="B452" s="148" t="s">
        <v>2789</v>
      </c>
      <c r="C452" s="136">
        <v>3695.1</v>
      </c>
      <c r="D452" s="136">
        <v>63</v>
      </c>
      <c r="E452" s="37"/>
      <c r="F452" s="108">
        <f t="shared" si="16"/>
        <v>0.120283203125</v>
      </c>
      <c r="G452" s="108">
        <f t="shared" si="17"/>
        <v>5.1177904142973192E-2</v>
      </c>
    </row>
    <row r="453" spans="1:7" x14ac:dyDescent="0.25">
      <c r="A453" s="23" t="s">
        <v>1489</v>
      </c>
      <c r="B453" s="148" t="s">
        <v>2790</v>
      </c>
      <c r="C453" s="136">
        <v>20556</v>
      </c>
      <c r="D453" s="136">
        <v>90</v>
      </c>
      <c r="E453" s="37"/>
      <c r="F453" s="108">
        <f t="shared" si="16"/>
        <v>0.66914062500000004</v>
      </c>
      <c r="G453" s="108">
        <f t="shared" si="17"/>
        <v>7.3111291632818848E-2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30720</v>
      </c>
      <c r="D472" s="23">
        <f>SUM(D448:D471)</f>
        <v>1231</v>
      </c>
      <c r="E472" s="91"/>
      <c r="F472" s="117">
        <f>SUM(F448:F471)</f>
        <v>1</v>
      </c>
      <c r="G472" s="117">
        <f>SUM(G448:G471)</f>
        <v>0.99999999999999989</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0.43</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25514.5</v>
      </c>
      <c r="D499" s="154"/>
      <c r="E499" s="23"/>
      <c r="F499" s="108">
        <f>IF($C$507=0,"",IF(C499="[for completion]","",IF(C499="","",C499/$C$507)))</f>
        <v>0.83054958948594437</v>
      </c>
      <c r="G499" s="108" t="str">
        <f>IF($D$507=0,"",IF(D499="[for completion]","",IF(D499="","",D499/$D$507)))</f>
        <v/>
      </c>
    </row>
    <row r="500" spans="1:7" x14ac:dyDescent="0.25">
      <c r="A500" s="23" t="s">
        <v>1509</v>
      </c>
      <c r="B500" s="23" t="s">
        <v>640</v>
      </c>
      <c r="C500" s="136">
        <v>2883.5</v>
      </c>
      <c r="D500" s="154"/>
      <c r="E500" s="23"/>
      <c r="F500" s="108">
        <f t="shared" ref="F500:F506" si="20">IF($C$507=0,"",IF(C500="[for completion]","",IF(C500="","",C500/$C$507)))</f>
        <v>9.3863871182375533E-2</v>
      </c>
      <c r="G500" s="108" t="str">
        <f t="shared" ref="G500:G506" si="21">IF($D$507=0,"",IF(D500="[for completion]","",IF(D500="","",D500/$D$507)))</f>
        <v/>
      </c>
    </row>
    <row r="501" spans="1:7" x14ac:dyDescent="0.25">
      <c r="A501" s="23" t="s">
        <v>1510</v>
      </c>
      <c r="B501" s="23" t="s">
        <v>642</v>
      </c>
      <c r="C501" s="136">
        <v>1757.64</v>
      </c>
      <c r="D501" s="154"/>
      <c r="E501" s="23"/>
      <c r="F501" s="108">
        <f t="shared" si="20"/>
        <v>5.7214806500777017E-2</v>
      </c>
      <c r="G501" s="108" t="str">
        <f t="shared" si="21"/>
        <v/>
      </c>
    </row>
    <row r="502" spans="1:7" x14ac:dyDescent="0.25">
      <c r="A502" s="23" t="s">
        <v>1511</v>
      </c>
      <c r="B502" s="23" t="s">
        <v>644</v>
      </c>
      <c r="C502" s="136">
        <v>418.29</v>
      </c>
      <c r="D502" s="154"/>
      <c r="E502" s="23"/>
      <c r="F502" s="108">
        <f t="shared" si="20"/>
        <v>1.3616202072785109E-2</v>
      </c>
      <c r="G502" s="108" t="str">
        <f t="shared" si="21"/>
        <v/>
      </c>
    </row>
    <row r="503" spans="1:7" x14ac:dyDescent="0.25">
      <c r="A503" s="23" t="s">
        <v>1512</v>
      </c>
      <c r="B503" s="23" t="s">
        <v>646</v>
      </c>
      <c r="C503" s="136">
        <v>103.71</v>
      </c>
      <c r="D503" s="154"/>
      <c r="E503" s="23"/>
      <c r="F503" s="108">
        <f t="shared" si="20"/>
        <v>3.3759743646000228E-3</v>
      </c>
      <c r="G503" s="108" t="str">
        <f t="shared" si="21"/>
        <v/>
      </c>
    </row>
    <row r="504" spans="1:7" x14ac:dyDescent="0.25">
      <c r="A504" s="23" t="s">
        <v>1513</v>
      </c>
      <c r="B504" s="23" t="s">
        <v>648</v>
      </c>
      <c r="C504" s="136">
        <v>15.53</v>
      </c>
      <c r="D504" s="154"/>
      <c r="E504" s="23"/>
      <c r="F504" s="108">
        <f t="shared" si="20"/>
        <v>5.0553352504327791E-4</v>
      </c>
      <c r="G504" s="108" t="str">
        <f t="shared" si="21"/>
        <v/>
      </c>
    </row>
    <row r="505" spans="1:7" x14ac:dyDescent="0.25">
      <c r="A505" s="23" t="s">
        <v>1514</v>
      </c>
      <c r="B505" s="23" t="s">
        <v>650</v>
      </c>
      <c r="C505" s="136">
        <v>8.36</v>
      </c>
      <c r="D505" s="154"/>
      <c r="E505" s="23"/>
      <c r="F505" s="108">
        <f t="shared" si="20"/>
        <v>2.7213523949528678E-4</v>
      </c>
      <c r="G505" s="108" t="str">
        <f t="shared" si="21"/>
        <v/>
      </c>
    </row>
    <row r="506" spans="1:7" x14ac:dyDescent="0.25">
      <c r="A506" s="23" t="s">
        <v>1515</v>
      </c>
      <c r="B506" s="23" t="s">
        <v>652</v>
      </c>
      <c r="C506" s="136">
        <v>18.489999999999998</v>
      </c>
      <c r="D506" s="147"/>
      <c r="E506" s="23"/>
      <c r="F506" s="108">
        <f t="shared" si="20"/>
        <v>6.0188762897940811E-4</v>
      </c>
      <c r="G506" s="108" t="str">
        <f t="shared" si="21"/>
        <v/>
      </c>
    </row>
    <row r="507" spans="1:7" x14ac:dyDescent="0.25">
      <c r="A507" s="23" t="s">
        <v>1516</v>
      </c>
      <c r="B507" s="50" t="s">
        <v>92</v>
      </c>
      <c r="C507" s="101">
        <f>SUM(C499:C506)</f>
        <v>30720.02</v>
      </c>
      <c r="D507" s="48">
        <f>SUM(D499:D506)</f>
        <v>0</v>
      </c>
      <c r="E507" s="23"/>
      <c r="F507" s="97">
        <f>SUM(F499:F506)</f>
        <v>1</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v>0.47143394884654355</v>
      </c>
      <c r="D518" s="153"/>
      <c r="E518" s="23"/>
      <c r="F518" s="23"/>
      <c r="G518" s="23"/>
    </row>
    <row r="519" spans="1:7" x14ac:dyDescent="0.25">
      <c r="A519" s="23" t="s">
        <v>1589</v>
      </c>
      <c r="B519" s="40" t="s">
        <v>723</v>
      </c>
      <c r="C519" s="153">
        <v>0.35751868239663526</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0.11319672399999349</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1.917281561479995E-2</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3.8661088890538112E-2</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v>1.6740251489603E-5</v>
      </c>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9061</v>
      </c>
      <c r="D546" s="133"/>
      <c r="E546" s="29"/>
      <c r="F546" s="108">
        <f>IF($C$564=0,"",IF(C546="[for completion]","",IF(C546="","",C546/$C$564)))</f>
        <v>0.29495442708333336</v>
      </c>
      <c r="G546" s="108" t="str">
        <f>IF($D$564=0,"",IF(D546="[for completion]","",IF(D546="","",D546/$D$564)))</f>
        <v/>
      </c>
    </row>
    <row r="547" spans="1:7" x14ac:dyDescent="0.25">
      <c r="A547" s="23" t="s">
        <v>1657</v>
      </c>
      <c r="B547" s="148" t="s">
        <v>2861</v>
      </c>
      <c r="C547" s="133">
        <v>10970</v>
      </c>
      <c r="D547" s="133">
        <v>322</v>
      </c>
      <c r="E547" s="29"/>
      <c r="F547" s="108">
        <f t="shared" ref="F547:F563" si="22">IF($C$564=0,"",IF(C547="[for completion]","",IF(C547="","",C547/$C$564)))</f>
        <v>0.35709635416666669</v>
      </c>
      <c r="G547" s="108">
        <f t="shared" ref="G547:G563" si="23">IF($D$564=0,"",IF(D547="[for completion]","",IF(D547="","",D547/$D$564)))</f>
        <v>0.40250000000000002</v>
      </c>
    </row>
    <row r="548" spans="1:7" x14ac:dyDescent="0.25">
      <c r="A548" s="23" t="s">
        <v>1658</v>
      </c>
      <c r="B548" s="148" t="s">
        <v>2862</v>
      </c>
      <c r="C548" s="133">
        <v>2</v>
      </c>
      <c r="D548" s="133">
        <v>462</v>
      </c>
      <c r="E548" s="29"/>
      <c r="F548" s="108">
        <f t="shared" si="22"/>
        <v>6.5104166666666666E-5</v>
      </c>
      <c r="G548" s="108">
        <f t="shared" si="23"/>
        <v>0.57750000000000001</v>
      </c>
    </row>
    <row r="549" spans="1:7" x14ac:dyDescent="0.25">
      <c r="A549" s="23" t="s">
        <v>1659</v>
      </c>
      <c r="B549" s="148" t="s">
        <v>2863</v>
      </c>
      <c r="C549" s="133">
        <v>0</v>
      </c>
      <c r="D549" s="133">
        <v>0</v>
      </c>
      <c r="E549" s="29"/>
      <c r="F549" s="108">
        <f t="shared" si="22"/>
        <v>0</v>
      </c>
      <c r="G549" s="108">
        <f t="shared" si="23"/>
        <v>0</v>
      </c>
    </row>
    <row r="550" spans="1:7" x14ac:dyDescent="0.25">
      <c r="A550" s="23" t="s">
        <v>1660</v>
      </c>
      <c r="B550" s="148" t="s">
        <v>2864</v>
      </c>
      <c r="C550" s="133">
        <v>0</v>
      </c>
      <c r="D550" s="133">
        <v>0</v>
      </c>
      <c r="E550" s="29"/>
      <c r="F550" s="108">
        <f t="shared" si="22"/>
        <v>0</v>
      </c>
      <c r="G550" s="108">
        <f t="shared" si="23"/>
        <v>0</v>
      </c>
    </row>
    <row r="551" spans="1:7" x14ac:dyDescent="0.25">
      <c r="A551" s="23" t="s">
        <v>1771</v>
      </c>
      <c r="B551" s="148" t="s">
        <v>2865</v>
      </c>
      <c r="C551" s="133">
        <v>0</v>
      </c>
      <c r="D551" s="133">
        <v>0</v>
      </c>
      <c r="E551" s="29"/>
      <c r="F551" s="108">
        <f t="shared" si="22"/>
        <v>0</v>
      </c>
      <c r="G551" s="108">
        <f t="shared" si="23"/>
        <v>0</v>
      </c>
    </row>
    <row r="552" spans="1:7" x14ac:dyDescent="0.25">
      <c r="A552" s="23" t="s">
        <v>1772</v>
      </c>
      <c r="B552" s="148" t="s">
        <v>2866</v>
      </c>
      <c r="C552" s="133">
        <v>0</v>
      </c>
      <c r="D552" s="133">
        <v>0</v>
      </c>
      <c r="E552" s="29"/>
      <c r="F552" s="108">
        <f t="shared" si="22"/>
        <v>0</v>
      </c>
      <c r="G552" s="108">
        <f t="shared" si="23"/>
        <v>0</v>
      </c>
    </row>
    <row r="553" spans="1:7" x14ac:dyDescent="0.25">
      <c r="A553" s="23" t="s">
        <v>1773</v>
      </c>
      <c r="B553" s="148" t="s">
        <v>2867</v>
      </c>
      <c r="C553" s="133">
        <v>898</v>
      </c>
      <c r="D553" s="133">
        <v>0</v>
      </c>
      <c r="E553" s="29"/>
      <c r="F553" s="108">
        <f t="shared" si="22"/>
        <v>2.9231770833333334E-2</v>
      </c>
      <c r="G553" s="108">
        <f t="shared" si="23"/>
        <v>0</v>
      </c>
    </row>
    <row r="554" spans="1:7" x14ac:dyDescent="0.25">
      <c r="A554" s="23" t="s">
        <v>1774</v>
      </c>
      <c r="B554" s="148" t="s">
        <v>2868</v>
      </c>
      <c r="C554" s="133">
        <v>0</v>
      </c>
      <c r="D554" s="133">
        <v>3</v>
      </c>
      <c r="E554" s="29"/>
      <c r="F554" s="108">
        <f t="shared" si="22"/>
        <v>0</v>
      </c>
      <c r="G554" s="108">
        <f t="shared" si="23"/>
        <v>3.7499999999999999E-3</v>
      </c>
    </row>
    <row r="555" spans="1:7" x14ac:dyDescent="0.25">
      <c r="A555" s="23" t="s">
        <v>1775</v>
      </c>
      <c r="B555" s="148" t="s">
        <v>2869</v>
      </c>
      <c r="C555" s="133">
        <v>478</v>
      </c>
      <c r="D555" s="133">
        <v>0</v>
      </c>
      <c r="E555" s="29"/>
      <c r="F555" s="108">
        <f t="shared" si="22"/>
        <v>1.5559895833333334E-2</v>
      </c>
      <c r="G555" s="108">
        <f t="shared" si="23"/>
        <v>0</v>
      </c>
    </row>
    <row r="556" spans="1:7" x14ac:dyDescent="0.25">
      <c r="A556" s="23" t="s">
        <v>1776</v>
      </c>
      <c r="B556" s="148" t="s">
        <v>2870</v>
      </c>
      <c r="C556" s="133">
        <v>754</v>
      </c>
      <c r="D556" s="133">
        <v>8</v>
      </c>
      <c r="E556" s="29"/>
      <c r="F556" s="108">
        <f t="shared" si="22"/>
        <v>2.4544270833333333E-2</v>
      </c>
      <c r="G556" s="108">
        <f t="shared" si="23"/>
        <v>0.01</v>
      </c>
    </row>
    <row r="557" spans="1:7" x14ac:dyDescent="0.25">
      <c r="A557" s="23" t="s">
        <v>1777</v>
      </c>
      <c r="B557" s="148" t="s">
        <v>2871</v>
      </c>
      <c r="C557" s="133">
        <v>3010</v>
      </c>
      <c r="D557" s="133">
        <v>0</v>
      </c>
      <c r="E557" s="29"/>
      <c r="F557" s="108">
        <f t="shared" si="22"/>
        <v>9.7981770833333329E-2</v>
      </c>
      <c r="G557" s="108">
        <f t="shared" si="23"/>
        <v>0</v>
      </c>
    </row>
    <row r="558" spans="1:7" x14ac:dyDescent="0.25">
      <c r="A558" s="23" t="s">
        <v>1778</v>
      </c>
      <c r="B558" s="148" t="s">
        <v>2872</v>
      </c>
      <c r="C558" s="133">
        <v>0</v>
      </c>
      <c r="D558" s="133">
        <v>5</v>
      </c>
      <c r="E558" s="29"/>
      <c r="F558" s="108">
        <f t="shared" si="22"/>
        <v>0</v>
      </c>
      <c r="G558" s="108">
        <f t="shared" si="23"/>
        <v>6.2500000000000003E-3</v>
      </c>
    </row>
    <row r="559" spans="1:7" x14ac:dyDescent="0.25">
      <c r="A559" s="23" t="s">
        <v>1779</v>
      </c>
      <c r="B559" s="148" t="s">
        <v>2873</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5547</v>
      </c>
      <c r="D563" s="133"/>
      <c r="E563" s="29"/>
      <c r="F563" s="108">
        <f t="shared" si="22"/>
        <v>0.18056640625000001</v>
      </c>
      <c r="G563" s="108" t="str">
        <f t="shared" si="23"/>
        <v/>
      </c>
    </row>
    <row r="564" spans="1:7" x14ac:dyDescent="0.25">
      <c r="A564" s="23" t="s">
        <v>1784</v>
      </c>
      <c r="B564" s="40" t="s">
        <v>92</v>
      </c>
      <c r="C564" s="101">
        <f>SUM(C546:C563)</f>
        <v>30720</v>
      </c>
      <c r="D564" s="102">
        <f>SUM(D546:D563)</f>
        <v>800</v>
      </c>
      <c r="E564" s="29"/>
      <c r="F564" s="97">
        <f>SUM(F546:F563)</f>
        <v>1</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2874</v>
      </c>
      <c r="C569" s="136">
        <v>9061</v>
      </c>
      <c r="D569" s="154">
        <v>322</v>
      </c>
      <c r="E569" s="29"/>
      <c r="F569" s="108">
        <f>IF($C$587=0,"",IF(C569="[for completion]","",IF(C569="","",C569/$C$587)))</f>
        <v>0.29495442708333336</v>
      </c>
      <c r="G569" s="108">
        <f>IF($D$587=0,"",IF(D569="[for completion]","",IF(D569="","",D569/$D$587)))</f>
        <v>0.39460784313725489</v>
      </c>
    </row>
    <row r="570" spans="1:7" x14ac:dyDescent="0.25">
      <c r="A570" s="23" t="s">
        <v>1786</v>
      </c>
      <c r="B570" s="148" t="s">
        <v>2875</v>
      </c>
      <c r="C570" s="136">
        <v>10970</v>
      </c>
      <c r="D570" s="154">
        <v>462</v>
      </c>
      <c r="E570" s="29"/>
      <c r="F570" s="108">
        <f t="shared" ref="F570:F586" si="24">IF($C$587=0,"",IF(C570="[for completion]","",IF(C570="","",C570/$C$587)))</f>
        <v>0.35709635416666669</v>
      </c>
      <c r="G570" s="108">
        <f t="shared" ref="G570:G586" si="25">IF($D$587=0,"",IF(D570="[for completion]","",IF(D570="","",D570/$D$587)))</f>
        <v>0.56617647058823528</v>
      </c>
    </row>
    <row r="571" spans="1:7" x14ac:dyDescent="0.25">
      <c r="A571" s="23" t="s">
        <v>1787</v>
      </c>
      <c r="B571" s="148" t="s">
        <v>2876</v>
      </c>
      <c r="C571" s="136">
        <v>2</v>
      </c>
      <c r="D571" s="154">
        <v>0</v>
      </c>
      <c r="E571" s="29"/>
      <c r="F571" s="108">
        <f t="shared" si="24"/>
        <v>6.5104166666666666E-5</v>
      </c>
      <c r="G571" s="108">
        <f t="shared" si="25"/>
        <v>0</v>
      </c>
    </row>
    <row r="572" spans="1:7" x14ac:dyDescent="0.25">
      <c r="A572" s="23" t="s">
        <v>1788</v>
      </c>
      <c r="B572" s="148" t="s">
        <v>2877</v>
      </c>
      <c r="C572" s="136">
        <v>0</v>
      </c>
      <c r="D572" s="154">
        <v>0</v>
      </c>
      <c r="E572" s="29"/>
      <c r="F572" s="108">
        <f t="shared" si="24"/>
        <v>0</v>
      </c>
      <c r="G572" s="108">
        <f t="shared" si="25"/>
        <v>0</v>
      </c>
    </row>
    <row r="573" spans="1:7" x14ac:dyDescent="0.25">
      <c r="A573" s="23" t="s">
        <v>1789</v>
      </c>
      <c r="B573" s="148" t="s">
        <v>2878</v>
      </c>
      <c r="C573" s="136">
        <v>0</v>
      </c>
      <c r="D573" s="154">
        <v>0</v>
      </c>
      <c r="E573" s="29"/>
      <c r="F573" s="108">
        <f t="shared" si="24"/>
        <v>0</v>
      </c>
      <c r="G573" s="108">
        <f t="shared" si="25"/>
        <v>0</v>
      </c>
    </row>
    <row r="574" spans="1:7" x14ac:dyDescent="0.25">
      <c r="A574" s="23" t="s">
        <v>1790</v>
      </c>
      <c r="B574" s="148" t="s">
        <v>2879</v>
      </c>
      <c r="C574" s="136">
        <v>0</v>
      </c>
      <c r="D574" s="154">
        <v>0</v>
      </c>
      <c r="E574" s="29"/>
      <c r="F574" s="108">
        <f t="shared" si="24"/>
        <v>0</v>
      </c>
      <c r="G574" s="108">
        <f t="shared" si="25"/>
        <v>0</v>
      </c>
    </row>
    <row r="575" spans="1:7" x14ac:dyDescent="0.25">
      <c r="A575" s="23" t="s">
        <v>1791</v>
      </c>
      <c r="B575" s="148" t="s">
        <v>2880</v>
      </c>
      <c r="C575" s="136">
        <v>0</v>
      </c>
      <c r="D575" s="154">
        <v>0</v>
      </c>
      <c r="E575" s="29"/>
      <c r="F575" s="108">
        <f t="shared" si="24"/>
        <v>0</v>
      </c>
      <c r="G575" s="108">
        <f t="shared" si="25"/>
        <v>0</v>
      </c>
    </row>
    <row r="576" spans="1:7" x14ac:dyDescent="0.25">
      <c r="A576" s="23" t="s">
        <v>1792</v>
      </c>
      <c r="B576" s="148" t="s">
        <v>2881</v>
      </c>
      <c r="C576" s="136">
        <v>898</v>
      </c>
      <c r="D576" s="154">
        <v>3</v>
      </c>
      <c r="E576" s="29"/>
      <c r="F576" s="108">
        <f t="shared" si="24"/>
        <v>2.9231770833333334E-2</v>
      </c>
      <c r="G576" s="108">
        <f t="shared" si="25"/>
        <v>3.6764705882352941E-3</v>
      </c>
    </row>
    <row r="577" spans="1:7" x14ac:dyDescent="0.25">
      <c r="A577" s="23" t="s">
        <v>1793</v>
      </c>
      <c r="B577" s="148" t="s">
        <v>2882</v>
      </c>
      <c r="C577" s="136">
        <v>0</v>
      </c>
      <c r="D577" s="154">
        <v>0</v>
      </c>
      <c r="E577" s="29"/>
      <c r="F577" s="108">
        <f t="shared" si="24"/>
        <v>0</v>
      </c>
      <c r="G577" s="108">
        <f t="shared" si="25"/>
        <v>0</v>
      </c>
    </row>
    <row r="578" spans="1:7" x14ac:dyDescent="0.25">
      <c r="A578" s="23" t="s">
        <v>1794</v>
      </c>
      <c r="B578" s="148" t="s">
        <v>2883</v>
      </c>
      <c r="C578" s="136">
        <v>478</v>
      </c>
      <c r="D578" s="154">
        <v>8</v>
      </c>
      <c r="E578" s="29"/>
      <c r="F578" s="108">
        <f t="shared" si="24"/>
        <v>1.5559895833333334E-2</v>
      </c>
      <c r="G578" s="108">
        <f t="shared" si="25"/>
        <v>9.8039215686274508E-3</v>
      </c>
    </row>
    <row r="579" spans="1:7" x14ac:dyDescent="0.25">
      <c r="A579" s="23" t="s">
        <v>1795</v>
      </c>
      <c r="B579" s="148" t="s">
        <v>2884</v>
      </c>
      <c r="C579" s="136">
        <v>754</v>
      </c>
      <c r="D579" s="154">
        <v>0</v>
      </c>
      <c r="E579" s="29"/>
      <c r="F579" s="108">
        <f t="shared" si="24"/>
        <v>2.4544270833333333E-2</v>
      </c>
      <c r="G579" s="108">
        <f t="shared" si="25"/>
        <v>0</v>
      </c>
    </row>
    <row r="580" spans="1:7" x14ac:dyDescent="0.25">
      <c r="A580" s="23" t="s">
        <v>1956</v>
      </c>
      <c r="B580" s="148" t="s">
        <v>2885</v>
      </c>
      <c r="C580" s="136">
        <v>3010</v>
      </c>
      <c r="D580" s="154">
        <v>5</v>
      </c>
      <c r="E580" s="29"/>
      <c r="F580" s="108">
        <f t="shared" si="24"/>
        <v>9.7981770833333329E-2</v>
      </c>
      <c r="G580" s="108">
        <f t="shared" si="25"/>
        <v>6.1274509803921568E-3</v>
      </c>
    </row>
    <row r="581" spans="1:7" x14ac:dyDescent="0.25">
      <c r="A581" s="23" t="s">
        <v>1957</v>
      </c>
      <c r="B581" s="148" t="s">
        <v>2886</v>
      </c>
      <c r="C581" s="136">
        <v>0</v>
      </c>
      <c r="D581" s="154">
        <v>0</v>
      </c>
      <c r="E581" s="29"/>
      <c r="F581" s="108">
        <f t="shared" si="24"/>
        <v>0</v>
      </c>
      <c r="G581" s="108">
        <f t="shared" si="25"/>
        <v>0</v>
      </c>
    </row>
    <row r="582" spans="1:7" x14ac:dyDescent="0.25">
      <c r="A582" s="23" t="s">
        <v>1958</v>
      </c>
      <c r="B582" s="148" t="s">
        <v>2887</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5547</v>
      </c>
      <c r="D586" s="154">
        <v>16</v>
      </c>
      <c r="E586" s="29"/>
      <c r="F586" s="108">
        <f t="shared" si="24"/>
        <v>0.18056640625000001</v>
      </c>
      <c r="G586" s="108">
        <f t="shared" si="25"/>
        <v>1.9607843137254902E-2</v>
      </c>
    </row>
    <row r="587" spans="1:7" x14ac:dyDescent="0.25">
      <c r="A587" s="23" t="s">
        <v>1963</v>
      </c>
      <c r="B587" s="40" t="s">
        <v>92</v>
      </c>
      <c r="C587" s="101">
        <f>SUM(C569:C586)</f>
        <v>30720</v>
      </c>
      <c r="D587" s="102">
        <f>SUM(D569:D586)</f>
        <v>816</v>
      </c>
      <c r="E587" s="29"/>
      <c r="F587" s="97">
        <f>SUM(F569:F586)</f>
        <v>1</v>
      </c>
      <c r="G587" s="97">
        <f>SUM(G569:G586)</f>
        <v>0.99999999999999989</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7268</v>
      </c>
      <c r="D589" s="133">
        <v>85</v>
      </c>
      <c r="E589" s="29"/>
      <c r="F589" s="108">
        <f t="shared" ref="F589:F596" si="26">IF($C$602=0,"",IF(C589="[for completion]","",IF(C589="","",C589/$C$602)))</f>
        <v>0.23658854166666668</v>
      </c>
      <c r="G589" s="108">
        <f t="shared" ref="G589:G596" si="27">IF($D$602=0,"",IF(D589="[for completion]","",IF(D589="","",D589/$D$602)))</f>
        <v>0.10416666666666667</v>
      </c>
    </row>
    <row r="590" spans="1:7" x14ac:dyDescent="0.25">
      <c r="A590" s="23" t="s">
        <v>1797</v>
      </c>
      <c r="B590" s="40" t="s">
        <v>1177</v>
      </c>
      <c r="C590" s="133">
        <v>1298</v>
      </c>
      <c r="D590" s="133">
        <v>37</v>
      </c>
      <c r="E590" s="29"/>
      <c r="F590" s="108">
        <f t="shared" si="26"/>
        <v>4.2252604166666666E-2</v>
      </c>
      <c r="G590" s="108">
        <f t="shared" si="27"/>
        <v>4.5343137254901959E-2</v>
      </c>
    </row>
    <row r="591" spans="1:7" x14ac:dyDescent="0.25">
      <c r="A591" s="23" t="s">
        <v>1798</v>
      </c>
      <c r="B591" s="40" t="s">
        <v>1852</v>
      </c>
      <c r="C591" s="133">
        <v>754</v>
      </c>
      <c r="D591" s="133">
        <v>10</v>
      </c>
      <c r="E591" s="29"/>
      <c r="F591" s="108">
        <f t="shared" si="26"/>
        <v>2.4544270833333333E-2</v>
      </c>
      <c r="G591" s="108">
        <f t="shared" si="27"/>
        <v>1.2254901960784314E-2</v>
      </c>
    </row>
    <row r="592" spans="1:7" x14ac:dyDescent="0.25">
      <c r="A592" s="23" t="s">
        <v>1799</v>
      </c>
      <c r="B592" s="40" t="s">
        <v>1178</v>
      </c>
      <c r="C592" s="133">
        <v>1714</v>
      </c>
      <c r="D592" s="133">
        <v>45</v>
      </c>
      <c r="E592" s="29"/>
      <c r="F592" s="108">
        <f t="shared" si="26"/>
        <v>5.5794270833333333E-2</v>
      </c>
      <c r="G592" s="108">
        <f t="shared" si="27"/>
        <v>5.514705882352941E-2</v>
      </c>
    </row>
    <row r="593" spans="1:7" x14ac:dyDescent="0.25">
      <c r="A593" s="23" t="s">
        <v>1800</v>
      </c>
      <c r="B593" s="40" t="s">
        <v>1179</v>
      </c>
      <c r="C593" s="133">
        <v>1878</v>
      </c>
      <c r="D593" s="133">
        <v>38</v>
      </c>
      <c r="E593" s="29"/>
      <c r="F593" s="108">
        <f t="shared" si="26"/>
        <v>6.1132812500000001E-2</v>
      </c>
      <c r="G593" s="108">
        <f t="shared" si="27"/>
        <v>4.6568627450980393E-2</v>
      </c>
    </row>
    <row r="594" spans="1:7" x14ac:dyDescent="0.25">
      <c r="A594" s="23" t="s">
        <v>1964</v>
      </c>
      <c r="B594" s="40" t="s">
        <v>1180</v>
      </c>
      <c r="C594" s="133">
        <v>3314</v>
      </c>
      <c r="D594" s="133">
        <v>132</v>
      </c>
      <c r="E594" s="29"/>
      <c r="F594" s="108">
        <f t="shared" si="26"/>
        <v>0.10787760416666667</v>
      </c>
      <c r="G594" s="108">
        <f t="shared" si="27"/>
        <v>0.16176470588235295</v>
      </c>
    </row>
    <row r="595" spans="1:7" x14ac:dyDescent="0.25">
      <c r="A595" s="23" t="s">
        <v>1965</v>
      </c>
      <c r="B595" s="40" t="s">
        <v>1181</v>
      </c>
      <c r="C595" s="133">
        <v>2131</v>
      </c>
      <c r="D595" s="133">
        <v>34</v>
      </c>
      <c r="E595" s="29"/>
      <c r="F595" s="108">
        <f t="shared" si="26"/>
        <v>6.9368489583333331E-2</v>
      </c>
      <c r="G595" s="108">
        <f t="shared" si="27"/>
        <v>4.1666666666666664E-2</v>
      </c>
    </row>
    <row r="596" spans="1:7" x14ac:dyDescent="0.25">
      <c r="A596" s="23" t="s">
        <v>1966</v>
      </c>
      <c r="B596" s="40" t="s">
        <v>1182</v>
      </c>
      <c r="C596" s="133">
        <v>4645</v>
      </c>
      <c r="D596" s="133">
        <v>63</v>
      </c>
      <c r="E596" s="29"/>
      <c r="F596" s="108">
        <f t="shared" si="26"/>
        <v>0.15120442708333334</v>
      </c>
      <c r="G596" s="108">
        <f t="shared" si="27"/>
        <v>7.720588235294118E-2</v>
      </c>
    </row>
    <row r="597" spans="1:7" x14ac:dyDescent="0.25">
      <c r="A597" s="23" t="s">
        <v>1967</v>
      </c>
      <c r="B597" s="40" t="s">
        <v>2224</v>
      </c>
      <c r="C597" s="101">
        <v>2209</v>
      </c>
      <c r="D597" s="23">
        <v>152</v>
      </c>
      <c r="E597" s="29"/>
      <c r="F597" s="108">
        <f>IF($C$602=0,"",IF(C597="[for completion]","",IF(C597="","",C597/$C$602)))</f>
        <v>7.190755208333334E-2</v>
      </c>
      <c r="G597" s="108">
        <f>IF($D$602=0,"",IF(D597="[for completion]","",IF(D597="","",D597/$D$602)))</f>
        <v>0.18627450980392157</v>
      </c>
    </row>
    <row r="598" spans="1:7" x14ac:dyDescent="0.25">
      <c r="A598" s="23" t="s">
        <v>1968</v>
      </c>
      <c r="B598" s="23" t="s">
        <v>2227</v>
      </c>
      <c r="C598" s="101">
        <v>2162</v>
      </c>
      <c r="D598" s="23">
        <v>87</v>
      </c>
      <c r="F598" s="108">
        <f>IF($C$602=0,"",IF(C598="[for completion]","",IF(C598="","",C598/$C$602)))</f>
        <v>7.0377604166666663E-2</v>
      </c>
      <c r="G598" s="108">
        <f>IF($D$602=0,"",IF(D598="[for completion]","",IF(D598="","",D598/$D$602)))</f>
        <v>0.10661764705882353</v>
      </c>
    </row>
    <row r="599" spans="1:7" x14ac:dyDescent="0.25">
      <c r="A599" s="23" t="s">
        <v>1969</v>
      </c>
      <c r="B599" s="23" t="s">
        <v>2225</v>
      </c>
      <c r="C599" s="101">
        <v>2379</v>
      </c>
      <c r="D599" s="23">
        <v>101</v>
      </c>
      <c r="F599" s="108">
        <f>IF($C$602=0,"",IF(C599="[for completion]","",IF(C599="","",C599/$C$602)))</f>
        <v>7.7441406249999997E-2</v>
      </c>
      <c r="G599" s="108">
        <f>IF($D$602=0,"",IF(D599="[for completion]","",IF(D599="","",D599/$D$602)))</f>
        <v>0.12377450980392157</v>
      </c>
    </row>
    <row r="600" spans="1:7" x14ac:dyDescent="0.25">
      <c r="A600" s="23" t="s">
        <v>2262</v>
      </c>
      <c r="B600" s="40" t="s">
        <v>2226</v>
      </c>
      <c r="C600" s="101">
        <v>968</v>
      </c>
      <c r="D600" s="23">
        <v>32</v>
      </c>
      <c r="E600" s="29"/>
      <c r="F600" s="108">
        <f>IF($C$602=0,"",IF(C600="[for completion]","",IF(C600="","",C600/$C$602)))</f>
        <v>3.1510416666666666E-2</v>
      </c>
      <c r="G600" s="108">
        <f>IF($D$602=0,"",IF(D600="[for completion]","",IF(D600="","",D600/$D$602)))</f>
        <v>3.9215686274509803E-2</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30720</v>
      </c>
      <c r="D602" s="102">
        <f>SUM(D589:D601)</f>
        <v>816</v>
      </c>
      <c r="E602" s="29"/>
      <c r="F602" s="97">
        <f>SUM(F589:F601)</f>
        <v>1</v>
      </c>
      <c r="G602" s="97">
        <f>SUM(G589:G601)</f>
        <v>1</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1911</v>
      </c>
      <c r="D615" s="133">
        <v>84</v>
      </c>
      <c r="E615" s="29"/>
      <c r="F615" s="29"/>
      <c r="G615" s="108">
        <f>IF($D$618=0,"",IF(D615="[for completion]","",IF(D615="","",D615/$D$618)))</f>
        <v>0.105</v>
      </c>
    </row>
    <row r="616" spans="1:7" x14ac:dyDescent="0.25">
      <c r="A616" s="23" t="s">
        <v>1972</v>
      </c>
      <c r="B616" s="40" t="s">
        <v>1184</v>
      </c>
      <c r="C616" s="133">
        <v>23262</v>
      </c>
      <c r="D616" s="133">
        <v>716</v>
      </c>
      <c r="E616" s="29"/>
      <c r="F616" s="29"/>
      <c r="G616" s="108">
        <f>IF($D$618=0,"",IF(D616="[for completion]","",IF(D616="","",D616/$D$618)))</f>
        <v>0.89500000000000002</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25173</v>
      </c>
      <c r="D618" s="102">
        <f>SUM(D614:D617)</f>
        <v>800</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12972</v>
      </c>
      <c r="D622" s="136">
        <v>5927.4</v>
      </c>
      <c r="E622" s="166"/>
      <c r="F622" s="136">
        <v>6.46</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8.32</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123.35</v>
      </c>
      <c r="D630" s="136">
        <v>50.31</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13095.35</v>
      </c>
      <c r="D635" s="101">
        <f>SUM(D621:D634)</f>
        <v>5977.71</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2916</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2915</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2917</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2918</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2909</v>
      </c>
      <c r="D9" s="207" t="s">
        <v>2645</v>
      </c>
      <c r="E9" s="207" t="s">
        <v>2919</v>
      </c>
      <c r="F9" s="207" t="s">
        <v>2920</v>
      </c>
    </row>
    <row r="10" spans="2:6" x14ac:dyDescent="0.25">
      <c r="B10" s="208" t="s">
        <v>2646</v>
      </c>
      <c r="C10" s="209">
        <v>820.3</v>
      </c>
      <c r="D10" s="209">
        <v>816.1</v>
      </c>
      <c r="E10" s="209">
        <v>788.1</v>
      </c>
      <c r="F10" s="209">
        <v>781</v>
      </c>
    </row>
    <row r="11" spans="2:6" x14ac:dyDescent="0.25">
      <c r="B11" s="208" t="s">
        <v>2647</v>
      </c>
      <c r="C11" s="209">
        <v>746.9</v>
      </c>
      <c r="D11" s="209">
        <v>753.6</v>
      </c>
      <c r="E11" s="209">
        <v>726.7</v>
      </c>
      <c r="F11" s="209">
        <v>725</v>
      </c>
    </row>
    <row r="12" spans="2:6" x14ac:dyDescent="0.25">
      <c r="B12" s="210" t="s">
        <v>2648</v>
      </c>
      <c r="C12" s="211">
        <v>746.9</v>
      </c>
      <c r="D12" s="211">
        <v>753.6</v>
      </c>
      <c r="E12" s="211">
        <v>726.7</v>
      </c>
      <c r="F12" s="211">
        <v>725</v>
      </c>
    </row>
    <row r="13" spans="2:6" x14ac:dyDescent="0.25">
      <c r="B13" s="212" t="s">
        <v>2649</v>
      </c>
      <c r="C13" s="213">
        <v>0.314</v>
      </c>
      <c r="D13" s="213">
        <v>0.312</v>
      </c>
      <c r="E13" s="213">
        <v>0.28799999999999998</v>
      </c>
      <c r="F13" s="213">
        <v>0.28599999999999998</v>
      </c>
    </row>
    <row r="14" spans="2:6" x14ac:dyDescent="0.25">
      <c r="B14" s="208" t="s">
        <v>2650</v>
      </c>
      <c r="C14" s="214">
        <v>0.314</v>
      </c>
      <c r="D14" s="214">
        <v>0.316</v>
      </c>
      <c r="E14" s="214">
        <v>0.29299999999999998</v>
      </c>
      <c r="F14" s="214">
        <v>0.29099999999999998</v>
      </c>
    </row>
    <row r="15" spans="2:6" x14ac:dyDescent="0.25">
      <c r="B15" s="208" t="s">
        <v>2651</v>
      </c>
      <c r="C15" s="209">
        <v>760.6</v>
      </c>
      <c r="D15" s="209">
        <v>756.5</v>
      </c>
      <c r="E15" s="209">
        <v>729</v>
      </c>
      <c r="F15" s="209">
        <v>725.7</v>
      </c>
    </row>
    <row r="16" spans="2:6" x14ac:dyDescent="0.25">
      <c r="B16" s="208" t="s">
        <v>2652</v>
      </c>
      <c r="C16" s="209">
        <v>2</v>
      </c>
      <c r="D16" s="209">
        <v>2</v>
      </c>
      <c r="E16" s="209">
        <v>2</v>
      </c>
      <c r="F16" s="209">
        <v>2</v>
      </c>
    </row>
    <row r="17" spans="2:6" x14ac:dyDescent="0.25">
      <c r="B17" s="215" t="s">
        <v>2653</v>
      </c>
      <c r="C17" s="209">
        <v>0</v>
      </c>
      <c r="D17" s="209">
        <v>0</v>
      </c>
      <c r="E17" s="209">
        <v>0</v>
      </c>
      <c r="F17" s="209">
        <v>0</v>
      </c>
    </row>
    <row r="18" spans="2:6" x14ac:dyDescent="0.25">
      <c r="B18" s="216" t="s">
        <v>2654</v>
      </c>
      <c r="C18" s="217">
        <v>94.36</v>
      </c>
      <c r="D18" s="217">
        <v>97.56</v>
      </c>
      <c r="E18" s="217">
        <v>95.58</v>
      </c>
      <c r="F18" s="217">
        <v>94.42</v>
      </c>
    </row>
    <row r="19" spans="2:6" x14ac:dyDescent="0.25">
      <c r="B19" s="218" t="s">
        <v>2655</v>
      </c>
      <c r="C19" s="217">
        <v>0.2</v>
      </c>
      <c r="D19" s="217">
        <v>-0.1</v>
      </c>
      <c r="E19" s="217">
        <v>0</v>
      </c>
      <c r="F19" s="217">
        <v>-6.6000000000000003E-2</v>
      </c>
    </row>
    <row r="20" spans="2:6" x14ac:dyDescent="0.25">
      <c r="B20" s="208" t="s">
        <v>2656</v>
      </c>
      <c r="C20" s="209">
        <v>1.2999999999999999E-2</v>
      </c>
      <c r="D20" s="209">
        <v>1.7000000000000001E-2</v>
      </c>
      <c r="E20" s="209">
        <v>1.4970000000000001E-2</v>
      </c>
      <c r="F20" s="209">
        <v>1.2E-2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2657</v>
      </c>
      <c r="C23" s="221"/>
      <c r="D23" s="221"/>
      <c r="E23" s="221"/>
      <c r="F23" s="221"/>
    </row>
    <row r="24" spans="2:6" x14ac:dyDescent="0.25">
      <c r="B24" s="222" t="s">
        <v>2658</v>
      </c>
      <c r="C24" s="223">
        <v>796.4</v>
      </c>
      <c r="D24" s="223">
        <v>803.7</v>
      </c>
      <c r="E24" s="223">
        <v>807.3</v>
      </c>
      <c r="F24" s="223">
        <v>804.4</v>
      </c>
    </row>
    <row r="25" spans="2:6" x14ac:dyDescent="0.25">
      <c r="B25" s="220" t="s">
        <v>2659</v>
      </c>
      <c r="C25" s="221"/>
      <c r="D25" s="221"/>
      <c r="E25" s="221"/>
      <c r="F25" s="221"/>
    </row>
    <row r="26" spans="2:6" ht="3" customHeight="1" x14ac:dyDescent="0.25">
      <c r="B26" s="224"/>
      <c r="C26" s="221"/>
      <c r="D26" s="221"/>
      <c r="E26" s="221"/>
      <c r="F26" s="221"/>
    </row>
    <row r="27" spans="2:6" x14ac:dyDescent="0.25">
      <c r="B27" s="210" t="s">
        <v>2660</v>
      </c>
      <c r="C27" s="215"/>
      <c r="D27" s="215"/>
      <c r="E27" s="215"/>
      <c r="F27" s="215"/>
    </row>
    <row r="28" spans="2:6" x14ac:dyDescent="0.25">
      <c r="B28" s="225" t="s">
        <v>2661</v>
      </c>
      <c r="C28" s="226">
        <v>1.77</v>
      </c>
      <c r="D28" s="227">
        <v>1.0900000000000001</v>
      </c>
      <c r="E28" s="227">
        <v>2.38</v>
      </c>
      <c r="F28" s="226">
        <v>1.42</v>
      </c>
    </row>
    <row r="29" spans="2:6" x14ac:dyDescent="0.25">
      <c r="B29" s="225" t="s">
        <v>2662</v>
      </c>
      <c r="C29" s="226">
        <v>14.79</v>
      </c>
      <c r="D29" s="226">
        <v>13.91</v>
      </c>
      <c r="E29" s="226">
        <v>11.23</v>
      </c>
      <c r="F29" s="226">
        <v>12.34</v>
      </c>
    </row>
    <row r="30" spans="2:6" x14ac:dyDescent="0.25">
      <c r="B30" s="225" t="s">
        <v>2663</v>
      </c>
      <c r="C30" s="226">
        <v>779.81</v>
      </c>
      <c r="D30" s="226">
        <v>788.68</v>
      </c>
      <c r="E30" s="226">
        <v>793.71</v>
      </c>
      <c r="F30" s="226">
        <v>790.61</v>
      </c>
    </row>
    <row r="31" spans="2:6" x14ac:dyDescent="0.25">
      <c r="B31" s="210" t="s">
        <v>2664</v>
      </c>
      <c r="C31" s="228">
        <v>0</v>
      </c>
      <c r="D31" s="228">
        <v>0</v>
      </c>
      <c r="E31" s="228">
        <v>0</v>
      </c>
      <c r="F31" s="228">
        <v>0</v>
      </c>
    </row>
    <row r="32" spans="2:6" x14ac:dyDescent="0.25">
      <c r="B32" s="225" t="s">
        <v>2665</v>
      </c>
      <c r="C32" s="226">
        <v>779</v>
      </c>
      <c r="D32" s="226">
        <v>785.7</v>
      </c>
      <c r="E32" s="226">
        <v>790.7</v>
      </c>
      <c r="F32" s="226">
        <v>786.6</v>
      </c>
    </row>
    <row r="33" spans="2:6" x14ac:dyDescent="0.25">
      <c r="B33" s="225" t="s">
        <v>2666</v>
      </c>
      <c r="C33" s="226">
        <v>1.8</v>
      </c>
      <c r="D33" s="226">
        <v>1.8</v>
      </c>
      <c r="E33" s="226">
        <v>2.1</v>
      </c>
      <c r="F33" s="226">
        <v>2.2000000000000002</v>
      </c>
    </row>
    <row r="34" spans="2:6" x14ac:dyDescent="0.25">
      <c r="B34" s="225" t="s">
        <v>2667</v>
      </c>
      <c r="C34" s="229">
        <v>0</v>
      </c>
      <c r="D34" s="229">
        <v>0</v>
      </c>
      <c r="E34" s="229">
        <v>0</v>
      </c>
      <c r="F34" s="229">
        <v>0</v>
      </c>
    </row>
    <row r="35" spans="2:6" x14ac:dyDescent="0.25">
      <c r="B35" s="225" t="s">
        <v>2668</v>
      </c>
      <c r="C35" s="229">
        <v>15.6</v>
      </c>
      <c r="D35" s="229">
        <v>16.100000000000001</v>
      </c>
      <c r="E35" s="229">
        <v>14.5</v>
      </c>
      <c r="F35" s="229">
        <v>15.5</v>
      </c>
    </row>
    <row r="36" spans="2:6" x14ac:dyDescent="0.25">
      <c r="B36" s="210" t="s">
        <v>2669</v>
      </c>
      <c r="C36" s="228">
        <v>0</v>
      </c>
      <c r="D36" s="228">
        <v>0</v>
      </c>
      <c r="E36" s="228">
        <v>0</v>
      </c>
      <c r="F36" s="228">
        <v>0</v>
      </c>
    </row>
    <row r="37" spans="2:6" ht="30" x14ac:dyDescent="0.25">
      <c r="B37" s="225" t="s">
        <v>2670</v>
      </c>
      <c r="C37" s="226">
        <v>419.1</v>
      </c>
      <c r="D37" s="226">
        <v>424.2</v>
      </c>
      <c r="E37" s="226">
        <v>429.7</v>
      </c>
      <c r="F37" s="226">
        <v>431.7</v>
      </c>
    </row>
    <row r="38" spans="2:6" ht="30" x14ac:dyDescent="0.25">
      <c r="B38" s="225" t="s">
        <v>2671</v>
      </c>
      <c r="C38" s="226">
        <v>286.39999999999998</v>
      </c>
      <c r="D38" s="226">
        <v>286.7</v>
      </c>
      <c r="E38" s="226">
        <v>285.2</v>
      </c>
      <c r="F38" s="226">
        <v>283.89999999999998</v>
      </c>
    </row>
    <row r="39" spans="2:6" x14ac:dyDescent="0.25">
      <c r="B39" s="225" t="s">
        <v>2672</v>
      </c>
      <c r="C39" s="226">
        <v>90.8</v>
      </c>
      <c r="D39" s="226">
        <v>92.8</v>
      </c>
      <c r="E39" s="226">
        <v>92.5</v>
      </c>
      <c r="F39" s="226">
        <v>88.8</v>
      </c>
    </row>
    <row r="40" spans="2:6" x14ac:dyDescent="0.25">
      <c r="B40" s="210" t="s">
        <v>2673</v>
      </c>
      <c r="C40" s="230">
        <v>0</v>
      </c>
      <c r="D40" s="230">
        <v>0</v>
      </c>
      <c r="E40" s="230">
        <v>0</v>
      </c>
      <c r="F40" s="230">
        <v>0</v>
      </c>
    </row>
    <row r="41" spans="2:6" x14ac:dyDescent="0.25">
      <c r="B41" s="208" t="s">
        <v>2674</v>
      </c>
      <c r="C41" s="231">
        <v>0.1</v>
      </c>
      <c r="D41" s="231">
        <v>0.1</v>
      </c>
      <c r="E41" s="231">
        <v>0.1</v>
      </c>
      <c r="F41" s="232">
        <v>0.1</v>
      </c>
    </row>
    <row r="42" spans="2:6" ht="30" x14ac:dyDescent="0.25">
      <c r="B42" s="215" t="s">
        <v>2675</v>
      </c>
      <c r="C42" s="233" t="s">
        <v>2676</v>
      </c>
      <c r="D42" s="233" t="s">
        <v>2676</v>
      </c>
      <c r="E42" s="233" t="s">
        <v>2676</v>
      </c>
      <c r="F42" s="233" t="s">
        <v>2676</v>
      </c>
    </row>
    <row r="46" spans="2:6" x14ac:dyDescent="0.25">
      <c r="F46" s="234" t="s">
        <v>2677</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2678</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2679</v>
      </c>
      <c r="C7" s="237"/>
      <c r="D7" s="237"/>
      <c r="E7" s="237"/>
      <c r="F7" s="237" t="s">
        <v>2909</v>
      </c>
      <c r="G7" s="237" t="s">
        <v>2645</v>
      </c>
      <c r="H7" s="237" t="s">
        <v>2919</v>
      </c>
      <c r="I7" s="237" t="s">
        <v>2920</v>
      </c>
    </row>
    <row r="8" spans="2:9" x14ac:dyDescent="0.25">
      <c r="B8" s="238" t="s">
        <v>2680</v>
      </c>
      <c r="F8" s="239">
        <v>483</v>
      </c>
      <c r="G8" s="240">
        <v>484</v>
      </c>
      <c r="H8" s="240">
        <v>482</v>
      </c>
      <c r="I8" s="239">
        <v>482</v>
      </c>
    </row>
    <row r="9" spans="2:9" x14ac:dyDescent="0.25">
      <c r="B9" s="238" t="s">
        <v>2681</v>
      </c>
      <c r="F9" s="239">
        <v>6</v>
      </c>
      <c r="G9" s="240">
        <v>7</v>
      </c>
      <c r="H9" s="240">
        <v>5</v>
      </c>
      <c r="I9" s="239">
        <v>3</v>
      </c>
    </row>
    <row r="10" spans="2:9" x14ac:dyDescent="0.25">
      <c r="B10" s="238" t="s">
        <v>2682</v>
      </c>
      <c r="F10" s="239">
        <v>30</v>
      </c>
      <c r="G10" s="241">
        <v>32</v>
      </c>
      <c r="H10" s="241">
        <v>32</v>
      </c>
      <c r="I10" s="242">
        <v>29</v>
      </c>
    </row>
    <row r="11" spans="2:9" x14ac:dyDescent="0.25">
      <c r="B11" s="238" t="s">
        <v>2683</v>
      </c>
      <c r="C11" s="238" t="s">
        <v>92</v>
      </c>
      <c r="D11" s="238"/>
      <c r="E11" s="238"/>
      <c r="F11" s="243">
        <v>6.7000000000000004E-2</v>
      </c>
      <c r="G11" s="243">
        <v>7.0000000000000007E-2</v>
      </c>
      <c r="H11" s="243">
        <v>7.0000000000000007E-2</v>
      </c>
      <c r="I11" s="243">
        <v>6.5000000000000002E-2</v>
      </c>
    </row>
    <row r="12" spans="2:9" x14ac:dyDescent="0.25">
      <c r="B12" s="244"/>
      <c r="C12" s="245" t="s">
        <v>2684</v>
      </c>
      <c r="D12" s="245"/>
      <c r="E12" s="245"/>
      <c r="F12" s="246">
        <v>0.08</v>
      </c>
      <c r="G12" s="247">
        <v>0.08</v>
      </c>
      <c r="H12" s="247">
        <v>0.08</v>
      </c>
      <c r="I12" s="246">
        <v>0.08</v>
      </c>
    </row>
    <row r="13" spans="2:9" x14ac:dyDescent="0.25">
      <c r="B13" s="238" t="s">
        <v>2685</v>
      </c>
      <c r="F13" s="239">
        <v>449</v>
      </c>
      <c r="G13" s="239">
        <v>452</v>
      </c>
      <c r="H13" s="239">
        <v>453</v>
      </c>
      <c r="I13" s="239">
        <v>453</v>
      </c>
    </row>
    <row r="14" spans="2:9" x14ac:dyDescent="0.25">
      <c r="C14" s="238" t="s">
        <v>2686</v>
      </c>
      <c r="D14" s="238"/>
      <c r="E14" s="238"/>
      <c r="F14" s="248">
        <v>0</v>
      </c>
      <c r="G14" s="239">
        <v>0</v>
      </c>
      <c r="H14" s="239">
        <v>0</v>
      </c>
      <c r="I14" s="239">
        <v>0</v>
      </c>
    </row>
    <row r="15" spans="2:9" x14ac:dyDescent="0.25">
      <c r="B15" s="238" t="s">
        <v>2687</v>
      </c>
      <c r="F15" s="239">
        <v>0</v>
      </c>
      <c r="G15" s="239">
        <v>0</v>
      </c>
      <c r="H15" s="239">
        <v>0</v>
      </c>
      <c r="I15" s="239">
        <v>0</v>
      </c>
    </row>
    <row r="16" spans="2:9" x14ac:dyDescent="0.25">
      <c r="B16" s="238" t="s">
        <v>2688</v>
      </c>
      <c r="F16" s="239">
        <v>2</v>
      </c>
      <c r="G16" s="239">
        <v>2</v>
      </c>
      <c r="H16" s="239">
        <v>2</v>
      </c>
      <c r="I16" s="239">
        <v>2</v>
      </c>
    </row>
    <row r="17" spans="1:9" x14ac:dyDescent="0.25">
      <c r="A17" s="249"/>
      <c r="B17" s="250" t="s">
        <v>2689</v>
      </c>
      <c r="C17" s="249"/>
      <c r="F17" s="239">
        <v>0</v>
      </c>
      <c r="G17" s="239">
        <v>0</v>
      </c>
      <c r="H17" s="239">
        <v>0</v>
      </c>
      <c r="I17" s="239">
        <v>0</v>
      </c>
    </row>
    <row r="18" spans="1:9" x14ac:dyDescent="0.25">
      <c r="A18" s="249"/>
      <c r="B18" s="250" t="s">
        <v>2690</v>
      </c>
      <c r="C18" s="249"/>
      <c r="D18" s="251"/>
      <c r="E18" s="251"/>
      <c r="F18" s="252">
        <v>0</v>
      </c>
      <c r="G18" s="252">
        <v>0</v>
      </c>
      <c r="H18" s="252">
        <v>0</v>
      </c>
      <c r="I18" s="252">
        <v>0</v>
      </c>
    </row>
    <row r="19" spans="1:9" x14ac:dyDescent="0.25">
      <c r="A19" s="249"/>
      <c r="B19" s="250" t="s">
        <v>2691</v>
      </c>
      <c r="C19" s="249"/>
      <c r="D19" s="251"/>
      <c r="E19" s="251"/>
      <c r="F19" s="252">
        <v>26</v>
      </c>
      <c r="G19" s="252">
        <v>28</v>
      </c>
      <c r="H19" s="252">
        <v>28</v>
      </c>
      <c r="I19" s="252">
        <v>27</v>
      </c>
    </row>
    <row r="20" spans="1:9" x14ac:dyDescent="0.25">
      <c r="A20" s="249"/>
      <c r="B20" s="250" t="s">
        <v>2692</v>
      </c>
      <c r="C20" s="249"/>
      <c r="D20" s="251"/>
      <c r="E20" s="251"/>
      <c r="F20" s="252">
        <v>26</v>
      </c>
      <c r="G20" s="252">
        <v>28</v>
      </c>
      <c r="H20" s="252">
        <v>28</v>
      </c>
      <c r="I20" s="252">
        <v>29</v>
      </c>
    </row>
    <row r="21" spans="1:9" x14ac:dyDescent="0.25">
      <c r="A21" s="249"/>
      <c r="B21" s="253"/>
      <c r="C21" s="249"/>
      <c r="D21" s="251"/>
      <c r="E21" s="251"/>
      <c r="F21" s="254"/>
      <c r="G21" s="254"/>
      <c r="H21" s="254"/>
      <c r="I21" s="254"/>
    </row>
    <row r="22" spans="1:9" x14ac:dyDescent="0.25">
      <c r="A22" s="249"/>
      <c r="B22" s="255" t="s">
        <v>2693</v>
      </c>
      <c r="C22" s="256"/>
      <c r="D22" s="257"/>
      <c r="E22" s="257"/>
      <c r="F22" s="258"/>
      <c r="G22" s="258"/>
      <c r="H22" s="258"/>
      <c r="I22" s="258"/>
    </row>
    <row r="23" spans="1:9" ht="7.5" customHeight="1" x14ac:dyDescent="0.25"/>
    <row r="24" spans="1:9" ht="18" x14ac:dyDescent="0.25">
      <c r="B24" s="201" t="s">
        <v>2694</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2679</v>
      </c>
      <c r="C26" s="237"/>
      <c r="D26" s="237"/>
      <c r="E26" s="237"/>
      <c r="F26" s="237" t="s">
        <v>2909</v>
      </c>
      <c r="G26" s="237" t="s">
        <v>2645</v>
      </c>
      <c r="H26" s="237" t="s">
        <v>2919</v>
      </c>
      <c r="I26" s="237" t="s">
        <v>2920</v>
      </c>
    </row>
    <row r="27" spans="1:9" x14ac:dyDescent="0.25">
      <c r="B27" s="238" t="s">
        <v>2685</v>
      </c>
      <c r="F27" s="259">
        <v>449</v>
      </c>
      <c r="G27" s="260">
        <v>452</v>
      </c>
      <c r="H27" s="260">
        <v>453</v>
      </c>
      <c r="I27" s="259">
        <v>453</v>
      </c>
    </row>
    <row r="28" spans="1:9" x14ac:dyDescent="0.25">
      <c r="B28" s="238" t="s">
        <v>2695</v>
      </c>
      <c r="F28" s="259">
        <v>436</v>
      </c>
      <c r="G28" s="260">
        <v>441</v>
      </c>
      <c r="H28" s="260">
        <v>435</v>
      </c>
      <c r="I28" s="259">
        <v>433</v>
      </c>
    </row>
    <row r="29" spans="1:9" x14ac:dyDescent="0.25">
      <c r="B29" s="250" t="s">
        <v>2696</v>
      </c>
      <c r="C29" s="261"/>
      <c r="D29" s="250"/>
      <c r="E29" s="250"/>
      <c r="F29" s="262" t="s">
        <v>2676</v>
      </c>
      <c r="G29" s="262" t="s">
        <v>2676</v>
      </c>
      <c r="H29" s="262" t="s">
        <v>2676</v>
      </c>
      <c r="I29" s="263" t="s">
        <v>2676</v>
      </c>
    </row>
    <row r="30" spans="1:9" x14ac:dyDescent="0.25">
      <c r="B30" s="249"/>
      <c r="C30" s="250" t="s">
        <v>2697</v>
      </c>
      <c r="D30" s="250"/>
      <c r="E30" s="250"/>
      <c r="F30" s="264">
        <v>111</v>
      </c>
      <c r="G30" s="264">
        <v>106</v>
      </c>
      <c r="H30" s="264">
        <v>140</v>
      </c>
      <c r="I30" s="264">
        <v>111</v>
      </c>
    </row>
    <row r="31" spans="1:9" x14ac:dyDescent="0.25">
      <c r="B31" s="249"/>
      <c r="C31" s="250" t="s">
        <v>2698</v>
      </c>
      <c r="D31" s="250"/>
      <c r="E31" s="250"/>
      <c r="F31" s="265" t="s">
        <v>2676</v>
      </c>
      <c r="G31" s="265" t="s">
        <v>2676</v>
      </c>
      <c r="H31" s="265" t="s">
        <v>2676</v>
      </c>
      <c r="I31" s="265" t="s">
        <v>2676</v>
      </c>
    </row>
    <row r="32" spans="1:9" x14ac:dyDescent="0.25">
      <c r="B32" s="249"/>
      <c r="C32" s="250" t="s">
        <v>2699</v>
      </c>
      <c r="D32" s="250"/>
      <c r="E32" s="250"/>
      <c r="F32" s="265">
        <v>120</v>
      </c>
      <c r="G32" s="265">
        <v>109</v>
      </c>
      <c r="H32" s="265">
        <v>83</v>
      </c>
      <c r="I32" s="265">
        <v>106</v>
      </c>
    </row>
    <row r="33" spans="2:9" x14ac:dyDescent="0.25">
      <c r="B33" s="249"/>
      <c r="C33" s="250" t="s">
        <v>2700</v>
      </c>
      <c r="D33" s="250"/>
      <c r="E33" s="250"/>
      <c r="F33" s="265">
        <v>118</v>
      </c>
      <c r="G33" s="265">
        <v>112</v>
      </c>
      <c r="H33" s="265">
        <v>109</v>
      </c>
      <c r="I33" s="265">
        <v>93</v>
      </c>
    </row>
    <row r="34" spans="2:9" x14ac:dyDescent="0.25">
      <c r="B34" s="249"/>
      <c r="C34" s="250" t="s">
        <v>2701</v>
      </c>
      <c r="D34" s="250"/>
      <c r="E34" s="250"/>
      <c r="F34" s="265">
        <v>62</v>
      </c>
      <c r="G34" s="265">
        <v>88</v>
      </c>
      <c r="H34" s="265">
        <v>86</v>
      </c>
      <c r="I34" s="265">
        <v>102</v>
      </c>
    </row>
    <row r="35" spans="2:9" x14ac:dyDescent="0.25">
      <c r="B35" s="249"/>
      <c r="C35" s="250" t="s">
        <v>2702</v>
      </c>
      <c r="D35" s="250"/>
      <c r="E35" s="250"/>
      <c r="F35" s="265">
        <v>20</v>
      </c>
      <c r="G35" s="265">
        <v>25</v>
      </c>
      <c r="H35" s="265">
        <v>27</v>
      </c>
      <c r="I35" s="265">
        <v>31</v>
      </c>
    </row>
    <row r="36" spans="2:9" x14ac:dyDescent="0.25">
      <c r="B36" s="249"/>
      <c r="C36" s="250" t="s">
        <v>2703</v>
      </c>
      <c r="D36" s="250"/>
      <c r="E36" s="250"/>
      <c r="F36" s="264">
        <v>18</v>
      </c>
      <c r="G36" s="264">
        <v>12</v>
      </c>
      <c r="H36" s="264">
        <v>9</v>
      </c>
      <c r="I36" s="264">
        <v>9</v>
      </c>
    </row>
    <row r="37" spans="2:9" x14ac:dyDescent="0.25">
      <c r="B37" s="249"/>
      <c r="C37" s="250" t="s">
        <v>2704</v>
      </c>
      <c r="D37" s="250"/>
      <c r="E37" s="250"/>
      <c r="F37" s="266">
        <v>0</v>
      </c>
      <c r="G37" s="266">
        <v>0</v>
      </c>
      <c r="H37" s="266" t="s">
        <v>2676</v>
      </c>
      <c r="I37" s="266" t="s">
        <v>2676</v>
      </c>
    </row>
    <row r="38" spans="2:9" x14ac:dyDescent="0.25">
      <c r="B38" s="249"/>
      <c r="C38" s="250" t="s">
        <v>2705</v>
      </c>
      <c r="D38" s="250"/>
      <c r="E38" s="250"/>
      <c r="F38" s="266" t="s">
        <v>2676</v>
      </c>
      <c r="G38" s="266" t="s">
        <v>2676</v>
      </c>
      <c r="H38" s="266" t="s">
        <v>2676</v>
      </c>
      <c r="I38" s="266" t="s">
        <v>2676</v>
      </c>
    </row>
    <row r="39" spans="2:9" x14ac:dyDescent="0.25">
      <c r="B39" s="250" t="s">
        <v>2706</v>
      </c>
      <c r="C39" s="250" t="s">
        <v>2707</v>
      </c>
      <c r="D39" s="250"/>
      <c r="E39" s="250"/>
      <c r="F39" s="267">
        <v>0.8</v>
      </c>
      <c r="G39" s="267">
        <v>0.8</v>
      </c>
      <c r="H39" s="267">
        <v>0.82</v>
      </c>
      <c r="I39" s="267">
        <v>0.82</v>
      </c>
    </row>
    <row r="40" spans="2:9" x14ac:dyDescent="0.25">
      <c r="B40" s="249"/>
      <c r="C40" s="250" t="s">
        <v>2708</v>
      </c>
      <c r="D40" s="250"/>
      <c r="E40" s="250"/>
      <c r="F40" s="267">
        <v>0.2</v>
      </c>
      <c r="G40" s="267">
        <v>0.2</v>
      </c>
      <c r="H40" s="267">
        <v>0.18</v>
      </c>
      <c r="I40" s="267">
        <v>0.18</v>
      </c>
    </row>
    <row r="41" spans="2:9" x14ac:dyDescent="0.25">
      <c r="B41" s="249"/>
      <c r="C41" s="250" t="s">
        <v>2709</v>
      </c>
      <c r="D41" s="250"/>
      <c r="E41" s="250"/>
      <c r="F41" s="268" t="s">
        <v>2676</v>
      </c>
      <c r="G41" s="268" t="s">
        <v>2676</v>
      </c>
      <c r="H41" s="268" t="s">
        <v>2676</v>
      </c>
      <c r="I41" s="268" t="s">
        <v>2676</v>
      </c>
    </row>
    <row r="42" spans="2:9" x14ac:dyDescent="0.25">
      <c r="B42" s="250" t="s">
        <v>2710</v>
      </c>
      <c r="C42" s="250" t="s">
        <v>2711</v>
      </c>
      <c r="D42" s="250"/>
      <c r="E42" s="250"/>
      <c r="F42" s="267">
        <v>0.77</v>
      </c>
      <c r="G42" s="267">
        <v>0.77</v>
      </c>
      <c r="H42" s="267">
        <v>0.79</v>
      </c>
      <c r="I42" s="267">
        <v>0.79</v>
      </c>
    </row>
    <row r="43" spans="2:9" x14ac:dyDescent="0.25">
      <c r="B43" s="249"/>
      <c r="C43" s="250" t="s">
        <v>2712</v>
      </c>
      <c r="D43" s="250"/>
      <c r="E43" s="250"/>
      <c r="F43" s="267">
        <v>0.23</v>
      </c>
      <c r="G43" s="267">
        <v>0.23</v>
      </c>
      <c r="H43" s="267">
        <v>0.21</v>
      </c>
      <c r="I43" s="267">
        <v>0.21</v>
      </c>
    </row>
    <row r="44" spans="2:9" x14ac:dyDescent="0.25">
      <c r="B44" s="249"/>
      <c r="C44" s="250" t="s">
        <v>2713</v>
      </c>
      <c r="D44" s="250"/>
      <c r="E44" s="250"/>
      <c r="F44" s="267" t="s">
        <v>2676</v>
      </c>
      <c r="G44" s="267" t="s">
        <v>2676</v>
      </c>
      <c r="H44" s="267" t="s">
        <v>2676</v>
      </c>
      <c r="I44" s="267" t="s">
        <v>2676</v>
      </c>
    </row>
    <row r="45" spans="2:9" x14ac:dyDescent="0.25">
      <c r="B45" s="250" t="s">
        <v>2714</v>
      </c>
      <c r="C45" s="250" t="s">
        <v>170</v>
      </c>
      <c r="D45" s="250"/>
      <c r="E45" s="250"/>
      <c r="F45" s="368">
        <v>0.97</v>
      </c>
      <c r="G45" s="368">
        <v>0.96</v>
      </c>
      <c r="H45" s="368">
        <v>0.97</v>
      </c>
      <c r="I45" s="368">
        <v>0.97</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v>0.02</v>
      </c>
      <c r="G47" s="368">
        <v>0.02</v>
      </c>
      <c r="H47" s="368">
        <v>0.02</v>
      </c>
      <c r="I47" s="368">
        <v>0.02</v>
      </c>
    </row>
    <row r="48" spans="2:9" x14ac:dyDescent="0.25">
      <c r="B48" s="249"/>
      <c r="C48" s="250" t="s">
        <v>1120</v>
      </c>
      <c r="D48" s="250"/>
      <c r="E48" s="250"/>
      <c r="F48" s="368" t="s">
        <v>2676</v>
      </c>
      <c r="G48" s="368" t="s">
        <v>2676</v>
      </c>
      <c r="H48" s="368" t="s">
        <v>2676</v>
      </c>
      <c r="I48" s="368" t="s">
        <v>2676</v>
      </c>
    </row>
    <row r="49" spans="2:11" x14ac:dyDescent="0.25">
      <c r="B49" s="249"/>
      <c r="C49" s="250" t="s">
        <v>161</v>
      </c>
      <c r="D49" s="250"/>
      <c r="E49" s="250"/>
      <c r="F49" s="368">
        <v>0.01</v>
      </c>
      <c r="G49" s="368">
        <v>0.01</v>
      </c>
      <c r="H49" s="368">
        <v>0.01</v>
      </c>
      <c r="I49" s="368">
        <v>0.01</v>
      </c>
    </row>
    <row r="50" spans="2:11" x14ac:dyDescent="0.25">
      <c r="B50" s="249"/>
      <c r="C50" s="250" t="s">
        <v>1122</v>
      </c>
      <c r="D50" s="250"/>
      <c r="E50" s="250"/>
      <c r="F50" s="368" t="s">
        <v>2676</v>
      </c>
      <c r="G50" s="368" t="s">
        <v>2676</v>
      </c>
      <c r="H50" s="368" t="s">
        <v>2676</v>
      </c>
      <c r="I50" s="368" t="s">
        <v>2676</v>
      </c>
    </row>
    <row r="51" spans="2:11" x14ac:dyDescent="0.25">
      <c r="B51" s="249"/>
      <c r="C51" s="250" t="s">
        <v>90</v>
      </c>
      <c r="D51" s="250"/>
      <c r="E51" s="250"/>
      <c r="F51" s="368" t="s">
        <v>2676</v>
      </c>
      <c r="G51" s="368" t="s">
        <v>2676</v>
      </c>
      <c r="H51" s="368" t="s">
        <v>2676</v>
      </c>
      <c r="I51" s="368" t="s">
        <v>2676</v>
      </c>
    </row>
    <row r="52" spans="2:11" x14ac:dyDescent="0.25">
      <c r="B52" s="250" t="s">
        <v>2715</v>
      </c>
      <c r="C52" s="249"/>
      <c r="D52" s="249"/>
      <c r="E52" s="249"/>
      <c r="F52" s="269">
        <v>1</v>
      </c>
      <c r="G52" s="269">
        <v>1</v>
      </c>
      <c r="H52" s="269">
        <v>1</v>
      </c>
      <c r="I52" s="269">
        <v>1</v>
      </c>
    </row>
    <row r="53" spans="2:11" x14ac:dyDescent="0.25">
      <c r="B53" s="250" t="s">
        <v>2716</v>
      </c>
      <c r="C53" s="249"/>
      <c r="D53" s="249"/>
      <c r="E53" s="249"/>
      <c r="F53" s="269">
        <v>1</v>
      </c>
      <c r="G53" s="269">
        <v>1</v>
      </c>
      <c r="H53" s="269">
        <v>1</v>
      </c>
      <c r="I53" s="269">
        <v>1</v>
      </c>
    </row>
    <row r="54" spans="2:11" x14ac:dyDescent="0.25">
      <c r="B54" s="250" t="s">
        <v>2717</v>
      </c>
      <c r="C54" s="249"/>
      <c r="D54" s="249"/>
      <c r="E54" s="249"/>
      <c r="F54" s="269">
        <v>1</v>
      </c>
      <c r="G54" s="269">
        <v>1</v>
      </c>
      <c r="H54" s="269">
        <v>1</v>
      </c>
      <c r="I54" s="269">
        <v>1</v>
      </c>
    </row>
    <row r="55" spans="2:11" x14ac:dyDescent="0.25">
      <c r="B55" s="250" t="s">
        <v>2718</v>
      </c>
      <c r="C55" s="250"/>
      <c r="D55" s="250"/>
      <c r="E55" s="250"/>
      <c r="F55" s="270"/>
      <c r="G55" s="271"/>
      <c r="H55" s="271"/>
      <c r="I55" s="270"/>
    </row>
    <row r="56" spans="2:11" x14ac:dyDescent="0.25">
      <c r="B56" s="249"/>
      <c r="C56" s="250" t="s">
        <v>2719</v>
      </c>
      <c r="D56" s="250"/>
      <c r="E56" s="250"/>
      <c r="F56" s="270" t="s">
        <v>2720</v>
      </c>
      <c r="G56" s="271" t="s">
        <v>2720</v>
      </c>
      <c r="H56" s="271" t="s">
        <v>2720</v>
      </c>
      <c r="I56" s="270" t="s">
        <v>2720</v>
      </c>
    </row>
    <row r="57" spans="2:11" x14ac:dyDescent="0.25">
      <c r="C57" s="238" t="s">
        <v>2721</v>
      </c>
      <c r="D57" s="238"/>
      <c r="E57" s="238"/>
      <c r="F57" s="270" t="s">
        <v>2720</v>
      </c>
      <c r="G57" s="271" t="s">
        <v>2720</v>
      </c>
      <c r="H57" s="271" t="s">
        <v>2720</v>
      </c>
      <c r="I57" s="270" t="s">
        <v>2720</v>
      </c>
    </row>
    <row r="58" spans="2:11" x14ac:dyDescent="0.25">
      <c r="C58" s="238" t="s">
        <v>2912</v>
      </c>
      <c r="D58" s="238"/>
      <c r="E58" s="238"/>
      <c r="F58" s="270" t="s">
        <v>2720</v>
      </c>
      <c r="G58" s="271" t="s">
        <v>2720</v>
      </c>
      <c r="H58" s="271" t="s">
        <v>2720</v>
      </c>
      <c r="I58" s="270" t="s">
        <v>2720</v>
      </c>
    </row>
    <row r="59" spans="2:11" ht="27" customHeight="1" x14ac:dyDescent="0.25">
      <c r="B59" s="390" t="s">
        <v>2722</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2723</v>
      </c>
      <c r="K61"/>
    </row>
    <row r="62" spans="2:11" x14ac:dyDescent="0.25">
      <c r="B62" s="273" t="s">
        <v>2724</v>
      </c>
      <c r="C62" s="274" t="s">
        <v>2720</v>
      </c>
      <c r="D62" s="274" t="s">
        <v>2725</v>
      </c>
      <c r="E62" s="274" t="s">
        <v>2726</v>
      </c>
      <c r="F62" s="274" t="s">
        <v>2727</v>
      </c>
      <c r="G62" s="274" t="s">
        <v>2728</v>
      </c>
      <c r="H62" s="274" t="s">
        <v>2729</v>
      </c>
      <c r="I62" s="274" t="s">
        <v>2730</v>
      </c>
      <c r="J62" s="274" t="s">
        <v>2731</v>
      </c>
      <c r="K62" s="274" t="s">
        <v>2732</v>
      </c>
    </row>
    <row r="63" spans="2:11" x14ac:dyDescent="0.25">
      <c r="B63" s="274" t="s">
        <v>2733</v>
      </c>
      <c r="C63" s="274"/>
      <c r="D63" s="274"/>
      <c r="E63" s="274"/>
      <c r="F63" s="274"/>
      <c r="G63" s="274"/>
      <c r="H63" s="274"/>
      <c r="I63" s="274"/>
      <c r="J63" s="274"/>
      <c r="K63" s="274"/>
    </row>
    <row r="64" spans="2:11" x14ac:dyDescent="0.25">
      <c r="B64" s="274" t="s">
        <v>2734</v>
      </c>
      <c r="C64" s="275">
        <v>9.6814312784398489</v>
      </c>
      <c r="D64" s="276"/>
      <c r="E64" s="274"/>
      <c r="F64" s="274"/>
      <c r="G64" s="274"/>
      <c r="H64" s="274"/>
      <c r="I64" s="274"/>
      <c r="J64" s="274"/>
      <c r="K64" s="274"/>
    </row>
    <row r="65" spans="2:11" x14ac:dyDescent="0.25">
      <c r="B65" s="274" t="s">
        <v>2735</v>
      </c>
      <c r="C65" s="275">
        <v>16.986533402357331</v>
      </c>
      <c r="D65" s="276"/>
      <c r="E65" s="274"/>
      <c r="F65" s="274"/>
      <c r="G65" s="274"/>
      <c r="H65" s="274"/>
      <c r="I65" s="274"/>
      <c r="J65" s="274"/>
      <c r="K65" s="274"/>
    </row>
    <row r="66" spans="2:11" x14ac:dyDescent="0.25">
      <c r="B66" s="274" t="s">
        <v>2736</v>
      </c>
      <c r="C66" s="275">
        <v>3.388029885960643</v>
      </c>
      <c r="D66" s="276"/>
      <c r="E66" s="274"/>
      <c r="F66" s="274"/>
      <c r="G66" s="274"/>
      <c r="H66" s="274"/>
      <c r="I66" s="274"/>
      <c r="J66" s="274"/>
      <c r="K66" s="274"/>
    </row>
    <row r="67" spans="2:11" x14ac:dyDescent="0.25">
      <c r="B67" s="274" t="s">
        <v>92</v>
      </c>
      <c r="C67" s="275">
        <v>30.055994566757825</v>
      </c>
      <c r="D67" s="276">
        <v>0</v>
      </c>
      <c r="E67" s="274">
        <v>0</v>
      </c>
      <c r="F67" s="274">
        <v>0</v>
      </c>
      <c r="G67" s="274">
        <v>0</v>
      </c>
      <c r="H67" s="274">
        <v>0</v>
      </c>
      <c r="I67" s="274">
        <v>0</v>
      </c>
      <c r="J67" s="274">
        <v>0</v>
      </c>
      <c r="K67" s="274">
        <v>0</v>
      </c>
    </row>
    <row r="68" spans="2:11" x14ac:dyDescent="0.25">
      <c r="C68" s="277"/>
    </row>
    <row r="69" spans="2:11" x14ac:dyDescent="0.25">
      <c r="B69" s="190" t="s">
        <v>2737</v>
      </c>
    </row>
    <row r="70" spans="2:11" x14ac:dyDescent="0.25">
      <c r="B70" s="273" t="s">
        <v>2738</v>
      </c>
      <c r="C70" s="274" t="s">
        <v>2720</v>
      </c>
      <c r="D70" s="274" t="s">
        <v>2725</v>
      </c>
      <c r="E70" s="274" t="s">
        <v>2726</v>
      </c>
      <c r="F70" s="274" t="s">
        <v>2727</v>
      </c>
      <c r="G70" s="274" t="s">
        <v>2728</v>
      </c>
      <c r="H70" s="274" t="s">
        <v>2729</v>
      </c>
      <c r="I70" s="274" t="s">
        <v>2730</v>
      </c>
      <c r="J70" s="274" t="s">
        <v>2731</v>
      </c>
      <c r="K70" s="274" t="s">
        <v>2732</v>
      </c>
    </row>
    <row r="71" spans="2:11" x14ac:dyDescent="0.25">
      <c r="B71" s="274" t="s">
        <v>2739</v>
      </c>
      <c r="C71" s="276">
        <v>3.3162276066927761</v>
      </c>
      <c r="D71" s="276">
        <v>0</v>
      </c>
      <c r="E71" s="274">
        <v>0</v>
      </c>
      <c r="F71" s="274"/>
      <c r="G71" s="274"/>
      <c r="H71" s="274"/>
      <c r="I71" s="274"/>
      <c r="J71" s="274"/>
      <c r="K71" s="274"/>
    </row>
    <row r="72" spans="2:11" x14ac:dyDescent="0.25">
      <c r="B72" s="274" t="s">
        <v>2740</v>
      </c>
      <c r="C72" s="278"/>
      <c r="D72" s="276"/>
      <c r="E72" s="274"/>
      <c r="F72" s="274"/>
      <c r="G72" s="274"/>
      <c r="H72" s="274"/>
      <c r="I72" s="274"/>
      <c r="J72" s="274"/>
      <c r="K72" s="274"/>
    </row>
    <row r="73" spans="2:11" x14ac:dyDescent="0.25">
      <c r="B73" s="274" t="s">
        <v>2199</v>
      </c>
      <c r="C73" s="278">
        <v>26.739772393028293</v>
      </c>
      <c r="D73" s="276">
        <v>0</v>
      </c>
      <c r="E73" s="274">
        <v>0</v>
      </c>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30.05599999972107</v>
      </c>
      <c r="D75" s="276">
        <v>0</v>
      </c>
      <c r="E75" s="274">
        <v>0</v>
      </c>
      <c r="F75" s="274">
        <v>0</v>
      </c>
      <c r="G75" s="274">
        <v>0</v>
      </c>
      <c r="H75" s="274">
        <v>0</v>
      </c>
      <c r="I75" s="274">
        <v>0</v>
      </c>
      <c r="J75" s="274">
        <v>0</v>
      </c>
      <c r="K75" s="274">
        <v>0</v>
      </c>
    </row>
    <row r="76" spans="2:11" x14ac:dyDescent="0.25">
      <c r="C76" s="277"/>
    </row>
    <row r="77" spans="2:11" x14ac:dyDescent="0.25">
      <c r="B77" s="190" t="s">
        <v>2741</v>
      </c>
    </row>
    <row r="78" spans="2:11" x14ac:dyDescent="0.25">
      <c r="B78" s="273" t="s">
        <v>2742</v>
      </c>
      <c r="C78" s="274" t="s">
        <v>2734</v>
      </c>
      <c r="D78" s="274" t="s">
        <v>2735</v>
      </c>
      <c r="E78" s="274" t="s">
        <v>2736</v>
      </c>
      <c r="F78" s="274" t="s">
        <v>92</v>
      </c>
    </row>
    <row r="79" spans="2:11" x14ac:dyDescent="0.25">
      <c r="B79" s="274" t="s">
        <v>2739</v>
      </c>
      <c r="C79" s="276">
        <v>3.3162276066927761</v>
      </c>
      <c r="D79" s="276"/>
      <c r="E79" s="276"/>
      <c r="F79" s="276">
        <v>3.3162276066927761</v>
      </c>
    </row>
    <row r="80" spans="2:11" x14ac:dyDescent="0.25">
      <c r="B80" s="274" t="s">
        <v>2740</v>
      </c>
      <c r="C80" s="278"/>
      <c r="D80" s="276"/>
      <c r="E80" s="276"/>
      <c r="F80" s="276">
        <v>0</v>
      </c>
    </row>
    <row r="81" spans="2:11" x14ac:dyDescent="0.25">
      <c r="B81" s="274" t="s">
        <v>2199</v>
      </c>
      <c r="C81" s="278">
        <v>6.3652036717470741</v>
      </c>
      <c r="D81" s="276">
        <v>16.986533402357331</v>
      </c>
      <c r="E81" s="276">
        <v>3.388029885960643</v>
      </c>
      <c r="F81" s="276">
        <v>26.739766960065047</v>
      </c>
    </row>
    <row r="82" spans="2:11" ht="15" customHeight="1" x14ac:dyDescent="0.25">
      <c r="B82" s="279" t="s">
        <v>2200</v>
      </c>
      <c r="C82" s="278"/>
      <c r="D82" s="276"/>
      <c r="E82" s="276"/>
      <c r="F82" s="276">
        <v>0</v>
      </c>
    </row>
    <row r="83" spans="2:11" x14ac:dyDescent="0.25">
      <c r="B83" s="274" t="s">
        <v>92</v>
      </c>
      <c r="C83" s="278">
        <v>9.6814312784398506</v>
      </c>
      <c r="D83" s="276">
        <v>16.986533402357331</v>
      </c>
      <c r="E83" s="276">
        <v>3.388029885960643</v>
      </c>
      <c r="F83" s="276">
        <v>30.055994566757825</v>
      </c>
    </row>
    <row r="84" spans="2:11" x14ac:dyDescent="0.25">
      <c r="C84" s="277"/>
    </row>
    <row r="85" spans="2:11" s="280" customFormat="1" x14ac:dyDescent="0.25">
      <c r="B85" s="190" t="s">
        <v>2743</v>
      </c>
      <c r="C85" s="18"/>
      <c r="D85" s="18"/>
      <c r="E85" s="18"/>
      <c r="F85" s="18"/>
      <c r="G85" s="18"/>
      <c r="H85" s="18"/>
      <c r="I85" s="18"/>
      <c r="J85" s="18"/>
      <c r="K85" s="18"/>
    </row>
    <row r="86" spans="2:11" x14ac:dyDescent="0.25">
      <c r="B86" s="391" t="s">
        <v>2744</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2745</v>
      </c>
      <c r="C89" s="284"/>
      <c r="D89" s="249"/>
    </row>
    <row r="90" spans="2:11" x14ac:dyDescent="0.25">
      <c r="B90" s="279" t="s">
        <v>2746</v>
      </c>
      <c r="C90" s="285">
        <v>0</v>
      </c>
      <c r="D90" s="249"/>
    </row>
    <row r="91" spans="2:11" x14ac:dyDescent="0.25">
      <c r="B91" s="279" t="s">
        <v>2747</v>
      </c>
      <c r="C91" s="285">
        <v>0</v>
      </c>
      <c r="D91" s="249"/>
    </row>
    <row r="92" spans="2:11" x14ac:dyDescent="0.25">
      <c r="B92" s="279" t="s">
        <v>2736</v>
      </c>
      <c r="C92" s="285">
        <v>0</v>
      </c>
      <c r="D92" s="249"/>
    </row>
    <row r="93" spans="2:11" x14ac:dyDescent="0.25">
      <c r="B93" s="279" t="s">
        <v>92</v>
      </c>
      <c r="C93" s="285">
        <v>0</v>
      </c>
      <c r="D93" s="249"/>
    </row>
    <row r="94" spans="2:11" x14ac:dyDescent="0.25">
      <c r="B94" s="249"/>
      <c r="C94" s="249"/>
      <c r="D94" s="249"/>
    </row>
    <row r="95" spans="2:11" x14ac:dyDescent="0.25">
      <c r="B95" s="283" t="s">
        <v>2748</v>
      </c>
      <c r="C95" s="284"/>
      <c r="D95" s="249"/>
    </row>
    <row r="96" spans="2:11" x14ac:dyDescent="0.25">
      <c r="B96" s="279" t="s">
        <v>2746</v>
      </c>
      <c r="C96" s="285">
        <v>0</v>
      </c>
      <c r="D96" s="249"/>
    </row>
    <row r="97" spans="2:6" x14ac:dyDescent="0.25">
      <c r="B97" s="279" t="s">
        <v>2747</v>
      </c>
      <c r="C97" s="285">
        <v>0</v>
      </c>
      <c r="D97" s="249"/>
    </row>
    <row r="98" spans="2:6" x14ac:dyDescent="0.25">
      <c r="B98" s="279" t="s">
        <v>2736</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2749</v>
      </c>
      <c r="C103" s="394"/>
      <c r="D103" s="394"/>
      <c r="E103" s="394"/>
      <c r="F103" s="394"/>
    </row>
    <row r="104" spans="2:6" ht="18" x14ac:dyDescent="0.25">
      <c r="B104" s="272"/>
      <c r="C104" s="286"/>
      <c r="D104" s="287"/>
      <c r="E104" s="287"/>
      <c r="F104" s="287"/>
    </row>
    <row r="105" spans="2:6" x14ac:dyDescent="0.25">
      <c r="B105" s="288" t="s">
        <v>2750</v>
      </c>
      <c r="C105" s="289">
        <v>449</v>
      </c>
    </row>
    <row r="106" spans="2:6" x14ac:dyDescent="0.25">
      <c r="B106" s="290" t="s">
        <v>2751</v>
      </c>
      <c r="C106" s="291">
        <v>1</v>
      </c>
      <c r="D106"/>
    </row>
    <row r="107" spans="2:6" x14ac:dyDescent="0.25">
      <c r="B107" s="290" t="s">
        <v>2752</v>
      </c>
      <c r="C107" s="289"/>
    </row>
    <row r="108" spans="2:6" x14ac:dyDescent="0.25">
      <c r="B108" s="290" t="s">
        <v>2753</v>
      </c>
      <c r="C108" s="289"/>
    </row>
    <row r="109" spans="2:6" x14ac:dyDescent="0.25">
      <c r="B109" s="290" t="s">
        <v>2754</v>
      </c>
      <c r="C109" s="289"/>
    </row>
    <row r="110" spans="2:6" x14ac:dyDescent="0.25">
      <c r="B110" s="290" t="s">
        <v>2755</v>
      </c>
      <c r="C110" s="289"/>
    </row>
    <row r="111" spans="2:6" x14ac:dyDescent="0.25">
      <c r="B111" s="290" t="s">
        <v>2756</v>
      </c>
      <c r="C111" s="289"/>
    </row>
    <row r="112" spans="2:6" x14ac:dyDescent="0.25">
      <c r="B112" s="290" t="s">
        <v>2757</v>
      </c>
      <c r="C112" s="289"/>
    </row>
    <row r="113" spans="2:6" x14ac:dyDescent="0.25">
      <c r="B113" s="292"/>
      <c r="C113" s="1"/>
    </row>
    <row r="115" spans="2:6" ht="18" x14ac:dyDescent="0.25">
      <c r="B115" s="394" t="s">
        <v>2758</v>
      </c>
      <c r="C115" s="394"/>
      <c r="D115" s="394"/>
      <c r="E115" s="394"/>
      <c r="F115" s="394"/>
    </row>
    <row r="116" spans="2:6" ht="18" x14ac:dyDescent="0.25">
      <c r="B116" s="272"/>
      <c r="C116" s="388" t="s">
        <v>2759</v>
      </c>
      <c r="D116" s="388"/>
      <c r="E116" s="388"/>
      <c r="F116" s="388"/>
    </row>
    <row r="117" spans="2:6" x14ac:dyDescent="0.25">
      <c r="B117" s="293" t="s">
        <v>2760</v>
      </c>
      <c r="C117" s="395" t="s">
        <v>2765</v>
      </c>
      <c r="D117" s="395"/>
      <c r="E117" s="395"/>
      <c r="F117" s="395"/>
    </row>
    <row r="118" spans="2:6" x14ac:dyDescent="0.25">
      <c r="B118" s="293"/>
      <c r="C118" s="294"/>
      <c r="D118" s="294"/>
      <c r="E118" s="294"/>
      <c r="F118" s="294"/>
    </row>
    <row r="119" spans="2:6" x14ac:dyDescent="0.25">
      <c r="B119" s="295" t="s">
        <v>2761</v>
      </c>
      <c r="C119" s="396" t="s">
        <v>2764</v>
      </c>
      <c r="D119" s="396"/>
      <c r="E119" s="396"/>
      <c r="F119" s="396"/>
    </row>
    <row r="120" spans="2:6" x14ac:dyDescent="0.25">
      <c r="B120" s="296" t="s">
        <v>2762</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2763</v>
      </c>
      <c r="C124" s="394"/>
      <c r="D124" s="394"/>
      <c r="E124" s="394"/>
      <c r="F124" s="394"/>
    </row>
    <row r="125" spans="2:6" ht="18" x14ac:dyDescent="0.25">
      <c r="B125" s="272"/>
      <c r="C125" s="388" t="s">
        <v>2759</v>
      </c>
      <c r="D125" s="388"/>
      <c r="E125" s="388"/>
      <c r="F125" s="388"/>
    </row>
    <row r="126" spans="2:6" x14ac:dyDescent="0.25">
      <c r="B126" s="298"/>
      <c r="C126" s="397" t="s">
        <v>2764</v>
      </c>
      <c r="D126" s="397"/>
      <c r="E126" s="397" t="s">
        <v>2765</v>
      </c>
      <c r="F126" s="397"/>
    </row>
    <row r="127" spans="2:6" ht="30" x14ac:dyDescent="0.25">
      <c r="B127" s="299" t="s">
        <v>2766</v>
      </c>
      <c r="C127" s="395" t="s">
        <v>2767</v>
      </c>
      <c r="D127" s="395"/>
      <c r="E127" s="395"/>
      <c r="F127" s="395"/>
    </row>
    <row r="128" spans="2:6" x14ac:dyDescent="0.25">
      <c r="B128" s="293" t="s">
        <v>2768</v>
      </c>
      <c r="C128" s="395" t="s">
        <v>2767</v>
      </c>
      <c r="D128" s="395"/>
      <c r="E128" s="395"/>
      <c r="F128" s="395"/>
    </row>
    <row r="129" spans="2:9" x14ac:dyDescent="0.25">
      <c r="B129" s="295" t="s">
        <v>2769</v>
      </c>
      <c r="C129" s="396"/>
      <c r="D129" s="396"/>
      <c r="E129" s="396" t="s">
        <v>2767</v>
      </c>
      <c r="F129" s="396"/>
    </row>
    <row r="130" spans="2:9" x14ac:dyDescent="0.25">
      <c r="B130" s="300" t="s">
        <v>2770</v>
      </c>
    </row>
    <row r="131" spans="2:9" x14ac:dyDescent="0.25">
      <c r="I131" s="234" t="s">
        <v>2677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2915</v>
      </c>
      <c r="K4" s="301" t="s">
        <v>2771</v>
      </c>
      <c r="L4" s="302">
        <v>45382</v>
      </c>
    </row>
    <row r="5" spans="1:13" x14ac:dyDescent="0.25">
      <c r="B5" s="303" t="s">
        <v>2772</v>
      </c>
    </row>
    <row r="7" spans="1:13" ht="15.75" x14ac:dyDescent="0.25">
      <c r="B7" s="304" t="s">
        <v>2773</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2774</v>
      </c>
      <c r="D10" s="308" t="s">
        <v>2775</v>
      </c>
      <c r="E10" s="308" t="s">
        <v>2776</v>
      </c>
      <c r="F10" s="308" t="s">
        <v>2777</v>
      </c>
      <c r="G10" s="308" t="s">
        <v>2778</v>
      </c>
      <c r="H10" s="308" t="s">
        <v>2779</v>
      </c>
      <c r="I10" s="308" t="s">
        <v>2780</v>
      </c>
      <c r="J10" s="308" t="s">
        <v>727</v>
      </c>
      <c r="K10" s="308" t="s">
        <v>2781</v>
      </c>
      <c r="L10" s="308" t="s">
        <v>90</v>
      </c>
      <c r="M10" s="309" t="s">
        <v>92</v>
      </c>
    </row>
    <row r="11" spans="1:13" x14ac:dyDescent="0.25">
      <c r="A11" s="249"/>
      <c r="B11" s="310" t="s">
        <v>92</v>
      </c>
      <c r="C11" s="311">
        <v>150004</v>
      </c>
      <c r="D11" s="312">
        <v>13253</v>
      </c>
      <c r="E11" s="312">
        <v>896</v>
      </c>
      <c r="F11" s="312">
        <v>970</v>
      </c>
      <c r="G11" s="312">
        <v>9522</v>
      </c>
      <c r="H11" s="312">
        <v>609</v>
      </c>
      <c r="I11" s="312">
        <v>4668</v>
      </c>
      <c r="J11" s="312">
        <v>8047</v>
      </c>
      <c r="K11" s="312">
        <v>402</v>
      </c>
      <c r="L11" s="312">
        <v>160</v>
      </c>
      <c r="M11" s="313">
        <v>188531</v>
      </c>
    </row>
    <row r="12" spans="1:13" x14ac:dyDescent="0.25">
      <c r="A12" s="249"/>
      <c r="B12" s="314" t="s">
        <v>2782</v>
      </c>
      <c r="C12" s="315">
        <v>80</v>
      </c>
      <c r="D12" s="315">
        <v>7</v>
      </c>
      <c r="E12" s="315">
        <v>0</v>
      </c>
      <c r="F12" s="315">
        <v>1</v>
      </c>
      <c r="G12" s="315">
        <v>5</v>
      </c>
      <c r="H12" s="315">
        <v>0</v>
      </c>
      <c r="I12" s="315">
        <v>2</v>
      </c>
      <c r="J12" s="315">
        <v>4</v>
      </c>
      <c r="K12" s="315">
        <v>0</v>
      </c>
      <c r="L12" s="315">
        <v>0</v>
      </c>
      <c r="M12" s="315">
        <v>99</v>
      </c>
    </row>
    <row r="13" spans="1:13" x14ac:dyDescent="0.25">
      <c r="A13" s="249"/>
      <c r="B13" s="249"/>
      <c r="C13" s="316"/>
    </row>
    <row r="14" spans="1:13" ht="15.75" x14ac:dyDescent="0.25">
      <c r="A14" s="249"/>
      <c r="B14" s="317" t="s">
        <v>2783</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2774</v>
      </c>
      <c r="D17" s="308" t="s">
        <v>2775</v>
      </c>
      <c r="E17" s="308" t="s">
        <v>2776</v>
      </c>
      <c r="F17" s="308" t="s">
        <v>2777</v>
      </c>
      <c r="G17" s="308" t="s">
        <v>2778</v>
      </c>
      <c r="H17" s="308" t="s">
        <v>2779</v>
      </c>
      <c r="I17" s="308" t="s">
        <v>2780</v>
      </c>
      <c r="J17" s="308" t="s">
        <v>727</v>
      </c>
      <c r="K17" s="308" t="s">
        <v>2781</v>
      </c>
      <c r="L17" s="308" t="s">
        <v>90</v>
      </c>
      <c r="M17" s="309" t="s">
        <v>92</v>
      </c>
    </row>
    <row r="18" spans="1:14" x14ac:dyDescent="0.25">
      <c r="A18" s="249"/>
      <c r="B18" s="310" t="s">
        <v>92</v>
      </c>
      <c r="C18" s="320">
        <v>228.97</v>
      </c>
      <c r="D18" s="321">
        <v>12.03</v>
      </c>
      <c r="E18" s="321">
        <v>2.06</v>
      </c>
      <c r="F18" s="321">
        <v>6.64</v>
      </c>
      <c r="G18" s="321">
        <v>70.02</v>
      </c>
      <c r="H18" s="321">
        <v>16.54</v>
      </c>
      <c r="I18" s="321">
        <v>73.48</v>
      </c>
      <c r="J18" s="321">
        <v>31.71</v>
      </c>
      <c r="K18" s="321">
        <v>7.77</v>
      </c>
      <c r="L18" s="321">
        <v>0.27</v>
      </c>
      <c r="M18" s="322">
        <v>449.48999999999995</v>
      </c>
    </row>
    <row r="19" spans="1:14" x14ac:dyDescent="0.25">
      <c r="A19" s="249"/>
      <c r="B19" s="314" t="s">
        <v>2782</v>
      </c>
      <c r="C19" s="315">
        <v>50.939954170281879</v>
      </c>
      <c r="D19" s="315">
        <v>2.6763665487552561</v>
      </c>
      <c r="E19" s="315">
        <v>0.45829718124986102</v>
      </c>
      <c r="F19" s="315">
        <v>1.4772297492713966</v>
      </c>
      <c r="G19" s="315">
        <v>15.577654675298671</v>
      </c>
      <c r="H19" s="315">
        <v>3.6797259115886898</v>
      </c>
      <c r="I19" s="315">
        <v>16.347415960310578</v>
      </c>
      <c r="J19" s="315">
        <v>7.0546619502102388</v>
      </c>
      <c r="K19" s="315">
        <v>1.7286257758793298</v>
      </c>
      <c r="L19" s="315">
        <v>6.0068077154107995E-2</v>
      </c>
      <c r="M19" s="323">
        <v>100</v>
      </c>
    </row>
    <row r="20" spans="1:14" x14ac:dyDescent="0.25">
      <c r="A20" s="249"/>
      <c r="B20" s="249"/>
      <c r="C20" s="249"/>
    </row>
    <row r="21" spans="1:14" ht="15.75" x14ac:dyDescent="0.25">
      <c r="A21" s="249"/>
      <c r="B21" s="317" t="s">
        <v>2784</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2785</v>
      </c>
      <c r="D25" s="308" t="s">
        <v>2786</v>
      </c>
      <c r="E25" s="308" t="s">
        <v>2787</v>
      </c>
      <c r="F25" s="308" t="s">
        <v>2788</v>
      </c>
      <c r="G25" s="308" t="s">
        <v>2789</v>
      </c>
      <c r="H25" s="308" t="s">
        <v>2790</v>
      </c>
      <c r="I25" s="309" t="s">
        <v>92</v>
      </c>
    </row>
    <row r="26" spans="1:14" x14ac:dyDescent="0.25">
      <c r="A26" s="249"/>
      <c r="B26" s="310" t="s">
        <v>92</v>
      </c>
      <c r="C26" s="320">
        <v>124.3</v>
      </c>
      <c r="D26" s="321">
        <v>117.5</v>
      </c>
      <c r="E26" s="321">
        <v>77.3</v>
      </c>
      <c r="F26" s="321">
        <v>32.1</v>
      </c>
      <c r="G26" s="321">
        <v>22.3</v>
      </c>
      <c r="H26" s="321">
        <v>76</v>
      </c>
      <c r="I26" s="322">
        <v>449.5</v>
      </c>
    </row>
    <row r="27" spans="1:14" x14ac:dyDescent="0.25">
      <c r="A27" s="249"/>
      <c r="B27" s="314" t="s">
        <v>2782</v>
      </c>
      <c r="C27" s="315">
        <v>27.66</v>
      </c>
      <c r="D27" s="315">
        <v>26.14</v>
      </c>
      <c r="E27" s="315">
        <v>17.2</v>
      </c>
      <c r="F27" s="315">
        <v>7.13</v>
      </c>
      <c r="G27" s="315">
        <v>4.95</v>
      </c>
      <c r="H27" s="315">
        <v>16.91</v>
      </c>
      <c r="I27" s="323">
        <v>100</v>
      </c>
    </row>
    <row r="28" spans="1:14" x14ac:dyDescent="0.25">
      <c r="A28" s="249"/>
      <c r="B28" s="249"/>
      <c r="C28" s="249"/>
    </row>
    <row r="29" spans="1:14" x14ac:dyDescent="0.25">
      <c r="N29" s="234" t="s">
        <v>2677</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2791</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2792</v>
      </c>
      <c r="D8" s="398"/>
      <c r="E8" s="398"/>
      <c r="F8" s="398"/>
      <c r="G8" s="398"/>
      <c r="H8" s="398"/>
      <c r="I8" s="398"/>
      <c r="J8" s="398"/>
      <c r="K8" s="398"/>
      <c r="L8" s="398"/>
      <c r="M8" s="249"/>
      <c r="N8" s="249"/>
    </row>
    <row r="9" spans="2:14" x14ac:dyDescent="0.25">
      <c r="B9" s="244"/>
      <c r="C9" s="329" t="s">
        <v>2793</v>
      </c>
      <c r="D9" s="329" t="s">
        <v>2794</v>
      </c>
      <c r="E9" s="329" t="s">
        <v>2795</v>
      </c>
      <c r="F9" s="329" t="s">
        <v>2796</v>
      </c>
      <c r="G9" s="329" t="s">
        <v>2797</v>
      </c>
      <c r="H9" s="329" t="s">
        <v>2798</v>
      </c>
      <c r="I9" s="329" t="s">
        <v>2799</v>
      </c>
      <c r="J9" s="329" t="s">
        <v>2800</v>
      </c>
      <c r="K9" s="329" t="s">
        <v>2801</v>
      </c>
      <c r="L9" s="329" t="s">
        <v>2802</v>
      </c>
      <c r="M9" s="249"/>
      <c r="N9" s="330"/>
    </row>
    <row r="10" spans="2:14" x14ac:dyDescent="0.25">
      <c r="C10" s="331"/>
      <c r="D10" s="331"/>
      <c r="E10" s="331"/>
      <c r="F10" s="331"/>
      <c r="G10" s="331"/>
      <c r="H10" s="331"/>
      <c r="I10" s="331"/>
      <c r="J10" s="331"/>
      <c r="K10" s="331"/>
      <c r="L10" s="331"/>
      <c r="M10" s="249"/>
      <c r="N10" s="249"/>
    </row>
    <row r="11" spans="2:14" x14ac:dyDescent="0.25">
      <c r="B11" s="332" t="s">
        <v>2774</v>
      </c>
      <c r="C11" s="333">
        <v>99.902187263965331</v>
      </c>
      <c r="D11" s="333">
        <v>79.509769451309865</v>
      </c>
      <c r="E11" s="333">
        <v>41.240636023449845</v>
      </c>
      <c r="F11" s="333">
        <v>5.6017048930558477</v>
      </c>
      <c r="G11" s="333">
        <v>2.1452018738210548</v>
      </c>
      <c r="H11" s="333">
        <v>0.23450020483453168</v>
      </c>
      <c r="I11" s="333">
        <v>9.370008184646321E-2</v>
      </c>
      <c r="J11" s="333">
        <v>5.8800051361494514E-2</v>
      </c>
      <c r="K11" s="333">
        <v>3.9400034415695305E-2</v>
      </c>
      <c r="L11" s="333">
        <v>0.13960012193987473</v>
      </c>
      <c r="M11" s="249"/>
      <c r="N11" s="334"/>
    </row>
    <row r="12" spans="2:14" x14ac:dyDescent="0.25">
      <c r="B12" s="332" t="s">
        <v>2775</v>
      </c>
      <c r="C12" s="333">
        <v>6.8609</v>
      </c>
      <c r="D12" s="333">
        <v>4.1021000000000001</v>
      </c>
      <c r="E12" s="333">
        <v>0.96130000000000004</v>
      </c>
      <c r="F12" s="333">
        <v>7.5700000000000003E-2</v>
      </c>
      <c r="G12" s="333">
        <v>1.7399999999999999E-2</v>
      </c>
      <c r="H12" s="333">
        <v>1.8E-3</v>
      </c>
      <c r="I12" s="333">
        <v>1.2999999999999999E-3</v>
      </c>
      <c r="J12" s="333">
        <v>1E-3</v>
      </c>
      <c r="K12" s="333">
        <v>8.0000000000000004E-4</v>
      </c>
      <c r="L12" s="333">
        <v>7.0000000000000001E-3</v>
      </c>
      <c r="M12" s="249"/>
      <c r="N12" s="334"/>
    </row>
    <row r="13" spans="2:14" x14ac:dyDescent="0.25">
      <c r="B13" s="332" t="s">
        <v>2776</v>
      </c>
      <c r="C13" s="333">
        <v>1.2027000000000001</v>
      </c>
      <c r="D13" s="333">
        <v>0.373</v>
      </c>
      <c r="E13" s="333">
        <v>0.22770000000000001</v>
      </c>
      <c r="F13" s="333">
        <v>5.2900000000000003E-2</v>
      </c>
      <c r="G13" s="333">
        <v>3.2099999999999997E-2</v>
      </c>
      <c r="H13" s="333">
        <v>1.35E-2</v>
      </c>
      <c r="I13" s="333">
        <v>1.5800000000000002E-2</v>
      </c>
      <c r="J13" s="333">
        <v>1.43E-2</v>
      </c>
      <c r="K13" s="333">
        <v>2.8299999999999999E-2</v>
      </c>
      <c r="L13" s="333">
        <v>0.1002</v>
      </c>
      <c r="M13" s="249"/>
      <c r="N13" s="334"/>
    </row>
    <row r="14" spans="2:14" x14ac:dyDescent="0.25">
      <c r="B14" s="332" t="s">
        <v>2777</v>
      </c>
      <c r="C14" s="333">
        <v>3.4863</v>
      </c>
      <c r="D14" s="333">
        <v>1.9380999999999999</v>
      </c>
      <c r="E14" s="333">
        <v>0.88100000000000001</v>
      </c>
      <c r="F14" s="333">
        <v>0.1832</v>
      </c>
      <c r="G14" s="333">
        <v>7.9299999999999995E-2</v>
      </c>
      <c r="H14" s="333">
        <v>2.35E-2</v>
      </c>
      <c r="I14" s="333">
        <v>1.5900000000000001E-2</v>
      </c>
      <c r="J14" s="333">
        <v>0.01</v>
      </c>
      <c r="K14" s="333">
        <v>6.6E-3</v>
      </c>
      <c r="L14" s="333">
        <v>1.8599999999999998E-2</v>
      </c>
      <c r="M14" s="249"/>
      <c r="N14" s="334"/>
    </row>
    <row r="15" spans="2:14" x14ac:dyDescent="0.25">
      <c r="B15" s="332" t="s">
        <v>2778</v>
      </c>
      <c r="C15" s="333">
        <v>27.5288</v>
      </c>
      <c r="D15" s="333">
        <v>23.295200000000001</v>
      </c>
      <c r="E15" s="333">
        <v>14.425599999999999</v>
      </c>
      <c r="F15" s="333">
        <v>3.3321000000000001</v>
      </c>
      <c r="G15" s="333">
        <v>1.1114999999999999</v>
      </c>
      <c r="H15" s="333">
        <v>0.17480000000000001</v>
      </c>
      <c r="I15" s="333">
        <v>7.7799999999999994E-2</v>
      </c>
      <c r="J15" s="333">
        <v>2.5100000000000001E-2</v>
      </c>
      <c r="K15" s="333">
        <v>1.15E-2</v>
      </c>
      <c r="L15" s="333">
        <v>3.8600000000000002E-2</v>
      </c>
      <c r="M15" s="249"/>
      <c r="N15" s="334"/>
    </row>
    <row r="16" spans="2:14" ht="30" x14ac:dyDescent="0.25">
      <c r="B16" s="332" t="s">
        <v>2779</v>
      </c>
      <c r="C16" s="333">
        <v>11.812458750121277</v>
      </c>
      <c r="D16" s="333">
        <v>4.0260307036480061</v>
      </c>
      <c r="E16" s="333">
        <v>0.58092250472979523</v>
      </c>
      <c r="F16" s="333">
        <v>6.7511802052003494E-2</v>
      </c>
      <c r="G16" s="333">
        <v>3.0595987557000097E-2</v>
      </c>
      <c r="H16" s="333">
        <v>4.4138473852721452E-3</v>
      </c>
      <c r="I16" s="333">
        <v>4.4138473852721452E-3</v>
      </c>
      <c r="J16" s="333">
        <v>4.4138473852721452E-3</v>
      </c>
      <c r="K16" s="333">
        <v>4.4138473852721452E-3</v>
      </c>
      <c r="L16" s="333">
        <v>7.9248623508295334E-3</v>
      </c>
      <c r="M16" s="249"/>
      <c r="N16" s="334"/>
    </row>
    <row r="17" spans="2:14" x14ac:dyDescent="0.25">
      <c r="B17" s="332" t="s">
        <v>2780</v>
      </c>
      <c r="C17" s="333">
        <v>33.105400000000003</v>
      </c>
      <c r="D17" s="333">
        <v>26.4496</v>
      </c>
      <c r="E17" s="333">
        <v>12.553900000000001</v>
      </c>
      <c r="F17" s="333">
        <v>1.0054000000000001</v>
      </c>
      <c r="G17" s="333">
        <v>0.25430000000000003</v>
      </c>
      <c r="H17" s="333">
        <v>3.95E-2</v>
      </c>
      <c r="I17" s="333">
        <v>1.66E-2</v>
      </c>
      <c r="J17" s="333">
        <v>1.2999999999999999E-2</v>
      </c>
      <c r="K17" s="333">
        <v>1.06E-2</v>
      </c>
      <c r="L17" s="333">
        <v>3.5499999999999997E-2</v>
      </c>
      <c r="M17" s="249"/>
      <c r="N17" s="334"/>
    </row>
    <row r="18" spans="2:14" x14ac:dyDescent="0.25">
      <c r="B18" s="332" t="s">
        <v>2803</v>
      </c>
      <c r="C18" s="333">
        <v>14.312799999999999</v>
      </c>
      <c r="D18" s="333">
        <v>11.3893</v>
      </c>
      <c r="E18" s="333">
        <v>5.6063000000000001</v>
      </c>
      <c r="F18" s="333">
        <v>0.29799999999999999</v>
      </c>
      <c r="G18" s="333">
        <v>5.6500000000000002E-2</v>
      </c>
      <c r="H18" s="333">
        <v>1.4E-2</v>
      </c>
      <c r="I18" s="333">
        <v>8.3999999999999995E-3</v>
      </c>
      <c r="J18" s="333">
        <v>8.0000000000000002E-3</v>
      </c>
      <c r="K18" s="333">
        <v>7.0000000000000001E-3</v>
      </c>
      <c r="L18" s="333">
        <v>1.47E-2</v>
      </c>
      <c r="M18" s="249"/>
      <c r="N18" s="334"/>
    </row>
    <row r="19" spans="2:14" ht="30" x14ac:dyDescent="0.25">
      <c r="B19" s="332" t="s">
        <v>2804</v>
      </c>
      <c r="C19" s="333">
        <v>4.8418000000000001</v>
      </c>
      <c r="D19" s="333">
        <v>1.8996</v>
      </c>
      <c r="E19" s="333">
        <v>0.9204</v>
      </c>
      <c r="F19" s="333">
        <v>6.4000000000000001E-2</v>
      </c>
      <c r="G19" s="333">
        <v>9.5999999999999992E-3</v>
      </c>
      <c r="H19" s="333">
        <v>4.5999999999999999E-3</v>
      </c>
      <c r="I19" s="333">
        <v>4.4999999999999997E-3</v>
      </c>
      <c r="J19" s="333">
        <v>4.4999999999999997E-3</v>
      </c>
      <c r="K19" s="333">
        <v>4.0000000000000001E-3</v>
      </c>
      <c r="L19" s="333">
        <v>1.4500000000000001E-2</v>
      </c>
      <c r="M19" s="249"/>
      <c r="N19" s="334"/>
    </row>
    <row r="20" spans="2:14" x14ac:dyDescent="0.25">
      <c r="B20" s="332" t="s">
        <v>90</v>
      </c>
      <c r="C20" s="333">
        <v>0.1507</v>
      </c>
      <c r="D20" s="333">
        <v>0.1129</v>
      </c>
      <c r="E20" s="333">
        <v>7.0000000000000001E-3</v>
      </c>
      <c r="F20" s="333">
        <v>2.9999999999999997E-4</v>
      </c>
      <c r="G20" s="333">
        <v>1E-4</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203.1904484084962</v>
      </c>
      <c r="D22" s="336">
        <v>153.1006433364538</v>
      </c>
      <c r="E22" s="336">
        <v>77.411871516068771</v>
      </c>
      <c r="F22" s="336">
        <v>10.681837953287591</v>
      </c>
      <c r="G22" s="336">
        <v>3.7369330854501697</v>
      </c>
      <c r="H22" s="336">
        <v>0.51065918196998716</v>
      </c>
      <c r="I22" s="336">
        <v>0.23842763216146673</v>
      </c>
      <c r="J22" s="336">
        <v>0.13911612262441284</v>
      </c>
      <c r="K22" s="336">
        <v>0.11261305109639747</v>
      </c>
      <c r="L22" s="336">
        <v>0.37684367365117732</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2805</v>
      </c>
      <c r="M27" s="249"/>
      <c r="N27" s="249"/>
    </row>
    <row r="28" spans="2:14" ht="3.75" customHeight="1" x14ac:dyDescent="0.25">
      <c r="B28" s="304"/>
      <c r="M28" s="249"/>
      <c r="N28" s="249"/>
    </row>
    <row r="29" spans="2:14" x14ac:dyDescent="0.25">
      <c r="B29" s="338" t="s">
        <v>2806</v>
      </c>
      <c r="C29" s="326"/>
      <c r="D29" s="328"/>
      <c r="E29" s="328"/>
      <c r="F29" s="328"/>
      <c r="G29" s="328"/>
      <c r="H29" s="328"/>
      <c r="I29" s="328"/>
      <c r="J29" s="328"/>
      <c r="K29" s="328"/>
      <c r="L29" s="328"/>
      <c r="M29" s="249"/>
      <c r="N29" s="249"/>
    </row>
    <row r="30" spans="2:14" x14ac:dyDescent="0.25">
      <c r="B30" s="244"/>
      <c r="C30" s="398" t="s">
        <v>2807</v>
      </c>
      <c r="D30" s="398"/>
      <c r="E30" s="398"/>
      <c r="F30" s="398"/>
      <c r="G30" s="398"/>
      <c r="H30" s="398"/>
      <c r="I30" s="398"/>
      <c r="J30" s="398"/>
      <c r="K30" s="398"/>
      <c r="L30" s="398"/>
      <c r="M30" s="249"/>
      <c r="N30" s="249"/>
    </row>
    <row r="31" spans="2:14" x14ac:dyDescent="0.25">
      <c r="B31" s="244"/>
      <c r="C31" s="329" t="s">
        <v>2793</v>
      </c>
      <c r="D31" s="329" t="s">
        <v>2794</v>
      </c>
      <c r="E31" s="329" t="s">
        <v>2795</v>
      </c>
      <c r="F31" s="329" t="s">
        <v>2796</v>
      </c>
      <c r="G31" s="329" t="s">
        <v>2797</v>
      </c>
      <c r="H31" s="329" t="s">
        <v>2798</v>
      </c>
      <c r="I31" s="329" t="s">
        <v>2799</v>
      </c>
      <c r="J31" s="329" t="s">
        <v>2800</v>
      </c>
      <c r="K31" s="329" t="s">
        <v>2801</v>
      </c>
      <c r="L31" s="329" t="s">
        <v>2802</v>
      </c>
      <c r="M31" s="249"/>
      <c r="N31" s="330"/>
    </row>
    <row r="32" spans="2:14" x14ac:dyDescent="0.25">
      <c r="C32" s="331"/>
      <c r="D32" s="331"/>
      <c r="E32" s="331"/>
      <c r="F32" s="331"/>
      <c r="G32" s="331"/>
      <c r="H32" s="331"/>
      <c r="I32" s="331"/>
      <c r="J32" s="331"/>
      <c r="K32" s="331"/>
      <c r="L32" s="331"/>
      <c r="M32" s="249"/>
      <c r="N32" s="249"/>
    </row>
    <row r="33" spans="2:14" x14ac:dyDescent="0.25">
      <c r="B33" s="332" t="s">
        <v>2774</v>
      </c>
      <c r="C33" s="339">
        <v>43.63198266287511</v>
      </c>
      <c r="D33" s="339">
        <v>34.725654935485849</v>
      </c>
      <c r="E33" s="339">
        <v>18.011724920763104</v>
      </c>
      <c r="F33" s="339">
        <v>2.4465279236635418</v>
      </c>
      <c r="G33" s="339">
        <v>0.93691052749040982</v>
      </c>
      <c r="H33" s="339">
        <v>0.10241726584770705</v>
      </c>
      <c r="I33" s="339">
        <v>4.0923231598849259E-2</v>
      </c>
      <c r="J33" s="339">
        <v>2.5680747257335497E-2</v>
      </c>
      <c r="K33" s="339">
        <v>1.7207847652024127E-2</v>
      </c>
      <c r="L33" s="339">
        <v>6.0969937366055021E-2</v>
      </c>
      <c r="M33" s="249"/>
      <c r="N33" s="334"/>
    </row>
    <row r="34" spans="2:14" x14ac:dyDescent="0.25">
      <c r="B34" s="332" t="s">
        <v>2775</v>
      </c>
      <c r="C34" s="339">
        <v>57.03490643678353</v>
      </c>
      <c r="D34" s="339">
        <v>34.10090362697747</v>
      </c>
      <c r="E34" s="339">
        <v>7.9913211907592308</v>
      </c>
      <c r="F34" s="339">
        <v>0.62929680031257018</v>
      </c>
      <c r="G34" s="339">
        <v>0.14464682067950754</v>
      </c>
      <c r="H34" s="339">
        <v>1.4963464208224919E-2</v>
      </c>
      <c r="I34" s="339">
        <v>1.0806946372606886E-2</v>
      </c>
      <c r="J34" s="339">
        <v>8.3130356712360666E-3</v>
      </c>
      <c r="K34" s="339">
        <v>6.6504285369888526E-3</v>
      </c>
      <c r="L34" s="339">
        <v>5.8191249698652463E-2</v>
      </c>
      <c r="M34" s="249"/>
      <c r="N34" s="334"/>
    </row>
    <row r="35" spans="2:14" x14ac:dyDescent="0.25">
      <c r="B35" s="332" t="s">
        <v>2776</v>
      </c>
      <c r="C35" s="339">
        <v>58.369327833050235</v>
      </c>
      <c r="D35" s="339">
        <v>18.102402329531664</v>
      </c>
      <c r="E35" s="339">
        <v>11.050715845668527</v>
      </c>
      <c r="F35" s="339">
        <v>2.5673380247512738</v>
      </c>
      <c r="G35" s="339">
        <v>1.5578743023537973</v>
      </c>
      <c r="H35" s="339">
        <v>0.65518078136374658</v>
      </c>
      <c r="I35" s="339">
        <v>0.76680417374423682</v>
      </c>
      <c r="J35" s="339">
        <v>0.69400630914826489</v>
      </c>
      <c r="K35" s="339">
        <v>1.3734530453773355</v>
      </c>
      <c r="L35" s="339">
        <v>4.8628973550109196</v>
      </c>
      <c r="M35" s="249"/>
      <c r="N35" s="334"/>
    </row>
    <row r="36" spans="2:14" x14ac:dyDescent="0.25">
      <c r="B36" s="332" t="s">
        <v>2777</v>
      </c>
      <c r="C36" s="339">
        <v>52.484757245013171</v>
      </c>
      <c r="D36" s="339">
        <v>29.177267595031985</v>
      </c>
      <c r="E36" s="339">
        <v>13.263078660143016</v>
      </c>
      <c r="F36" s="339">
        <v>2.7579977418140755</v>
      </c>
      <c r="G36" s="339">
        <v>1.1938276251411364</v>
      </c>
      <c r="H36" s="339">
        <v>0.35378246142265707</v>
      </c>
      <c r="I36" s="339">
        <v>0.23936770794128714</v>
      </c>
      <c r="J36" s="339">
        <v>0.15054572826496046</v>
      </c>
      <c r="K36" s="339">
        <v>9.9360180654873897E-2</v>
      </c>
      <c r="L36" s="339">
        <v>0.28001505457282644</v>
      </c>
      <c r="M36" s="249"/>
      <c r="N36" s="334"/>
    </row>
    <row r="37" spans="2:14" x14ac:dyDescent="0.25">
      <c r="B37" s="332" t="s">
        <v>2778</v>
      </c>
      <c r="C37" s="339">
        <v>39.315062624069924</v>
      </c>
      <c r="D37" s="339">
        <v>33.268876479913168</v>
      </c>
      <c r="E37" s="339">
        <v>20.601819454163749</v>
      </c>
      <c r="F37" s="339">
        <v>4.7587152425700863</v>
      </c>
      <c r="G37" s="339">
        <v>1.5873809285785694</v>
      </c>
      <c r="H37" s="339">
        <v>0.24963939389611689</v>
      </c>
      <c r="I37" s="339">
        <v>0.11110952428557146</v>
      </c>
      <c r="J37" s="339">
        <v>3.5846388940460723E-2</v>
      </c>
      <c r="K37" s="339">
        <v>1.6423644335270847E-2</v>
      </c>
      <c r="L37" s="339">
        <v>5.5126319247083028E-2</v>
      </c>
      <c r="M37" s="249"/>
      <c r="N37" s="334"/>
    </row>
    <row r="38" spans="2:14" ht="30" x14ac:dyDescent="0.25">
      <c r="B38" s="332" t="s">
        <v>2779</v>
      </c>
      <c r="C38" s="339">
        <v>71.404142815562224</v>
      </c>
      <c r="D38" s="339">
        <v>24.33661589211215</v>
      </c>
      <c r="E38" s="339">
        <v>3.5115698069273305</v>
      </c>
      <c r="F38" s="339">
        <v>0.40809643931308814</v>
      </c>
      <c r="G38" s="339">
        <v>0.18494712331425242</v>
      </c>
      <c r="H38" s="339">
        <v>2.6680896478121663E-2</v>
      </c>
      <c r="I38" s="339">
        <v>2.6680896478121663E-2</v>
      </c>
      <c r="J38" s="339">
        <v>2.6680896478121663E-2</v>
      </c>
      <c r="K38" s="339">
        <v>2.6680896478121663E-2</v>
      </c>
      <c r="L38" s="339">
        <v>4.7904336858445709E-2</v>
      </c>
      <c r="M38" s="249"/>
      <c r="N38" s="334"/>
    </row>
    <row r="39" spans="2:14" x14ac:dyDescent="0.25">
      <c r="B39" s="332" t="s">
        <v>2780</v>
      </c>
      <c r="C39" s="339">
        <v>45.051290216347006</v>
      </c>
      <c r="D39" s="339">
        <v>35.993783663882375</v>
      </c>
      <c r="E39" s="339">
        <v>17.083901485769655</v>
      </c>
      <c r="F39" s="339">
        <v>1.3681927173063995</v>
      </c>
      <c r="G39" s="339">
        <v>0.34606266959520332</v>
      </c>
      <c r="H39" s="339">
        <v>5.3753344274520366E-2</v>
      </c>
      <c r="I39" s="339">
        <v>2.2590013036887041E-2</v>
      </c>
      <c r="J39" s="339">
        <v>1.769097406503202E-2</v>
      </c>
      <c r="K39" s="339">
        <v>1.442494808379534E-2</v>
      </c>
      <c r="L39" s="339">
        <v>4.83099676391259E-2</v>
      </c>
      <c r="M39" s="249"/>
      <c r="N39" s="334"/>
    </row>
    <row r="40" spans="2:14" x14ac:dyDescent="0.25">
      <c r="B40" s="332" t="s">
        <v>2803</v>
      </c>
      <c r="C40" s="339">
        <v>45.129434021756261</v>
      </c>
      <c r="D40" s="339">
        <v>35.91139839192811</v>
      </c>
      <c r="E40" s="339">
        <v>17.677124389090334</v>
      </c>
      <c r="F40" s="339">
        <v>0.93961847706132728</v>
      </c>
      <c r="G40" s="339">
        <v>0.17814914078511743</v>
      </c>
      <c r="H40" s="339">
        <v>4.4143149929055651E-2</v>
      </c>
      <c r="I40" s="339">
        <v>2.6485889957433388E-2</v>
      </c>
      <c r="J40" s="339">
        <v>2.522465710231751E-2</v>
      </c>
      <c r="K40" s="339">
        <v>2.2071574964527826E-2</v>
      </c>
      <c r="L40" s="339">
        <v>4.6350307425508427E-2</v>
      </c>
      <c r="M40" s="249"/>
      <c r="N40" s="334"/>
    </row>
    <row r="41" spans="2:14" ht="30" x14ac:dyDescent="0.25">
      <c r="B41" s="332" t="s">
        <v>2804</v>
      </c>
      <c r="C41" s="339">
        <v>62.33408432571612</v>
      </c>
      <c r="D41" s="339">
        <v>24.455745091728353</v>
      </c>
      <c r="E41" s="339">
        <v>11.849372384937238</v>
      </c>
      <c r="F41" s="339">
        <v>0.82394592854843907</v>
      </c>
      <c r="G41" s="339">
        <v>0.12359188928226583</v>
      </c>
      <c r="H41" s="339">
        <v>5.9221113614419049E-2</v>
      </c>
      <c r="I41" s="339">
        <v>5.7933698101062109E-2</v>
      </c>
      <c r="J41" s="339">
        <v>5.7933698101062109E-2</v>
      </c>
      <c r="K41" s="339">
        <v>5.1496620534277442E-2</v>
      </c>
      <c r="L41" s="339">
        <v>0.18667524943675573</v>
      </c>
      <c r="M41" s="249"/>
      <c r="N41" s="334"/>
    </row>
    <row r="42" spans="2:14" x14ac:dyDescent="0.25">
      <c r="B42" s="332" t="s">
        <v>90</v>
      </c>
      <c r="C42" s="339">
        <v>55.567846607669615</v>
      </c>
      <c r="D42" s="339">
        <v>41.62979351032449</v>
      </c>
      <c r="E42" s="339">
        <v>2.5811209439528024</v>
      </c>
      <c r="F42" s="339">
        <v>0.11061946902654868</v>
      </c>
      <c r="G42" s="339">
        <v>3.6873156342182897E-2</v>
      </c>
      <c r="H42" s="339">
        <v>0</v>
      </c>
      <c r="I42" s="339">
        <v>0</v>
      </c>
      <c r="J42" s="339">
        <v>0</v>
      </c>
      <c r="K42" s="339">
        <v>0</v>
      </c>
      <c r="L42" s="339">
        <v>7.3746312684365795E-2</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45.203719606410189</v>
      </c>
      <c r="D44" s="341">
        <v>34.060255327694264</v>
      </c>
      <c r="E44" s="341">
        <v>17.221796406417621</v>
      </c>
      <c r="F44" s="341">
        <v>2.3763853640933865</v>
      </c>
      <c r="G44" s="341">
        <v>0.83135441013940592</v>
      </c>
      <c r="H44" s="341">
        <v>0.11360619880026249</v>
      </c>
      <c r="I44" s="341">
        <v>5.3042925565966639E-2</v>
      </c>
      <c r="J44" s="341">
        <v>3.0949123096585405E-2</v>
      </c>
      <c r="K44" s="341">
        <v>2.5052992528220824E-2</v>
      </c>
      <c r="L44" s="341">
        <v>8.3836301817349981E-2</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2808</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2792</v>
      </c>
      <c r="D52" s="398"/>
      <c r="E52" s="398"/>
      <c r="F52" s="398"/>
      <c r="G52" s="398"/>
      <c r="H52" s="398"/>
      <c r="I52" s="398"/>
      <c r="J52" s="398"/>
      <c r="K52" s="398"/>
      <c r="L52" s="398"/>
      <c r="N52" s="244"/>
    </row>
    <row r="53" spans="2:15" x14ac:dyDescent="0.25">
      <c r="B53" s="244"/>
      <c r="C53" s="329" t="s">
        <v>2793</v>
      </c>
      <c r="D53" s="329" t="s">
        <v>2794</v>
      </c>
      <c r="E53" s="329" t="s">
        <v>2795</v>
      </c>
      <c r="F53" s="329" t="s">
        <v>2796</v>
      </c>
      <c r="G53" s="329" t="s">
        <v>2797</v>
      </c>
      <c r="H53" s="329" t="s">
        <v>2798</v>
      </c>
      <c r="I53" s="329" t="s">
        <v>2799</v>
      </c>
      <c r="J53" s="329" t="s">
        <v>2800</v>
      </c>
      <c r="K53" s="329" t="s">
        <v>2801</v>
      </c>
      <c r="L53" s="329" t="s">
        <v>2802</v>
      </c>
      <c r="N53" s="329" t="s">
        <v>2809</v>
      </c>
    </row>
    <row r="54" spans="2:15" x14ac:dyDescent="0.25">
      <c r="C54" s="334"/>
      <c r="D54" s="334"/>
      <c r="E54" s="334"/>
      <c r="F54" s="334"/>
      <c r="G54" s="334"/>
      <c r="H54" s="334"/>
      <c r="I54" s="334"/>
      <c r="J54" s="334"/>
      <c r="K54" s="334"/>
      <c r="L54" s="334"/>
      <c r="M54" s="249"/>
      <c r="N54" s="249"/>
      <c r="O54" s="249"/>
    </row>
    <row r="55" spans="2:15" x14ac:dyDescent="0.25">
      <c r="B55" s="332" t="s">
        <v>2774</v>
      </c>
      <c r="C55" s="333">
        <v>12.37</v>
      </c>
      <c r="D55" s="333">
        <v>54.05</v>
      </c>
      <c r="E55" s="333">
        <v>104.89</v>
      </c>
      <c r="F55" s="333">
        <v>33.49</v>
      </c>
      <c r="G55" s="333">
        <v>17.03</v>
      </c>
      <c r="H55" s="333">
        <v>4.9800000000000004</v>
      </c>
      <c r="I55" s="333">
        <v>0.84</v>
      </c>
      <c r="J55" s="333">
        <v>0.42</v>
      </c>
      <c r="K55" s="333">
        <v>0.24</v>
      </c>
      <c r="L55" s="333">
        <v>0.66</v>
      </c>
      <c r="M55" s="249"/>
      <c r="N55" s="334">
        <v>50.89</v>
      </c>
      <c r="O55" s="249"/>
    </row>
    <row r="56" spans="2:15" x14ac:dyDescent="0.25">
      <c r="B56" s="332" t="s">
        <v>2775</v>
      </c>
      <c r="C56" s="333">
        <v>1.1200000000000001</v>
      </c>
      <c r="D56" s="333">
        <v>5.77</v>
      </c>
      <c r="E56" s="333">
        <v>4.4000000000000004</v>
      </c>
      <c r="F56" s="333">
        <v>0.45</v>
      </c>
      <c r="G56" s="333">
        <v>0.25</v>
      </c>
      <c r="H56" s="333">
        <v>0.01</v>
      </c>
      <c r="I56" s="333">
        <v>0</v>
      </c>
      <c r="J56" s="333">
        <v>0</v>
      </c>
      <c r="K56" s="333">
        <v>0</v>
      </c>
      <c r="L56" s="333">
        <v>0.02</v>
      </c>
      <c r="M56" s="249"/>
      <c r="N56" s="334">
        <v>38.979999999999997</v>
      </c>
      <c r="O56" s="249"/>
    </row>
    <row r="57" spans="2:15" x14ac:dyDescent="0.25">
      <c r="B57" s="332" t="s">
        <v>2776</v>
      </c>
      <c r="C57" s="333">
        <v>0.89</v>
      </c>
      <c r="D57" s="333">
        <v>0.32</v>
      </c>
      <c r="E57" s="333">
        <v>0.38</v>
      </c>
      <c r="F57" s="333">
        <v>0.12</v>
      </c>
      <c r="G57" s="333">
        <v>0.03</v>
      </c>
      <c r="H57" s="333">
        <v>0</v>
      </c>
      <c r="I57" s="333">
        <v>0</v>
      </c>
      <c r="J57" s="333">
        <v>0.03</v>
      </c>
      <c r="K57" s="333">
        <v>0</v>
      </c>
      <c r="L57" s="333">
        <v>0.28999999999999998</v>
      </c>
      <c r="M57" s="249"/>
      <c r="N57" s="334">
        <v>45.58</v>
      </c>
      <c r="O57" s="249"/>
    </row>
    <row r="58" spans="2:15" x14ac:dyDescent="0.25">
      <c r="B58" s="332" t="s">
        <v>2777</v>
      </c>
      <c r="C58" s="333">
        <v>1.49</v>
      </c>
      <c r="D58" s="333">
        <v>2.02</v>
      </c>
      <c r="E58" s="333">
        <v>1.82</v>
      </c>
      <c r="F58" s="333">
        <v>0.65</v>
      </c>
      <c r="G58" s="333">
        <v>0.35</v>
      </c>
      <c r="H58" s="333">
        <v>7.0000000000000007E-2</v>
      </c>
      <c r="I58" s="333">
        <v>0.08</v>
      </c>
      <c r="J58" s="333">
        <v>0.06</v>
      </c>
      <c r="K58" s="333">
        <v>0</v>
      </c>
      <c r="L58" s="333">
        <v>0.09</v>
      </c>
      <c r="M58" s="249"/>
      <c r="N58" s="334">
        <v>43.27</v>
      </c>
      <c r="O58" s="249"/>
    </row>
    <row r="59" spans="2:15" x14ac:dyDescent="0.25">
      <c r="B59" s="332" t="s">
        <v>2778</v>
      </c>
      <c r="C59" s="333">
        <v>4.45</v>
      </c>
      <c r="D59" s="333">
        <v>16.29</v>
      </c>
      <c r="E59" s="333">
        <v>30.46</v>
      </c>
      <c r="F59" s="333">
        <v>10.48</v>
      </c>
      <c r="G59" s="333">
        <v>5.76</v>
      </c>
      <c r="H59" s="333">
        <v>1.35</v>
      </c>
      <c r="I59" s="333">
        <v>0.74</v>
      </c>
      <c r="J59" s="333">
        <v>0.25</v>
      </c>
      <c r="K59" s="333">
        <v>0.1</v>
      </c>
      <c r="L59" s="333">
        <v>0.15</v>
      </c>
      <c r="M59" s="249"/>
      <c r="N59" s="334">
        <v>55.93</v>
      </c>
      <c r="O59" s="249"/>
    </row>
    <row r="60" spans="2:15" ht="30" x14ac:dyDescent="0.25">
      <c r="B60" s="332" t="s">
        <v>2779</v>
      </c>
      <c r="C60" s="333">
        <v>8.32</v>
      </c>
      <c r="D60" s="333">
        <v>6.47</v>
      </c>
      <c r="E60" s="333">
        <v>1.17</v>
      </c>
      <c r="F60" s="333">
        <v>0.13</v>
      </c>
      <c r="G60" s="333">
        <v>0.31</v>
      </c>
      <c r="H60" s="333">
        <v>0</v>
      </c>
      <c r="I60" s="333">
        <v>0</v>
      </c>
      <c r="J60" s="333">
        <v>0</v>
      </c>
      <c r="K60" s="333">
        <v>0</v>
      </c>
      <c r="L60" s="333">
        <v>0.15</v>
      </c>
      <c r="M60" s="249"/>
      <c r="N60" s="334">
        <v>30.43</v>
      </c>
      <c r="O60" s="249"/>
    </row>
    <row r="61" spans="2:15" x14ac:dyDescent="0.25">
      <c r="B61" s="332" t="s">
        <v>2780</v>
      </c>
      <c r="C61" s="333">
        <v>8.93</v>
      </c>
      <c r="D61" s="333">
        <v>26.16</v>
      </c>
      <c r="E61" s="333">
        <v>31.48</v>
      </c>
      <c r="F61" s="333">
        <v>5.36</v>
      </c>
      <c r="G61" s="333">
        <v>1.08</v>
      </c>
      <c r="H61" s="333">
        <v>0.23</v>
      </c>
      <c r="I61" s="333">
        <v>0.04</v>
      </c>
      <c r="J61" s="333">
        <v>0.04</v>
      </c>
      <c r="K61" s="333">
        <v>0.05</v>
      </c>
      <c r="L61" s="333">
        <v>0.1</v>
      </c>
      <c r="M61" s="249"/>
      <c r="N61" s="334">
        <v>47.29</v>
      </c>
      <c r="O61" s="249"/>
    </row>
    <row r="62" spans="2:15" x14ac:dyDescent="0.25">
      <c r="B62" s="332" t="s">
        <v>2803</v>
      </c>
      <c r="C62" s="333">
        <v>6.4</v>
      </c>
      <c r="D62" s="333">
        <v>11.86</v>
      </c>
      <c r="E62" s="333">
        <v>11.66</v>
      </c>
      <c r="F62" s="333">
        <v>1.4</v>
      </c>
      <c r="G62" s="333">
        <v>0.25</v>
      </c>
      <c r="H62" s="333">
        <v>0.01</v>
      </c>
      <c r="I62" s="333">
        <v>0.06</v>
      </c>
      <c r="J62" s="333">
        <v>0</v>
      </c>
      <c r="K62" s="333">
        <v>0.01</v>
      </c>
      <c r="L62" s="333">
        <v>0.06</v>
      </c>
      <c r="M62" s="249"/>
      <c r="N62" s="334">
        <v>47.92</v>
      </c>
      <c r="O62" s="249"/>
    </row>
    <row r="63" spans="2:15" ht="30" x14ac:dyDescent="0.25">
      <c r="B63" s="332" t="s">
        <v>2804</v>
      </c>
      <c r="C63" s="333">
        <v>3.15</v>
      </c>
      <c r="D63" s="333">
        <v>2.1</v>
      </c>
      <c r="E63" s="333">
        <v>2.06</v>
      </c>
      <c r="F63" s="333">
        <v>0.36</v>
      </c>
      <c r="G63" s="333">
        <v>0.01</v>
      </c>
      <c r="H63" s="333">
        <v>0</v>
      </c>
      <c r="I63" s="333">
        <v>0</v>
      </c>
      <c r="J63" s="333">
        <v>0</v>
      </c>
      <c r="K63" s="333">
        <v>0.01</v>
      </c>
      <c r="L63" s="333">
        <v>0.06</v>
      </c>
      <c r="M63" s="249"/>
      <c r="N63" s="334">
        <v>37.369999999999997</v>
      </c>
      <c r="O63" s="249"/>
    </row>
    <row r="64" spans="2:15" x14ac:dyDescent="0.25">
      <c r="B64" s="332" t="s">
        <v>90</v>
      </c>
      <c r="C64" s="333">
        <v>0.02</v>
      </c>
      <c r="D64" s="333">
        <v>0.1</v>
      </c>
      <c r="E64" s="333">
        <v>0.14000000000000001</v>
      </c>
      <c r="F64" s="333">
        <v>0</v>
      </c>
      <c r="G64" s="333">
        <v>0</v>
      </c>
      <c r="H64" s="333">
        <v>0</v>
      </c>
      <c r="I64" s="333">
        <v>0</v>
      </c>
      <c r="J64" s="333">
        <v>0</v>
      </c>
      <c r="K64" s="333">
        <v>0</v>
      </c>
      <c r="L64" s="333">
        <v>0</v>
      </c>
      <c r="M64" s="249"/>
      <c r="N64" s="334">
        <v>37.69</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47.14</v>
      </c>
      <c r="D66" s="336">
        <v>125.13999999999997</v>
      </c>
      <c r="E66" s="336">
        <v>188.45999999999995</v>
      </c>
      <c r="F66" s="336">
        <v>52.44</v>
      </c>
      <c r="G66" s="336">
        <v>25.070000000000004</v>
      </c>
      <c r="H66" s="336">
        <v>6.65</v>
      </c>
      <c r="I66" s="336">
        <v>1.76</v>
      </c>
      <c r="J66" s="336">
        <v>0.8</v>
      </c>
      <c r="K66" s="336">
        <v>0.41</v>
      </c>
      <c r="L66" s="336">
        <v>1.58</v>
      </c>
      <c r="M66" s="249"/>
      <c r="N66" s="336">
        <v>49.43</v>
      </c>
      <c r="O66" s="249"/>
    </row>
    <row r="67" spans="2:15" x14ac:dyDescent="0.25">
      <c r="C67" s="249"/>
      <c r="D67" s="249"/>
      <c r="E67" s="249"/>
      <c r="F67" s="249"/>
      <c r="G67" s="249"/>
      <c r="H67" s="249"/>
      <c r="I67" s="249"/>
      <c r="J67" s="249"/>
      <c r="K67" s="249"/>
      <c r="L67" s="249"/>
      <c r="M67" s="249"/>
      <c r="N67" s="249"/>
      <c r="O67" s="249"/>
    </row>
    <row r="71" spans="2:15" ht="15.75" x14ac:dyDescent="0.25">
      <c r="B71" s="304" t="s">
        <v>2810</v>
      </c>
    </row>
    <row r="72" spans="2:15" ht="3.75" customHeight="1" x14ac:dyDescent="0.25">
      <c r="B72" s="304"/>
    </row>
    <row r="73" spans="2:15" x14ac:dyDescent="0.25">
      <c r="B73" s="338" t="s">
        <v>2811</v>
      </c>
      <c r="C73" s="342"/>
      <c r="D73" s="342"/>
      <c r="E73" s="343"/>
      <c r="F73" s="343"/>
      <c r="G73" s="343"/>
      <c r="H73" s="343"/>
      <c r="I73" s="343"/>
      <c r="J73" s="343"/>
      <c r="K73" s="343"/>
      <c r="L73" s="343"/>
      <c r="M73" s="249"/>
      <c r="N73" s="343"/>
    </row>
    <row r="74" spans="2:15" x14ac:dyDescent="0.25">
      <c r="B74" s="256"/>
      <c r="C74" s="399" t="s">
        <v>2807</v>
      </c>
      <c r="D74" s="399"/>
      <c r="E74" s="399"/>
      <c r="F74" s="399"/>
      <c r="G74" s="399"/>
      <c r="H74" s="399"/>
      <c r="I74" s="399"/>
      <c r="J74" s="399"/>
      <c r="K74" s="399"/>
      <c r="L74" s="399"/>
      <c r="M74" s="249"/>
      <c r="N74" s="256"/>
    </row>
    <row r="75" spans="2:15" x14ac:dyDescent="0.25">
      <c r="B75" s="256"/>
      <c r="C75" s="344" t="s">
        <v>2793</v>
      </c>
      <c r="D75" s="344" t="s">
        <v>2794</v>
      </c>
      <c r="E75" s="344" t="s">
        <v>2795</v>
      </c>
      <c r="F75" s="344" t="s">
        <v>2796</v>
      </c>
      <c r="G75" s="344" t="s">
        <v>2797</v>
      </c>
      <c r="H75" s="344" t="s">
        <v>2798</v>
      </c>
      <c r="I75" s="344" t="s">
        <v>2799</v>
      </c>
      <c r="J75" s="344" t="s">
        <v>2800</v>
      </c>
      <c r="K75" s="344" t="s">
        <v>2801</v>
      </c>
      <c r="L75" s="344" t="s">
        <v>2802</v>
      </c>
      <c r="M75" s="249"/>
      <c r="N75" s="344" t="s">
        <v>2809</v>
      </c>
    </row>
    <row r="76" spans="2:15" x14ac:dyDescent="0.25">
      <c r="B76" s="249"/>
      <c r="C76" s="334"/>
      <c r="D76" s="334"/>
      <c r="E76" s="334"/>
      <c r="F76" s="334"/>
      <c r="G76" s="334"/>
      <c r="H76" s="334"/>
      <c r="I76" s="334"/>
      <c r="J76" s="334"/>
      <c r="K76" s="334"/>
      <c r="L76" s="334"/>
      <c r="M76" s="249"/>
      <c r="N76" s="249"/>
    </row>
    <row r="77" spans="2:15" x14ac:dyDescent="0.25">
      <c r="B77" s="345" t="s">
        <v>2774</v>
      </c>
      <c r="C77" s="339">
        <v>5.402454470017906</v>
      </c>
      <c r="D77" s="339">
        <v>23.605712538760535</v>
      </c>
      <c r="E77" s="339">
        <v>45.80949469362799</v>
      </c>
      <c r="F77" s="339">
        <v>14.626370266847186</v>
      </c>
      <c r="G77" s="339">
        <v>7.4376555880683064</v>
      </c>
      <c r="H77" s="339">
        <v>2.1749574180023585</v>
      </c>
      <c r="I77" s="339">
        <v>0.36686028737389176</v>
      </c>
      <c r="J77" s="339">
        <v>0.18343014368694588</v>
      </c>
      <c r="K77" s="339">
        <v>0.10481722496396909</v>
      </c>
      <c r="L77" s="339">
        <v>0.28824736865091499</v>
      </c>
      <c r="M77" s="249"/>
      <c r="N77" s="334"/>
    </row>
    <row r="78" spans="2:15" x14ac:dyDescent="0.25">
      <c r="B78" s="345" t="s">
        <v>2775</v>
      </c>
      <c r="C78" s="339">
        <v>9.3100581878636746</v>
      </c>
      <c r="D78" s="339">
        <v>47.963424771404824</v>
      </c>
      <c r="E78" s="339">
        <v>36.575228595178729</v>
      </c>
      <c r="F78" s="339">
        <v>3.7406483790523692</v>
      </c>
      <c r="G78" s="339">
        <v>2.0781379883624274</v>
      </c>
      <c r="H78" s="339">
        <v>8.3125519534497094E-2</v>
      </c>
      <c r="I78" s="339">
        <v>0</v>
      </c>
      <c r="J78" s="339">
        <v>0</v>
      </c>
      <c r="K78" s="339">
        <v>0</v>
      </c>
      <c r="L78" s="339">
        <v>0.16625103906899419</v>
      </c>
      <c r="M78" s="249"/>
      <c r="N78" s="334"/>
    </row>
    <row r="79" spans="2:15" x14ac:dyDescent="0.25">
      <c r="B79" s="345" t="s">
        <v>2776</v>
      </c>
      <c r="C79" s="339">
        <v>43.203883495145625</v>
      </c>
      <c r="D79" s="339">
        <v>15.53398058252427</v>
      </c>
      <c r="E79" s="339">
        <v>18.446601941747574</v>
      </c>
      <c r="F79" s="339">
        <v>5.8252427184466011</v>
      </c>
      <c r="G79" s="339">
        <v>1.4563106796116503</v>
      </c>
      <c r="H79" s="339">
        <v>0</v>
      </c>
      <c r="I79" s="339">
        <v>0</v>
      </c>
      <c r="J79" s="339">
        <v>1.4563106796116503</v>
      </c>
      <c r="K79" s="339">
        <v>0</v>
      </c>
      <c r="L79" s="339">
        <v>14.077669902912621</v>
      </c>
      <c r="M79" s="249"/>
      <c r="N79" s="334"/>
    </row>
    <row r="80" spans="2:15" x14ac:dyDescent="0.25">
      <c r="B80" s="345" t="s">
        <v>2777</v>
      </c>
      <c r="C80" s="339">
        <v>22.439759036144579</v>
      </c>
      <c r="D80" s="339">
        <v>30.421686746987952</v>
      </c>
      <c r="E80" s="339">
        <v>27.409638554216869</v>
      </c>
      <c r="F80" s="339">
        <v>9.7891566265060259</v>
      </c>
      <c r="G80" s="339">
        <v>5.2710843373493974</v>
      </c>
      <c r="H80" s="339">
        <v>1.0542168674698795</v>
      </c>
      <c r="I80" s="339">
        <v>1.2048192771084338</v>
      </c>
      <c r="J80" s="339">
        <v>0.90361445783132521</v>
      </c>
      <c r="K80" s="339">
        <v>0</v>
      </c>
      <c r="L80" s="339">
        <v>1.3554216867469879</v>
      </c>
      <c r="M80" s="249"/>
      <c r="N80" s="334"/>
    </row>
    <row r="81" spans="2:14" x14ac:dyDescent="0.25">
      <c r="B81" s="345" t="s">
        <v>2778</v>
      </c>
      <c r="C81" s="339">
        <v>6.3553270494144538</v>
      </c>
      <c r="D81" s="339">
        <v>23.264781491002569</v>
      </c>
      <c r="E81" s="339">
        <v>43.501856612396459</v>
      </c>
      <c r="F81" s="339">
        <v>14.96715224221651</v>
      </c>
      <c r="G81" s="339">
        <v>8.2262210796915181</v>
      </c>
      <c r="H81" s="339">
        <v>1.9280205655526996</v>
      </c>
      <c r="I81" s="339">
        <v>1.0568409025992573</v>
      </c>
      <c r="J81" s="339">
        <v>0.35704084547272208</v>
      </c>
      <c r="K81" s="339">
        <v>0.14281633818908887</v>
      </c>
      <c r="L81" s="339">
        <v>0.21422450728363326</v>
      </c>
      <c r="M81" s="249"/>
      <c r="N81" s="334"/>
    </row>
    <row r="82" spans="2:14" ht="30" x14ac:dyDescent="0.25">
      <c r="B82" s="345" t="s">
        <v>2779</v>
      </c>
      <c r="C82" s="339">
        <v>50.30229746070134</v>
      </c>
      <c r="D82" s="339">
        <v>39.117291414752117</v>
      </c>
      <c r="E82" s="339">
        <v>7.0737605804111245</v>
      </c>
      <c r="F82" s="339">
        <v>0.78597339782345843</v>
      </c>
      <c r="G82" s="339">
        <v>1.8742442563482467</v>
      </c>
      <c r="H82" s="339">
        <v>0</v>
      </c>
      <c r="I82" s="339">
        <v>0</v>
      </c>
      <c r="J82" s="339">
        <v>0</v>
      </c>
      <c r="K82" s="339">
        <v>0</v>
      </c>
      <c r="L82" s="339">
        <v>0.90689238210399037</v>
      </c>
      <c r="M82" s="249"/>
      <c r="N82" s="334"/>
    </row>
    <row r="83" spans="2:14" x14ac:dyDescent="0.25">
      <c r="B83" s="345" t="s">
        <v>2780</v>
      </c>
      <c r="C83" s="339">
        <v>12.152966793685357</v>
      </c>
      <c r="D83" s="339">
        <v>35.601524224278712</v>
      </c>
      <c r="E83" s="339">
        <v>42.841589548176373</v>
      </c>
      <c r="F83" s="339">
        <v>7.2945019052803488</v>
      </c>
      <c r="G83" s="339">
        <v>1.4697876973326074</v>
      </c>
      <c r="H83" s="339">
        <v>0.31301034295046271</v>
      </c>
      <c r="I83" s="339">
        <v>5.4436581382689163E-2</v>
      </c>
      <c r="J83" s="339">
        <v>5.4436581382689163E-2</v>
      </c>
      <c r="K83" s="339">
        <v>6.8045726728361455E-2</v>
      </c>
      <c r="L83" s="339">
        <v>0.13609145345672291</v>
      </c>
      <c r="M83" s="249"/>
      <c r="N83" s="334"/>
    </row>
    <row r="84" spans="2:14" x14ac:dyDescent="0.25">
      <c r="B84" s="345" t="s">
        <v>2803</v>
      </c>
      <c r="C84" s="339">
        <v>20.182907600126143</v>
      </c>
      <c r="D84" s="339">
        <v>37.401450646483759</v>
      </c>
      <c r="E84" s="339">
        <v>36.770734783979819</v>
      </c>
      <c r="F84" s="339">
        <v>4.4150110375275933</v>
      </c>
      <c r="G84" s="339">
        <v>0.78839482812992734</v>
      </c>
      <c r="H84" s="339">
        <v>3.1535793125197095E-2</v>
      </c>
      <c r="I84" s="339">
        <v>0.18921475875118257</v>
      </c>
      <c r="J84" s="339">
        <v>0</v>
      </c>
      <c r="K84" s="339">
        <v>3.1535793125197095E-2</v>
      </c>
      <c r="L84" s="339">
        <v>0.18921475875118257</v>
      </c>
      <c r="M84" s="249"/>
      <c r="N84" s="334"/>
    </row>
    <row r="85" spans="2:14" ht="30" x14ac:dyDescent="0.25">
      <c r="B85" s="345" t="s">
        <v>2804</v>
      </c>
      <c r="C85" s="339">
        <v>40.54054054054054</v>
      </c>
      <c r="D85" s="339">
        <v>27.027027027027028</v>
      </c>
      <c r="E85" s="339">
        <v>26.512226512226515</v>
      </c>
      <c r="F85" s="339">
        <v>4.6332046332046328</v>
      </c>
      <c r="G85" s="339">
        <v>0.12870012870012873</v>
      </c>
      <c r="H85" s="339">
        <v>0</v>
      </c>
      <c r="I85" s="339">
        <v>0</v>
      </c>
      <c r="J85" s="339">
        <v>0</v>
      </c>
      <c r="K85" s="339">
        <v>0.12870012870012873</v>
      </c>
      <c r="L85" s="339">
        <v>0.77220077220077221</v>
      </c>
      <c r="M85" s="249"/>
      <c r="N85" s="334"/>
    </row>
    <row r="86" spans="2:14" x14ac:dyDescent="0.25">
      <c r="B86" s="345" t="s">
        <v>90</v>
      </c>
      <c r="C86" s="339">
        <v>0.25740025740025746</v>
      </c>
      <c r="D86" s="339">
        <v>37.037037037037038</v>
      </c>
      <c r="E86" s="339">
        <v>51.851851851851848</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10.487441322387596</v>
      </c>
      <c r="D88" s="341">
        <v>27.8404413891299</v>
      </c>
      <c r="E88" s="341">
        <v>41.927517853567373</v>
      </c>
      <c r="F88" s="341">
        <v>11.666555429486753</v>
      </c>
      <c r="G88" s="341">
        <v>5.5774322009388433</v>
      </c>
      <c r="H88" s="341">
        <v>1.4794544928696969</v>
      </c>
      <c r="I88" s="341">
        <v>0.39155487330085215</v>
      </c>
      <c r="J88" s="341">
        <v>0.17797948786402371</v>
      </c>
      <c r="K88" s="341">
        <v>9.1214487530312138E-2</v>
      </c>
      <c r="L88" s="341">
        <v>0.35150948853144681</v>
      </c>
      <c r="M88" s="249"/>
      <c r="N88" s="336"/>
    </row>
    <row r="94" spans="2:14" x14ac:dyDescent="0.25">
      <c r="N94" s="234" t="s">
        <v>2677</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2812</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2813</v>
      </c>
      <c r="D9" s="329" t="s">
        <v>2814</v>
      </c>
      <c r="E9" s="329" t="s">
        <v>2815</v>
      </c>
      <c r="F9" s="329" t="s">
        <v>2816</v>
      </c>
      <c r="G9" s="329" t="s">
        <v>2817</v>
      </c>
      <c r="H9" s="329" t="s">
        <v>2818</v>
      </c>
      <c r="I9" s="329" t="s">
        <v>92</v>
      </c>
    </row>
    <row r="11" spans="2:9" x14ac:dyDescent="0.25">
      <c r="B11" s="332" t="s">
        <v>2774</v>
      </c>
      <c r="C11" s="348">
        <v>131.24</v>
      </c>
      <c r="D11" s="348">
        <v>28.73</v>
      </c>
      <c r="E11" s="348">
        <v>7.94</v>
      </c>
      <c r="F11" s="348">
        <v>31.89</v>
      </c>
      <c r="G11" s="348">
        <v>29.17</v>
      </c>
      <c r="H11" s="348"/>
      <c r="I11" s="348">
        <v>228.97000000000003</v>
      </c>
    </row>
    <row r="12" spans="2:9" x14ac:dyDescent="0.25">
      <c r="B12" s="332" t="s">
        <v>2775</v>
      </c>
      <c r="C12" s="348">
        <v>3.95</v>
      </c>
      <c r="D12" s="348">
        <v>2.89</v>
      </c>
      <c r="E12" s="348">
        <v>1.34</v>
      </c>
      <c r="F12" s="348">
        <v>1.73</v>
      </c>
      <c r="G12" s="348">
        <v>2.12</v>
      </c>
      <c r="H12" s="348"/>
      <c r="I12" s="348">
        <v>12.030000000000001</v>
      </c>
    </row>
    <row r="13" spans="2:9" x14ac:dyDescent="0.25">
      <c r="B13" s="332" t="s">
        <v>2776</v>
      </c>
      <c r="C13" s="348">
        <v>0.63</v>
      </c>
      <c r="D13" s="348">
        <v>0.1</v>
      </c>
      <c r="E13" s="348">
        <v>0.22</v>
      </c>
      <c r="F13" s="348">
        <v>0.56999999999999995</v>
      </c>
      <c r="G13" s="348">
        <v>0.54</v>
      </c>
      <c r="H13" s="348"/>
      <c r="I13" s="348">
        <v>2.06</v>
      </c>
    </row>
    <row r="14" spans="2:9" x14ac:dyDescent="0.25">
      <c r="B14" s="332" t="s">
        <v>2777</v>
      </c>
      <c r="C14" s="348">
        <v>3.44</v>
      </c>
      <c r="D14" s="348">
        <v>0.5</v>
      </c>
      <c r="E14" s="348">
        <v>0.4</v>
      </c>
      <c r="F14" s="348">
        <v>1.34</v>
      </c>
      <c r="G14" s="348">
        <v>0.96</v>
      </c>
      <c r="H14" s="348"/>
      <c r="I14" s="348">
        <v>6.64</v>
      </c>
    </row>
    <row r="15" spans="2:9" x14ac:dyDescent="0.25">
      <c r="B15" s="332" t="s">
        <v>2778</v>
      </c>
      <c r="C15" s="348">
        <v>32.85</v>
      </c>
      <c r="D15" s="348">
        <v>3.87</v>
      </c>
      <c r="E15" s="348">
        <v>4.17</v>
      </c>
      <c r="F15" s="348">
        <v>16.47</v>
      </c>
      <c r="G15" s="348">
        <v>9.49</v>
      </c>
      <c r="H15" s="348">
        <v>3.18</v>
      </c>
      <c r="I15" s="348">
        <v>70.03</v>
      </c>
    </row>
    <row r="16" spans="2:9" ht="30" x14ac:dyDescent="0.25">
      <c r="B16" s="332" t="s">
        <v>2779</v>
      </c>
      <c r="C16" s="348">
        <v>4.91</v>
      </c>
      <c r="D16" s="348">
        <v>0.81</v>
      </c>
      <c r="E16" s="348">
        <v>4.74</v>
      </c>
      <c r="F16" s="348">
        <v>2.46</v>
      </c>
      <c r="G16" s="348">
        <v>3.57</v>
      </c>
      <c r="H16" s="348">
        <v>0.05</v>
      </c>
      <c r="I16" s="348">
        <v>16.540000000000003</v>
      </c>
    </row>
    <row r="17" spans="2:9" x14ac:dyDescent="0.25">
      <c r="B17" s="332" t="s">
        <v>2780</v>
      </c>
      <c r="C17" s="348">
        <v>37.47</v>
      </c>
      <c r="D17" s="348">
        <v>3.89</v>
      </c>
      <c r="E17" s="348">
        <v>1.62</v>
      </c>
      <c r="F17" s="348">
        <v>7.94</v>
      </c>
      <c r="G17" s="348">
        <v>9.09</v>
      </c>
      <c r="H17" s="348">
        <v>13.47</v>
      </c>
      <c r="I17" s="348">
        <v>73.47999999999999</v>
      </c>
    </row>
    <row r="18" spans="2:9" x14ac:dyDescent="0.25">
      <c r="B18" s="332" t="s">
        <v>2803</v>
      </c>
      <c r="C18" s="348">
        <v>2.9</v>
      </c>
      <c r="D18" s="348">
        <v>8.9600000000000009</v>
      </c>
      <c r="E18" s="348">
        <v>3.33</v>
      </c>
      <c r="F18" s="348">
        <v>5.91</v>
      </c>
      <c r="G18" s="348">
        <v>10.62</v>
      </c>
      <c r="H18" s="348"/>
      <c r="I18" s="348">
        <v>31.72</v>
      </c>
    </row>
    <row r="19" spans="2:9" ht="30" x14ac:dyDescent="0.25">
      <c r="B19" s="332" t="s">
        <v>2804</v>
      </c>
      <c r="C19" s="348">
        <v>4.13</v>
      </c>
      <c r="D19" s="348">
        <v>0.37</v>
      </c>
      <c r="E19" s="348">
        <v>0.43</v>
      </c>
      <c r="F19" s="348">
        <v>1.52</v>
      </c>
      <c r="G19" s="348">
        <v>1.31</v>
      </c>
      <c r="H19" s="348"/>
      <c r="I19" s="348">
        <v>7.76</v>
      </c>
    </row>
    <row r="20" spans="2:9" x14ac:dyDescent="0.25">
      <c r="B20" s="332" t="s">
        <v>90</v>
      </c>
      <c r="C20" s="348">
        <v>0.19</v>
      </c>
      <c r="D20" s="348">
        <v>0.01</v>
      </c>
      <c r="E20" s="348">
        <v>0.03</v>
      </c>
      <c r="F20" s="348">
        <v>0.02</v>
      </c>
      <c r="G20" s="348">
        <v>0.02</v>
      </c>
      <c r="H20" s="348"/>
      <c r="I20" s="348">
        <v>0.27</v>
      </c>
    </row>
    <row r="21" spans="2:9" x14ac:dyDescent="0.25">
      <c r="C21" s="348"/>
      <c r="D21" s="348"/>
      <c r="E21" s="348"/>
      <c r="F21" s="348"/>
      <c r="G21" s="348"/>
      <c r="H21" s="348"/>
      <c r="I21" s="348"/>
    </row>
    <row r="22" spans="2:9" x14ac:dyDescent="0.25">
      <c r="B22" s="349" t="s">
        <v>92</v>
      </c>
      <c r="C22" s="322">
        <v>221.70999999999998</v>
      </c>
      <c r="D22" s="322">
        <v>50.129999999999995</v>
      </c>
      <c r="E22" s="322">
        <v>24.220000000000006</v>
      </c>
      <c r="F22" s="322">
        <v>69.849999999999994</v>
      </c>
      <c r="G22" s="322">
        <v>66.89</v>
      </c>
      <c r="H22" s="322">
        <v>16.7</v>
      </c>
      <c r="I22" s="322">
        <v>449.5</v>
      </c>
    </row>
    <row r="25" spans="2:9" x14ac:dyDescent="0.25">
      <c r="I25" s="234" t="s">
        <v>2677</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2819</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2774</v>
      </c>
      <c r="D8" s="308" t="s">
        <v>2775</v>
      </c>
      <c r="E8" s="308" t="s">
        <v>2776</v>
      </c>
      <c r="F8" s="308" t="s">
        <v>2777</v>
      </c>
      <c r="G8" s="308" t="s">
        <v>2778</v>
      </c>
      <c r="H8" s="308" t="s">
        <v>2779</v>
      </c>
      <c r="I8" s="308" t="s">
        <v>2780</v>
      </c>
      <c r="J8" s="308" t="s">
        <v>727</v>
      </c>
      <c r="K8" s="308" t="s">
        <v>2781</v>
      </c>
      <c r="L8" s="308" t="s">
        <v>90</v>
      </c>
      <c r="M8" s="309" t="s">
        <v>92</v>
      </c>
    </row>
    <row r="9" spans="2:13" x14ac:dyDescent="0.25">
      <c r="B9" s="249" t="s">
        <v>2820</v>
      </c>
      <c r="C9" s="18">
        <v>0</v>
      </c>
      <c r="D9" s="18">
        <v>0</v>
      </c>
      <c r="E9" s="18">
        <v>0</v>
      </c>
      <c r="F9" s="18">
        <v>0</v>
      </c>
      <c r="G9" s="18">
        <v>0</v>
      </c>
      <c r="H9" s="18">
        <v>0</v>
      </c>
      <c r="I9" s="18">
        <v>0</v>
      </c>
      <c r="J9" s="18">
        <v>0</v>
      </c>
      <c r="K9" s="18">
        <v>0</v>
      </c>
      <c r="L9" s="18">
        <v>0</v>
      </c>
      <c r="M9" s="277">
        <v>0</v>
      </c>
    </row>
    <row r="10" spans="2:13" x14ac:dyDescent="0.25">
      <c r="B10" s="249" t="s">
        <v>2821</v>
      </c>
      <c r="C10" s="348">
        <v>0.17</v>
      </c>
      <c r="D10" s="348">
        <v>0</v>
      </c>
      <c r="E10" s="348">
        <v>0</v>
      </c>
      <c r="F10" s="348">
        <v>0.06</v>
      </c>
      <c r="G10" s="348">
        <v>0.03</v>
      </c>
      <c r="H10" s="348">
        <v>0</v>
      </c>
      <c r="I10" s="348">
        <v>0</v>
      </c>
      <c r="J10" s="348">
        <v>0.04</v>
      </c>
      <c r="K10" s="348">
        <v>0</v>
      </c>
      <c r="L10" s="348">
        <v>0</v>
      </c>
      <c r="M10" s="348">
        <v>0.3</v>
      </c>
    </row>
    <row r="11" spans="2:13" ht="30" customHeight="1" x14ac:dyDescent="0.25">
      <c r="B11" s="345" t="s">
        <v>2822</v>
      </c>
      <c r="C11" s="348"/>
      <c r="D11" s="348"/>
      <c r="E11" s="348"/>
      <c r="F11" s="348"/>
      <c r="G11" s="348"/>
      <c r="H11" s="348"/>
      <c r="I11" s="348"/>
      <c r="J11" s="348"/>
      <c r="K11" s="348"/>
      <c r="L11" s="348"/>
      <c r="M11" s="348"/>
    </row>
    <row r="12" spans="2:13" x14ac:dyDescent="0.25">
      <c r="B12" s="350" t="s">
        <v>2823</v>
      </c>
      <c r="C12" s="348">
        <v>18.37</v>
      </c>
      <c r="D12" s="348">
        <v>0.69</v>
      </c>
      <c r="E12" s="348">
        <v>0</v>
      </c>
      <c r="F12" s="348">
        <v>0.13</v>
      </c>
      <c r="G12" s="348">
        <v>2.62</v>
      </c>
      <c r="H12" s="348">
        <v>0</v>
      </c>
      <c r="I12" s="348">
        <v>0.79</v>
      </c>
      <c r="J12" s="348">
        <v>3.7</v>
      </c>
      <c r="K12" s="348">
        <v>0.38</v>
      </c>
      <c r="L12" s="348">
        <v>0.01</v>
      </c>
      <c r="M12" s="348">
        <v>26.69</v>
      </c>
    </row>
    <row r="13" spans="2:13" x14ac:dyDescent="0.25">
      <c r="B13" s="350" t="s">
        <v>2824</v>
      </c>
      <c r="C13" s="348">
        <v>18.68</v>
      </c>
      <c r="D13" s="348">
        <v>0.74</v>
      </c>
      <c r="E13" s="348">
        <v>0</v>
      </c>
      <c r="F13" s="348">
        <v>0.54</v>
      </c>
      <c r="G13" s="348">
        <v>4.5599999999999996</v>
      </c>
      <c r="H13" s="348">
        <v>0.03</v>
      </c>
      <c r="I13" s="348">
        <v>1.48</v>
      </c>
      <c r="J13" s="348">
        <v>3.04</v>
      </c>
      <c r="K13" s="348">
        <v>0</v>
      </c>
      <c r="L13" s="348">
        <v>0.01</v>
      </c>
      <c r="M13" s="348">
        <v>29.08</v>
      </c>
    </row>
    <row r="14" spans="2:13" x14ac:dyDescent="0.25">
      <c r="B14" s="351" t="s">
        <v>2825</v>
      </c>
      <c r="C14" s="348">
        <v>104.73</v>
      </c>
      <c r="D14" s="348">
        <v>4.71</v>
      </c>
      <c r="E14" s="348">
        <v>0.22</v>
      </c>
      <c r="F14" s="348">
        <v>1.5</v>
      </c>
      <c r="G14" s="348">
        <v>14.56</v>
      </c>
      <c r="H14" s="348">
        <v>0.38</v>
      </c>
      <c r="I14" s="348">
        <v>4.74</v>
      </c>
      <c r="J14" s="348">
        <v>7.02</v>
      </c>
      <c r="K14" s="348">
        <v>7.0000000000000007E-2</v>
      </c>
      <c r="L14" s="348">
        <v>0.03</v>
      </c>
      <c r="M14" s="348">
        <v>137.96</v>
      </c>
    </row>
    <row r="15" spans="2:13" x14ac:dyDescent="0.25">
      <c r="B15" s="351" t="s">
        <v>2826</v>
      </c>
      <c r="C15" s="348">
        <v>3.66</v>
      </c>
      <c r="D15" s="348">
        <v>0.14000000000000001</v>
      </c>
      <c r="E15" s="348">
        <v>0.02</v>
      </c>
      <c r="F15" s="348">
        <v>2.96</v>
      </c>
      <c r="G15" s="348">
        <v>6.85</v>
      </c>
      <c r="H15" s="348">
        <v>0</v>
      </c>
      <c r="I15" s="348">
        <v>0.99</v>
      </c>
      <c r="J15" s="348">
        <v>0.32</v>
      </c>
      <c r="K15" s="348">
        <v>0</v>
      </c>
      <c r="L15" s="348">
        <v>0</v>
      </c>
      <c r="M15" s="348">
        <v>14.94</v>
      </c>
    </row>
    <row r="16" spans="2:13" x14ac:dyDescent="0.25">
      <c r="B16" s="249" t="s">
        <v>2827</v>
      </c>
      <c r="C16" s="348"/>
      <c r="D16" s="348"/>
      <c r="E16" s="348"/>
      <c r="F16" s="348"/>
      <c r="G16" s="348"/>
      <c r="H16" s="348"/>
      <c r="I16" s="348"/>
      <c r="J16" s="348"/>
      <c r="K16" s="348"/>
      <c r="L16" s="348"/>
      <c r="M16" s="348"/>
    </row>
    <row r="17" spans="2:13" x14ac:dyDescent="0.25">
      <c r="B17" s="249" t="s">
        <v>2828</v>
      </c>
      <c r="C17" s="348">
        <v>19.02</v>
      </c>
      <c r="D17" s="348">
        <v>1</v>
      </c>
      <c r="E17" s="348">
        <v>0</v>
      </c>
      <c r="F17" s="348">
        <v>0.16</v>
      </c>
      <c r="G17" s="348">
        <v>22.96</v>
      </c>
      <c r="H17" s="348">
        <v>6.93</v>
      </c>
      <c r="I17" s="348">
        <v>33.450000000000003</v>
      </c>
      <c r="J17" s="348">
        <v>7.55</v>
      </c>
      <c r="K17" s="348">
        <v>3.27</v>
      </c>
      <c r="L17" s="348">
        <v>0.14000000000000001</v>
      </c>
      <c r="M17" s="348">
        <v>94.48</v>
      </c>
    </row>
    <row r="18" spans="2:13" x14ac:dyDescent="0.25">
      <c r="B18" s="18" t="s">
        <v>2829</v>
      </c>
      <c r="C18" s="348">
        <v>0</v>
      </c>
      <c r="D18" s="348">
        <v>0</v>
      </c>
      <c r="E18" s="348">
        <v>0</v>
      </c>
      <c r="F18" s="348">
        <v>0</v>
      </c>
      <c r="G18" s="348">
        <v>0</v>
      </c>
      <c r="H18" s="348">
        <v>0</v>
      </c>
      <c r="I18" s="348">
        <v>0</v>
      </c>
      <c r="J18" s="348">
        <v>0</v>
      </c>
      <c r="K18" s="348">
        <v>0</v>
      </c>
      <c r="L18" s="348">
        <v>0</v>
      </c>
      <c r="M18" s="348">
        <v>0</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164.63</v>
      </c>
      <c r="D20" s="322">
        <v>7.2799999999999994</v>
      </c>
      <c r="E20" s="322">
        <v>0.24</v>
      </c>
      <c r="F20" s="322">
        <v>5.35</v>
      </c>
      <c r="G20" s="322">
        <v>51.58</v>
      </c>
      <c r="H20" s="322">
        <v>7.34</v>
      </c>
      <c r="I20" s="322">
        <v>41.45</v>
      </c>
      <c r="J20" s="322">
        <v>21.67</v>
      </c>
      <c r="K20" s="322">
        <v>3.72</v>
      </c>
      <c r="L20" s="322">
        <v>0.19</v>
      </c>
      <c r="M20" s="322">
        <v>303.45</v>
      </c>
    </row>
    <row r="21" spans="2:13" x14ac:dyDescent="0.25">
      <c r="B21" s="300" t="s">
        <v>2830</v>
      </c>
    </row>
    <row r="25" spans="2:13" ht="15.75" x14ac:dyDescent="0.25">
      <c r="B25" s="304" t="s">
        <v>2831</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2774</v>
      </c>
      <c r="D28" s="308" t="s">
        <v>2775</v>
      </c>
      <c r="E28" s="308" t="s">
        <v>2776</v>
      </c>
      <c r="F28" s="308" t="s">
        <v>2777</v>
      </c>
      <c r="G28" s="308" t="s">
        <v>2778</v>
      </c>
      <c r="H28" s="308" t="s">
        <v>2779</v>
      </c>
      <c r="I28" s="308" t="s">
        <v>2780</v>
      </c>
      <c r="J28" s="308" t="s">
        <v>727</v>
      </c>
      <c r="K28" s="308" t="s">
        <v>2781</v>
      </c>
      <c r="L28" s="308" t="s">
        <v>90</v>
      </c>
      <c r="M28" s="309" t="s">
        <v>92</v>
      </c>
    </row>
    <row r="29" spans="2:13" x14ac:dyDescent="0.25">
      <c r="B29" s="249" t="s">
        <v>2820</v>
      </c>
      <c r="C29" s="18">
        <v>0</v>
      </c>
      <c r="D29" s="18">
        <v>0</v>
      </c>
      <c r="E29" s="18">
        <v>0</v>
      </c>
      <c r="F29" s="18">
        <v>0</v>
      </c>
      <c r="G29" s="18">
        <v>0</v>
      </c>
      <c r="H29" s="18">
        <v>0</v>
      </c>
      <c r="I29" s="18">
        <v>0</v>
      </c>
      <c r="J29" s="18">
        <v>0</v>
      </c>
      <c r="K29" s="18">
        <v>0</v>
      </c>
      <c r="L29" s="18">
        <v>0</v>
      </c>
      <c r="M29" s="277">
        <v>0</v>
      </c>
    </row>
    <row r="30" spans="2:13" x14ac:dyDescent="0.25">
      <c r="B30" s="249" t="s">
        <v>2821</v>
      </c>
      <c r="C30" s="348">
        <v>0.01</v>
      </c>
      <c r="D30" s="348">
        <v>0</v>
      </c>
      <c r="E30" s="348">
        <v>0</v>
      </c>
      <c r="F30" s="348">
        <v>0.01</v>
      </c>
      <c r="G30" s="348">
        <v>0</v>
      </c>
      <c r="H30" s="348">
        <v>0</v>
      </c>
      <c r="I30" s="348">
        <v>0</v>
      </c>
      <c r="J30" s="348">
        <v>0</v>
      </c>
      <c r="K30" s="348">
        <v>0</v>
      </c>
      <c r="L30" s="348">
        <v>0</v>
      </c>
      <c r="M30" s="348">
        <v>0.02</v>
      </c>
    </row>
    <row r="31" spans="2:13" ht="30" x14ac:dyDescent="0.25">
      <c r="B31" s="345" t="s">
        <v>2822</v>
      </c>
      <c r="C31" s="348"/>
      <c r="D31" s="348"/>
      <c r="E31" s="348"/>
      <c r="F31" s="348"/>
      <c r="G31" s="348"/>
      <c r="H31" s="348"/>
      <c r="I31" s="348"/>
      <c r="J31" s="348"/>
      <c r="K31" s="348"/>
      <c r="L31" s="348"/>
      <c r="M31" s="348"/>
    </row>
    <row r="32" spans="2:13" x14ac:dyDescent="0.25">
      <c r="B32" s="350" t="s">
        <v>2823</v>
      </c>
      <c r="C32" s="348">
        <v>9.82</v>
      </c>
      <c r="D32" s="348">
        <v>0.77</v>
      </c>
      <c r="E32" s="348">
        <v>0.15</v>
      </c>
      <c r="F32" s="348">
        <v>0.09</v>
      </c>
      <c r="G32" s="348">
        <v>1.79</v>
      </c>
      <c r="H32" s="348">
        <v>0.28000000000000003</v>
      </c>
      <c r="I32" s="348">
        <v>2.87</v>
      </c>
      <c r="J32" s="348">
        <v>2.57</v>
      </c>
      <c r="K32" s="348">
        <v>0.32</v>
      </c>
      <c r="L32" s="348">
        <v>0.02</v>
      </c>
      <c r="M32" s="348">
        <v>18.68</v>
      </c>
    </row>
    <row r="33" spans="2:13" x14ac:dyDescent="0.25">
      <c r="B33" s="350" t="s">
        <v>2824</v>
      </c>
      <c r="C33" s="348">
        <v>10.84</v>
      </c>
      <c r="D33" s="348">
        <v>0.69</v>
      </c>
      <c r="E33" s="348">
        <v>0.15</v>
      </c>
      <c r="F33" s="348">
        <v>0.18</v>
      </c>
      <c r="G33" s="348">
        <v>1.59</v>
      </c>
      <c r="H33" s="348">
        <v>0.31</v>
      </c>
      <c r="I33" s="348">
        <v>1.75</v>
      </c>
      <c r="J33" s="348">
        <v>1.47</v>
      </c>
      <c r="K33" s="348">
        <v>0.28000000000000003</v>
      </c>
      <c r="L33" s="348">
        <v>0.01</v>
      </c>
      <c r="M33" s="348">
        <v>17.270000000000003</v>
      </c>
    </row>
    <row r="34" spans="2:13" x14ac:dyDescent="0.25">
      <c r="B34" s="351" t="s">
        <v>2825</v>
      </c>
      <c r="C34" s="348">
        <v>35.9</v>
      </c>
      <c r="D34" s="348">
        <v>2.63</v>
      </c>
      <c r="E34" s="348">
        <v>0.56000000000000005</v>
      </c>
      <c r="F34" s="348">
        <v>0.64</v>
      </c>
      <c r="G34" s="348">
        <v>5.97</v>
      </c>
      <c r="H34" s="348">
        <v>0.56999999999999995</v>
      </c>
      <c r="I34" s="348">
        <v>5.75</v>
      </c>
      <c r="J34" s="348">
        <v>2.4</v>
      </c>
      <c r="K34" s="348">
        <v>0.66</v>
      </c>
      <c r="L34" s="348">
        <v>0.01</v>
      </c>
      <c r="M34" s="348">
        <v>55.089999999999996</v>
      </c>
    </row>
    <row r="35" spans="2:13" x14ac:dyDescent="0.25">
      <c r="B35" s="351" t="s">
        <v>2826</v>
      </c>
      <c r="C35" s="348">
        <v>0.73</v>
      </c>
      <c r="D35" s="348">
        <v>0.04</v>
      </c>
      <c r="E35" s="348">
        <v>0.83</v>
      </c>
      <c r="F35" s="348">
        <v>0.35</v>
      </c>
      <c r="G35" s="348">
        <v>1.41</v>
      </c>
      <c r="H35" s="348">
        <v>0.14000000000000001</v>
      </c>
      <c r="I35" s="348">
        <v>1.1200000000000001</v>
      </c>
      <c r="J35" s="348">
        <v>0.2</v>
      </c>
      <c r="K35" s="348">
        <v>0.05</v>
      </c>
      <c r="L35" s="348">
        <v>0</v>
      </c>
      <c r="M35" s="348">
        <v>4.870000000000001</v>
      </c>
    </row>
    <row r="36" spans="2:13" x14ac:dyDescent="0.25">
      <c r="B36" s="249" t="s">
        <v>2827</v>
      </c>
      <c r="C36" s="348"/>
      <c r="D36" s="348"/>
      <c r="E36" s="348"/>
      <c r="F36" s="348"/>
      <c r="G36" s="348"/>
      <c r="H36" s="348"/>
      <c r="I36" s="348"/>
      <c r="J36" s="348"/>
      <c r="K36" s="348"/>
      <c r="L36" s="348"/>
      <c r="M36" s="348"/>
    </row>
    <row r="37" spans="2:13" x14ac:dyDescent="0.25">
      <c r="B37" s="249" t="s">
        <v>2828</v>
      </c>
      <c r="C37" s="348">
        <v>7.03</v>
      </c>
      <c r="D37" s="348">
        <v>0.62</v>
      </c>
      <c r="E37" s="348">
        <v>0.13</v>
      </c>
      <c r="F37" s="348">
        <v>0.02</v>
      </c>
      <c r="G37" s="348">
        <v>7.69</v>
      </c>
      <c r="H37" s="348">
        <v>7.89</v>
      </c>
      <c r="I37" s="348">
        <v>20.54</v>
      </c>
      <c r="J37" s="348">
        <v>3.41</v>
      </c>
      <c r="K37" s="348">
        <v>2.74</v>
      </c>
      <c r="L37" s="348">
        <v>0.04</v>
      </c>
      <c r="M37" s="348">
        <v>50.11</v>
      </c>
    </row>
    <row r="38" spans="2:13" x14ac:dyDescent="0.25">
      <c r="B38" s="18" t="s">
        <v>2829</v>
      </c>
      <c r="C38" s="348">
        <v>0</v>
      </c>
      <c r="D38" s="348">
        <v>0</v>
      </c>
      <c r="E38" s="348">
        <v>0</v>
      </c>
      <c r="F38" s="348">
        <v>0</v>
      </c>
      <c r="G38" s="348">
        <v>0</v>
      </c>
      <c r="H38" s="348">
        <v>0</v>
      </c>
      <c r="I38" s="348">
        <v>0</v>
      </c>
      <c r="J38" s="348">
        <v>0</v>
      </c>
      <c r="K38" s="348">
        <v>0</v>
      </c>
      <c r="L38" s="348">
        <v>0</v>
      </c>
      <c r="M38" s="348">
        <v>0</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64.33</v>
      </c>
      <c r="D40" s="322">
        <v>4.75</v>
      </c>
      <c r="E40" s="322">
        <v>1.8199999999999998</v>
      </c>
      <c r="F40" s="322">
        <v>1.29</v>
      </c>
      <c r="G40" s="322">
        <v>18.45</v>
      </c>
      <c r="H40" s="322">
        <v>9.19</v>
      </c>
      <c r="I40" s="322">
        <v>32.03</v>
      </c>
      <c r="J40" s="322">
        <v>10.050000000000001</v>
      </c>
      <c r="K40" s="322">
        <v>4.0500000000000007</v>
      </c>
      <c r="L40" s="322">
        <v>0.08</v>
      </c>
      <c r="M40" s="322">
        <v>146.04000000000002</v>
      </c>
    </row>
    <row r="45" spans="2:13" ht="15.75" x14ac:dyDescent="0.25">
      <c r="B45" s="304" t="s">
        <v>2832</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2774</v>
      </c>
      <c r="D48" s="308" t="s">
        <v>2775</v>
      </c>
      <c r="E48" s="308" t="s">
        <v>2776</v>
      </c>
      <c r="F48" s="308" t="s">
        <v>2777</v>
      </c>
      <c r="G48" s="308" t="s">
        <v>2778</v>
      </c>
      <c r="H48" s="308" t="s">
        <v>2779</v>
      </c>
      <c r="I48" s="308" t="s">
        <v>2780</v>
      </c>
      <c r="J48" s="308" t="s">
        <v>727</v>
      </c>
      <c r="K48" s="308" t="s">
        <v>2781</v>
      </c>
      <c r="L48" s="308" t="s">
        <v>90</v>
      </c>
      <c r="M48" s="309" t="s">
        <v>92</v>
      </c>
    </row>
    <row r="49" spans="2:14" x14ac:dyDescent="0.25">
      <c r="B49" s="249" t="s">
        <v>2820</v>
      </c>
      <c r="C49" s="18">
        <v>0</v>
      </c>
      <c r="D49" s="18">
        <v>0</v>
      </c>
      <c r="E49" s="18">
        <v>0</v>
      </c>
      <c r="F49" s="18">
        <v>0</v>
      </c>
      <c r="G49" s="18">
        <v>0</v>
      </c>
      <c r="H49" s="18">
        <v>0</v>
      </c>
      <c r="I49" s="18">
        <v>0</v>
      </c>
      <c r="J49" s="18">
        <v>0</v>
      </c>
      <c r="K49" s="18">
        <v>0</v>
      </c>
      <c r="L49" s="18">
        <v>0</v>
      </c>
      <c r="M49" s="277">
        <v>0</v>
      </c>
    </row>
    <row r="50" spans="2:14" x14ac:dyDescent="0.25">
      <c r="B50" s="249" t="s">
        <v>2821</v>
      </c>
      <c r="C50" s="348">
        <v>0.18000000000000002</v>
      </c>
      <c r="D50" s="348">
        <v>0</v>
      </c>
      <c r="E50" s="348">
        <v>0</v>
      </c>
      <c r="F50" s="348">
        <v>6.9999999999999993E-2</v>
      </c>
      <c r="G50" s="348">
        <v>0.03</v>
      </c>
      <c r="H50" s="348">
        <v>0</v>
      </c>
      <c r="I50" s="348">
        <v>0</v>
      </c>
      <c r="J50" s="348">
        <v>0.04</v>
      </c>
      <c r="K50" s="348">
        <v>0</v>
      </c>
      <c r="L50" s="348">
        <v>0</v>
      </c>
      <c r="M50" s="348">
        <v>0.32</v>
      </c>
    </row>
    <row r="51" spans="2:14" ht="30" x14ac:dyDescent="0.25">
      <c r="B51" s="345" t="s">
        <v>2822</v>
      </c>
      <c r="C51" s="348"/>
      <c r="D51" s="348"/>
      <c r="E51" s="348"/>
      <c r="F51" s="348"/>
      <c r="G51" s="348"/>
      <c r="H51" s="348"/>
      <c r="I51" s="348"/>
      <c r="J51" s="348"/>
      <c r="K51" s="348"/>
      <c r="L51" s="348"/>
      <c r="M51" s="348"/>
    </row>
    <row r="52" spans="2:14" x14ac:dyDescent="0.25">
      <c r="B52" s="350" t="s">
        <v>2823</v>
      </c>
      <c r="C52" s="348">
        <v>28.19</v>
      </c>
      <c r="D52" s="348">
        <v>1.46</v>
      </c>
      <c r="E52" s="348">
        <v>0.15</v>
      </c>
      <c r="F52" s="348">
        <v>0.22</v>
      </c>
      <c r="G52" s="348">
        <v>4.41</v>
      </c>
      <c r="H52" s="348">
        <v>0.28000000000000003</v>
      </c>
      <c r="I52" s="348">
        <v>3.66</v>
      </c>
      <c r="J52" s="348">
        <v>6.27</v>
      </c>
      <c r="K52" s="348">
        <v>0.7</v>
      </c>
      <c r="L52" s="348">
        <v>0.03</v>
      </c>
      <c r="M52" s="348">
        <v>45.370000000000005</v>
      </c>
    </row>
    <row r="53" spans="2:14" x14ac:dyDescent="0.25">
      <c r="B53" s="350" t="s">
        <v>2824</v>
      </c>
      <c r="C53" s="348">
        <v>29.52</v>
      </c>
      <c r="D53" s="348">
        <v>1.43</v>
      </c>
      <c r="E53" s="348">
        <v>0.15</v>
      </c>
      <c r="F53" s="348">
        <v>0.72</v>
      </c>
      <c r="G53" s="348">
        <v>6.1499999999999995</v>
      </c>
      <c r="H53" s="348">
        <v>0.33999999999999997</v>
      </c>
      <c r="I53" s="348">
        <v>3.23</v>
      </c>
      <c r="J53" s="348">
        <v>4.51</v>
      </c>
      <c r="K53" s="348">
        <v>0.28000000000000003</v>
      </c>
      <c r="L53" s="348">
        <v>0.02</v>
      </c>
      <c r="M53" s="348">
        <v>46.35</v>
      </c>
    </row>
    <row r="54" spans="2:14" x14ac:dyDescent="0.25">
      <c r="B54" s="351" t="s">
        <v>2825</v>
      </c>
      <c r="C54" s="348">
        <v>140.63</v>
      </c>
      <c r="D54" s="348">
        <v>7.34</v>
      </c>
      <c r="E54" s="348">
        <v>0.78</v>
      </c>
      <c r="F54" s="348">
        <v>2.14</v>
      </c>
      <c r="G54" s="348">
        <v>20.53</v>
      </c>
      <c r="H54" s="348">
        <v>0.95</v>
      </c>
      <c r="I54" s="348">
        <v>10.49</v>
      </c>
      <c r="J54" s="348">
        <v>9.42</v>
      </c>
      <c r="K54" s="348">
        <v>0.73</v>
      </c>
      <c r="L54" s="348">
        <v>0.04</v>
      </c>
      <c r="M54" s="348">
        <v>193.04999999999995</v>
      </c>
    </row>
    <row r="55" spans="2:14" x14ac:dyDescent="0.25">
      <c r="B55" s="351" t="s">
        <v>2826</v>
      </c>
      <c r="C55" s="348">
        <v>4.3900000000000006</v>
      </c>
      <c r="D55" s="348">
        <v>0.18000000000000002</v>
      </c>
      <c r="E55" s="348">
        <v>0.85</v>
      </c>
      <c r="F55" s="348">
        <v>3.31</v>
      </c>
      <c r="G55" s="348">
        <v>8.26</v>
      </c>
      <c r="H55" s="348">
        <v>0.14000000000000001</v>
      </c>
      <c r="I55" s="348">
        <v>2.1100000000000003</v>
      </c>
      <c r="J55" s="348">
        <v>0.52</v>
      </c>
      <c r="K55" s="348">
        <v>0.05</v>
      </c>
      <c r="L55" s="348">
        <v>0</v>
      </c>
      <c r="M55" s="348">
        <v>19.810000000000002</v>
      </c>
    </row>
    <row r="56" spans="2:14" x14ac:dyDescent="0.25">
      <c r="B56" s="249" t="s">
        <v>2827</v>
      </c>
      <c r="C56" s="348"/>
      <c r="D56" s="348"/>
      <c r="E56" s="348"/>
      <c r="F56" s="348"/>
      <c r="G56" s="348"/>
      <c r="H56" s="348"/>
      <c r="I56" s="348"/>
      <c r="J56" s="348"/>
      <c r="K56" s="348"/>
      <c r="L56" s="348"/>
      <c r="M56" s="348"/>
    </row>
    <row r="57" spans="2:14" x14ac:dyDescent="0.25">
      <c r="B57" s="18" t="s">
        <v>2828</v>
      </c>
      <c r="C57" s="352">
        <v>26.05</v>
      </c>
      <c r="D57" s="352">
        <v>1.62</v>
      </c>
      <c r="E57" s="352">
        <v>0.13</v>
      </c>
      <c r="F57" s="352">
        <v>0.18</v>
      </c>
      <c r="G57" s="352">
        <v>30.650000000000002</v>
      </c>
      <c r="H57" s="352">
        <v>14.82</v>
      </c>
      <c r="I57" s="352">
        <v>53.99</v>
      </c>
      <c r="J57" s="352">
        <v>10.96</v>
      </c>
      <c r="K57" s="352">
        <v>6.01</v>
      </c>
      <c r="L57" s="352">
        <v>0.18000000000000002</v>
      </c>
      <c r="M57" s="352">
        <v>144.59</v>
      </c>
    </row>
    <row r="58" spans="2:14" x14ac:dyDescent="0.25">
      <c r="B58" s="18" t="s">
        <v>2829</v>
      </c>
      <c r="C58" s="348">
        <v>0</v>
      </c>
      <c r="D58" s="348">
        <v>0</v>
      </c>
      <c r="E58" s="348">
        <v>0</v>
      </c>
      <c r="F58" s="348">
        <v>0</v>
      </c>
      <c r="G58" s="348">
        <v>0</v>
      </c>
      <c r="H58" s="348">
        <v>0</v>
      </c>
      <c r="I58" s="348">
        <v>0</v>
      </c>
      <c r="J58" s="348">
        <v>0</v>
      </c>
      <c r="K58" s="348">
        <v>0</v>
      </c>
      <c r="L58" s="348">
        <v>0</v>
      </c>
      <c r="M58" s="348">
        <v>0</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228.95999999999998</v>
      </c>
      <c r="D60" s="322">
        <v>12.030000000000001</v>
      </c>
      <c r="E60" s="322">
        <v>2.06</v>
      </c>
      <c r="F60" s="322">
        <v>6.6400000000000006</v>
      </c>
      <c r="G60" s="322">
        <v>70.03</v>
      </c>
      <c r="H60" s="322">
        <v>16.53</v>
      </c>
      <c r="I60" s="322">
        <v>73.48</v>
      </c>
      <c r="J60" s="322">
        <v>31.720000000000002</v>
      </c>
      <c r="K60" s="322">
        <v>7.77</v>
      </c>
      <c r="L60" s="322">
        <v>0.27</v>
      </c>
      <c r="M60" s="322">
        <v>449.49</v>
      </c>
    </row>
    <row r="64" spans="2:14" x14ac:dyDescent="0.25">
      <c r="N64" s="234" t="s">
        <v>2677</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2833</v>
      </c>
    </row>
    <row r="6" spans="2:13" x14ac:dyDescent="0.25">
      <c r="B6" s="325" t="s">
        <v>2834</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2774</v>
      </c>
      <c r="D8" s="329" t="s">
        <v>2775</v>
      </c>
      <c r="E8" s="329" t="s">
        <v>2776</v>
      </c>
      <c r="F8" s="329" t="s">
        <v>2777</v>
      </c>
      <c r="G8" s="329" t="s">
        <v>2778</v>
      </c>
      <c r="H8" s="329" t="s">
        <v>2779</v>
      </c>
      <c r="I8" s="329" t="s">
        <v>2780</v>
      </c>
      <c r="J8" s="329" t="s">
        <v>727</v>
      </c>
      <c r="K8" s="329" t="s">
        <v>2781</v>
      </c>
      <c r="L8" s="329" t="s">
        <v>90</v>
      </c>
      <c r="M8" s="353" t="s">
        <v>92</v>
      </c>
    </row>
    <row r="9" spans="2:13" x14ac:dyDescent="0.25">
      <c r="B9" s="18" t="s">
        <v>2835</v>
      </c>
      <c r="C9" s="348">
        <v>19.25</v>
      </c>
      <c r="D9" s="348">
        <v>0.62</v>
      </c>
      <c r="E9" s="348">
        <v>0.18</v>
      </c>
      <c r="F9" s="348">
        <v>7.0000000000000007E-2</v>
      </c>
      <c r="G9" s="348">
        <v>12.2</v>
      </c>
      <c r="H9" s="348">
        <v>4.34</v>
      </c>
      <c r="I9" s="348">
        <v>6.01</v>
      </c>
      <c r="J9" s="348">
        <v>2.11</v>
      </c>
      <c r="K9" s="348">
        <v>0.63</v>
      </c>
      <c r="L9" s="348">
        <v>0.01</v>
      </c>
      <c r="M9" s="348">
        <v>45.419999999999995</v>
      </c>
    </row>
    <row r="10" spans="2:13" x14ac:dyDescent="0.25">
      <c r="B10" s="18" t="s">
        <v>584</v>
      </c>
      <c r="C10" s="348">
        <v>10.93</v>
      </c>
      <c r="D10" s="348">
        <v>0.46</v>
      </c>
      <c r="E10" s="348">
        <v>0.13</v>
      </c>
      <c r="F10" s="348">
        <v>0.1</v>
      </c>
      <c r="G10" s="348">
        <v>7.26</v>
      </c>
      <c r="H10" s="348">
        <v>4.84</v>
      </c>
      <c r="I10" s="348">
        <v>2.0699999999999998</v>
      </c>
      <c r="J10" s="348">
        <v>0.74</v>
      </c>
      <c r="K10" s="348">
        <v>0.1</v>
      </c>
      <c r="L10" s="348">
        <v>0</v>
      </c>
      <c r="M10" s="348">
        <v>26.630000000000003</v>
      </c>
    </row>
    <row r="11" spans="2:13" x14ac:dyDescent="0.25">
      <c r="B11" s="18" t="s">
        <v>586</v>
      </c>
      <c r="C11" s="348">
        <v>8.82</v>
      </c>
      <c r="D11" s="348">
        <v>0.43</v>
      </c>
      <c r="E11" s="348">
        <v>0</v>
      </c>
      <c r="F11" s="348">
        <v>0.02</v>
      </c>
      <c r="G11" s="348">
        <v>4.3</v>
      </c>
      <c r="H11" s="348">
        <v>0.16</v>
      </c>
      <c r="I11" s="348">
        <v>2.9</v>
      </c>
      <c r="J11" s="348">
        <v>1.41</v>
      </c>
      <c r="K11" s="348">
        <v>0.15</v>
      </c>
      <c r="L11" s="348">
        <v>0.14000000000000001</v>
      </c>
      <c r="M11" s="348">
        <v>18.329999999999998</v>
      </c>
    </row>
    <row r="12" spans="2:13" x14ac:dyDescent="0.25">
      <c r="B12" s="18" t="s">
        <v>588</v>
      </c>
      <c r="C12" s="348">
        <v>17.97</v>
      </c>
      <c r="D12" s="348">
        <v>0.66</v>
      </c>
      <c r="E12" s="348">
        <v>0</v>
      </c>
      <c r="F12" s="348">
        <v>0.44</v>
      </c>
      <c r="G12" s="348">
        <v>10.9</v>
      </c>
      <c r="H12" s="348">
        <v>1.41</v>
      </c>
      <c r="I12" s="348">
        <v>9.7200000000000006</v>
      </c>
      <c r="J12" s="348">
        <v>2.81</v>
      </c>
      <c r="K12" s="348">
        <v>0.38</v>
      </c>
      <c r="L12" s="348">
        <v>0</v>
      </c>
      <c r="M12" s="348">
        <v>44.290000000000006</v>
      </c>
    </row>
    <row r="13" spans="2:13" x14ac:dyDescent="0.25">
      <c r="B13" s="18" t="s">
        <v>590</v>
      </c>
      <c r="C13" s="348">
        <v>172</v>
      </c>
      <c r="D13" s="348">
        <v>9.85</v>
      </c>
      <c r="E13" s="348">
        <v>1.75</v>
      </c>
      <c r="F13" s="348">
        <v>6.02</v>
      </c>
      <c r="G13" s="348">
        <v>35.369999999999997</v>
      </c>
      <c r="H13" s="348">
        <v>5.78</v>
      </c>
      <c r="I13" s="348">
        <v>52.8</v>
      </c>
      <c r="J13" s="348">
        <v>24.64</v>
      </c>
      <c r="K13" s="348">
        <v>6.5</v>
      </c>
      <c r="L13" s="348">
        <v>0.13</v>
      </c>
      <c r="M13" s="348">
        <v>314.83999999999997</v>
      </c>
    </row>
    <row r="14" spans="2:13" x14ac:dyDescent="0.25">
      <c r="B14" s="349" t="s">
        <v>92</v>
      </c>
      <c r="C14" s="322">
        <v>228.97</v>
      </c>
      <c r="D14" s="322">
        <v>12.02</v>
      </c>
      <c r="E14" s="322">
        <v>2.06</v>
      </c>
      <c r="F14" s="322">
        <v>6.6499999999999995</v>
      </c>
      <c r="G14" s="322">
        <v>70.03</v>
      </c>
      <c r="H14" s="322">
        <v>16.53</v>
      </c>
      <c r="I14" s="322">
        <v>73.5</v>
      </c>
      <c r="J14" s="322">
        <v>31.71</v>
      </c>
      <c r="K14" s="322">
        <v>7.76</v>
      </c>
      <c r="L14" s="322">
        <v>0.28000000000000003</v>
      </c>
      <c r="M14" s="322">
        <v>449.51</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2836</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2774</v>
      </c>
      <c r="D22" s="308" t="s">
        <v>2775</v>
      </c>
      <c r="E22" s="308" t="s">
        <v>2776</v>
      </c>
      <c r="F22" s="308" t="s">
        <v>2777</v>
      </c>
      <c r="G22" s="308" t="s">
        <v>2778</v>
      </c>
      <c r="H22" s="308" t="s">
        <v>2779</v>
      </c>
      <c r="I22" s="308" t="s">
        <v>2780</v>
      </c>
      <c r="J22" s="308" t="s">
        <v>727</v>
      </c>
      <c r="K22" s="308" t="s">
        <v>2781</v>
      </c>
      <c r="L22" s="308" t="s">
        <v>90</v>
      </c>
      <c r="M22" s="309" t="s">
        <v>92</v>
      </c>
    </row>
    <row r="23" spans="2:13" x14ac:dyDescent="0.25">
      <c r="B23" s="18" t="s">
        <v>2837</v>
      </c>
      <c r="C23" s="348">
        <v>0.23400000000000001</v>
      </c>
      <c r="D23" s="348">
        <v>6.0000000000000001E-3</v>
      </c>
      <c r="E23" s="348">
        <v>1.4E-2</v>
      </c>
      <c r="F23" s="348">
        <v>5.0000000000000001E-3</v>
      </c>
      <c r="G23" s="348">
        <v>0.82099999999999995</v>
      </c>
      <c r="H23" s="348">
        <v>1.2999999999999999E-2</v>
      </c>
      <c r="I23" s="348">
        <v>0.30599999999999999</v>
      </c>
      <c r="J23" s="348">
        <v>1.4999999999999999E-2</v>
      </c>
      <c r="K23" s="348">
        <v>1.4999999999999999E-2</v>
      </c>
      <c r="L23" s="348">
        <v>0</v>
      </c>
      <c r="M23" s="348">
        <v>1.4289999999999998</v>
      </c>
    </row>
    <row r="24" spans="2:13" x14ac:dyDescent="0.25">
      <c r="B24" s="18" t="s">
        <v>2838</v>
      </c>
      <c r="C24" s="348">
        <v>0.14599999999999999</v>
      </c>
      <c r="D24" s="348">
        <v>0.01</v>
      </c>
      <c r="E24" s="348">
        <v>6.3E-2</v>
      </c>
      <c r="F24" s="348">
        <v>2E-3</v>
      </c>
      <c r="G24" s="348">
        <v>2.4420000000000002</v>
      </c>
      <c r="H24" s="348">
        <v>0.129</v>
      </c>
      <c r="I24" s="348">
        <v>2.3809999999999998</v>
      </c>
      <c r="J24" s="348">
        <v>1.0999999999999999E-2</v>
      </c>
      <c r="K24" s="348">
        <v>7.0000000000000001E-3</v>
      </c>
      <c r="L24" s="348">
        <v>0.129</v>
      </c>
      <c r="M24" s="348">
        <v>5.32</v>
      </c>
    </row>
    <row r="25" spans="2:13" x14ac:dyDescent="0.25">
      <c r="B25" s="18" t="s">
        <v>2839</v>
      </c>
      <c r="C25" s="348">
        <v>0.372</v>
      </c>
      <c r="D25" s="348">
        <v>2.4E-2</v>
      </c>
      <c r="E25" s="348">
        <v>0.14499999999999999</v>
      </c>
      <c r="F25" s="348">
        <v>8.9999999999999993E-3</v>
      </c>
      <c r="G25" s="348">
        <v>4.1689999999999996</v>
      </c>
      <c r="H25" s="348">
        <v>0.26300000000000001</v>
      </c>
      <c r="I25" s="348">
        <v>2.0880000000000001</v>
      </c>
      <c r="J25" s="348">
        <v>0.06</v>
      </c>
      <c r="K25" s="348">
        <v>0.05</v>
      </c>
      <c r="L25" s="348">
        <v>0</v>
      </c>
      <c r="M25" s="348">
        <v>7.1799999999999988</v>
      </c>
    </row>
    <row r="26" spans="2:13" x14ac:dyDescent="0.25">
      <c r="B26" s="18" t="s">
        <v>2840</v>
      </c>
      <c r="C26" s="348">
        <v>3.4180000000000001</v>
      </c>
      <c r="D26" s="348">
        <v>0.27200000000000002</v>
      </c>
      <c r="E26" s="348">
        <v>0.40699999999999997</v>
      </c>
      <c r="F26" s="348">
        <v>0.05</v>
      </c>
      <c r="G26" s="348">
        <v>3.5230000000000001</v>
      </c>
      <c r="H26" s="348">
        <v>4.3890000000000002</v>
      </c>
      <c r="I26" s="348">
        <v>6.2119999999999997</v>
      </c>
      <c r="J26" s="348">
        <v>0.40500000000000003</v>
      </c>
      <c r="K26" s="348">
        <v>0.23599999999999999</v>
      </c>
      <c r="L26" s="348">
        <v>3.0000000000000001E-3</v>
      </c>
      <c r="M26" s="348">
        <v>18.915000000000003</v>
      </c>
    </row>
    <row r="27" spans="2:13" x14ac:dyDescent="0.25">
      <c r="B27" s="18" t="s">
        <v>2841</v>
      </c>
      <c r="C27" s="348">
        <v>39.509</v>
      </c>
      <c r="D27" s="348">
        <v>2.343</v>
      </c>
      <c r="E27" s="348">
        <v>0.7</v>
      </c>
      <c r="F27" s="348">
        <v>0.74199999999999999</v>
      </c>
      <c r="G27" s="348">
        <v>6.2869999999999999</v>
      </c>
      <c r="H27" s="348">
        <v>5.4219999999999997</v>
      </c>
      <c r="I27" s="348">
        <v>43.683999999999997</v>
      </c>
      <c r="J27" s="348">
        <v>4.3979999999999997</v>
      </c>
      <c r="K27" s="348">
        <v>1.6919999999999999</v>
      </c>
      <c r="L27" s="348">
        <v>6.9000000000000006E-2</v>
      </c>
      <c r="M27" s="348">
        <v>104.84599999999999</v>
      </c>
    </row>
    <row r="28" spans="2:13" x14ac:dyDescent="0.25">
      <c r="B28" s="18" t="s">
        <v>2842</v>
      </c>
      <c r="C28" s="348">
        <v>185.28800000000001</v>
      </c>
      <c r="D28" s="348">
        <v>9.3759999999999994</v>
      </c>
      <c r="E28" s="348">
        <v>0.73199999999999998</v>
      </c>
      <c r="F28" s="348">
        <v>5.835</v>
      </c>
      <c r="G28" s="348">
        <v>52.779000000000003</v>
      </c>
      <c r="H28" s="348">
        <v>6.327</v>
      </c>
      <c r="I28" s="348">
        <v>18.812999999999999</v>
      </c>
      <c r="J28" s="348">
        <v>26.826000000000001</v>
      </c>
      <c r="K28" s="348">
        <v>5.7679999999999998</v>
      </c>
      <c r="L28" s="348">
        <v>7.0000000000000007E-2</v>
      </c>
      <c r="M28" s="348">
        <v>311.81400000000002</v>
      </c>
    </row>
    <row r="29" spans="2:13" x14ac:dyDescent="0.25">
      <c r="B29" s="349" t="s">
        <v>92</v>
      </c>
      <c r="C29" s="322">
        <v>228.96700000000001</v>
      </c>
      <c r="D29" s="322">
        <v>12.030999999999999</v>
      </c>
      <c r="E29" s="322">
        <v>2.0609999999999999</v>
      </c>
      <c r="F29" s="322">
        <v>6.6429999999999998</v>
      </c>
      <c r="G29" s="322">
        <v>70.021000000000001</v>
      </c>
      <c r="H29" s="322">
        <v>16.542999999999999</v>
      </c>
      <c r="I29" s="322">
        <v>73.483999999999995</v>
      </c>
      <c r="J29" s="322">
        <v>31.715</v>
      </c>
      <c r="K29" s="322">
        <v>7.7679999999999998</v>
      </c>
      <c r="L29" s="322">
        <v>0.27100000000000002</v>
      </c>
      <c r="M29" s="322">
        <v>449.50400000000002</v>
      </c>
    </row>
    <row r="34" spans="2:13" ht="15.75" x14ac:dyDescent="0.25">
      <c r="B34" s="304" t="s">
        <v>2843</v>
      </c>
    </row>
    <row r="35" spans="2:13" x14ac:dyDescent="0.25">
      <c r="B35" s="338" t="s">
        <v>2844</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2774</v>
      </c>
      <c r="D37" s="308" t="s">
        <v>2775</v>
      </c>
      <c r="E37" s="308" t="s">
        <v>2776</v>
      </c>
      <c r="F37" s="308" t="s">
        <v>2777</v>
      </c>
      <c r="G37" s="308" t="s">
        <v>2778</v>
      </c>
      <c r="H37" s="308" t="s">
        <v>2779</v>
      </c>
      <c r="I37" s="308" t="s">
        <v>2780</v>
      </c>
      <c r="J37" s="308" t="s">
        <v>727</v>
      </c>
      <c r="K37" s="308" t="s">
        <v>2781</v>
      </c>
      <c r="L37" s="308" t="s">
        <v>90</v>
      </c>
      <c r="M37" s="309" t="s">
        <v>92</v>
      </c>
    </row>
    <row r="38" spans="2:13" x14ac:dyDescent="0.25">
      <c r="B38" s="335" t="s">
        <v>2845</v>
      </c>
      <c r="C38" s="354">
        <v>0.21396999999999999</v>
      </c>
      <c r="D38" s="354">
        <v>0.17369000000000001</v>
      </c>
      <c r="E38" s="354"/>
      <c r="F38" s="354"/>
      <c r="G38" s="354">
        <v>4.2770000000000002E-2</v>
      </c>
      <c r="H38" s="354"/>
      <c r="I38" s="354">
        <v>3.8830000000000003E-2</v>
      </c>
      <c r="J38" s="354">
        <v>0.23082</v>
      </c>
      <c r="K38" s="354"/>
      <c r="L38" s="354"/>
      <c r="M38" s="355">
        <v>9.1590000000000005E-2</v>
      </c>
    </row>
    <row r="39" spans="2:13" x14ac:dyDescent="0.25">
      <c r="B39" s="303"/>
    </row>
    <row r="40" spans="2:13" x14ac:dyDescent="0.25">
      <c r="J40" s="356"/>
    </row>
    <row r="44" spans="2:13" ht="15.75" x14ac:dyDescent="0.25">
      <c r="B44" s="304" t="s">
        <v>2846</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2774</v>
      </c>
      <c r="D47" s="308" t="s">
        <v>2775</v>
      </c>
      <c r="E47" s="308" t="s">
        <v>2776</v>
      </c>
      <c r="F47" s="308" t="s">
        <v>2777</v>
      </c>
      <c r="G47" s="308" t="s">
        <v>2778</v>
      </c>
      <c r="H47" s="308" t="s">
        <v>2779</v>
      </c>
      <c r="I47" s="308" t="s">
        <v>2780</v>
      </c>
      <c r="J47" s="308" t="s">
        <v>727</v>
      </c>
      <c r="K47" s="308" t="s">
        <v>2781</v>
      </c>
      <c r="L47" s="308" t="s">
        <v>90</v>
      </c>
      <c r="M47" s="309" t="s">
        <v>92</v>
      </c>
    </row>
    <row r="48" spans="2:13" x14ac:dyDescent="0.25">
      <c r="B48" s="335" t="s">
        <v>2845</v>
      </c>
      <c r="C48" s="357">
        <v>6.3000000000000003E-4</v>
      </c>
      <c r="D48" s="357">
        <v>5.9000000000000003E-4</v>
      </c>
      <c r="E48" s="357"/>
      <c r="F48" s="357"/>
      <c r="G48" s="357">
        <v>3.2000000000000003E-4</v>
      </c>
      <c r="H48" s="357"/>
      <c r="I48" s="357">
        <v>5.9999999999999995E-4</v>
      </c>
      <c r="J48" s="357">
        <v>2.2300000000000002E-3</v>
      </c>
      <c r="K48" s="357"/>
      <c r="L48" s="357"/>
      <c r="M48" s="358">
        <v>6.4000000000000005E-4</v>
      </c>
    </row>
    <row r="49" spans="2:13" x14ac:dyDescent="0.25">
      <c r="B49" s="303" t="s">
        <v>2911</v>
      </c>
    </row>
    <row r="54" spans="2:13" ht="15.75" x14ac:dyDescent="0.25">
      <c r="B54" s="304" t="s">
        <v>2847</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2774</v>
      </c>
      <c r="D57" s="308" t="s">
        <v>2775</v>
      </c>
      <c r="E57" s="308" t="s">
        <v>2776</v>
      </c>
      <c r="F57" s="308" t="s">
        <v>2777</v>
      </c>
      <c r="G57" s="308" t="s">
        <v>2778</v>
      </c>
      <c r="H57" s="308" t="s">
        <v>2779</v>
      </c>
      <c r="I57" s="308" t="s">
        <v>2780</v>
      </c>
      <c r="J57" s="308" t="s">
        <v>727</v>
      </c>
      <c r="K57" s="308" t="s">
        <v>2781</v>
      </c>
      <c r="L57" s="308" t="s">
        <v>90</v>
      </c>
      <c r="M57" s="309" t="s">
        <v>92</v>
      </c>
    </row>
    <row r="58" spans="2:13" x14ac:dyDescent="0.25">
      <c r="B58" s="249" t="s">
        <v>2848</v>
      </c>
      <c r="C58" s="359">
        <v>0</v>
      </c>
      <c r="D58" s="359">
        <v>0</v>
      </c>
      <c r="E58" s="359"/>
      <c r="F58" s="359"/>
      <c r="G58" s="359">
        <v>0</v>
      </c>
      <c r="H58" s="359"/>
      <c r="I58" s="359">
        <v>0</v>
      </c>
      <c r="J58" s="359">
        <v>0</v>
      </c>
      <c r="K58" s="359"/>
      <c r="L58" s="359"/>
      <c r="M58" s="359">
        <v>0</v>
      </c>
    </row>
    <row r="59" spans="2:13" x14ac:dyDescent="0.25">
      <c r="B59" s="249" t="s">
        <v>2849</v>
      </c>
      <c r="C59" s="359">
        <v>0</v>
      </c>
      <c r="D59" s="359"/>
      <c r="E59" s="359"/>
      <c r="F59" s="359"/>
      <c r="G59" s="359">
        <v>0</v>
      </c>
      <c r="H59" s="359"/>
      <c r="I59" s="359">
        <v>0</v>
      </c>
      <c r="J59" s="359">
        <v>0.01</v>
      </c>
      <c r="K59" s="359"/>
      <c r="L59" s="359"/>
      <c r="M59" s="359">
        <v>0</v>
      </c>
    </row>
    <row r="60" spans="2:13" x14ac:dyDescent="0.25">
      <c r="B60" s="249" t="s">
        <v>2850</v>
      </c>
      <c r="C60" s="359">
        <v>0</v>
      </c>
      <c r="D60" s="359">
        <v>0</v>
      </c>
      <c r="E60" s="359"/>
      <c r="F60" s="359"/>
      <c r="G60" s="359">
        <v>0</v>
      </c>
      <c r="H60" s="359"/>
      <c r="I60" s="359"/>
      <c r="J60" s="359">
        <v>0.05</v>
      </c>
      <c r="K60" s="359"/>
      <c r="L60" s="359"/>
      <c r="M60" s="359">
        <v>0</v>
      </c>
    </row>
    <row r="61" spans="2:13" x14ac:dyDescent="0.25">
      <c r="B61" s="249" t="s">
        <v>2851</v>
      </c>
      <c r="C61" s="359">
        <v>0</v>
      </c>
      <c r="D61" s="359"/>
      <c r="E61" s="359"/>
      <c r="F61" s="359"/>
      <c r="G61" s="359">
        <v>0</v>
      </c>
      <c r="H61" s="359"/>
      <c r="I61" s="359"/>
      <c r="J61" s="359"/>
      <c r="K61" s="359"/>
      <c r="L61" s="359"/>
      <c r="M61" s="359">
        <v>0</v>
      </c>
    </row>
    <row r="62" spans="2:13" x14ac:dyDescent="0.25">
      <c r="B62" s="249" t="s">
        <v>2852</v>
      </c>
      <c r="C62" s="359">
        <v>0.02</v>
      </c>
      <c r="D62" s="359"/>
      <c r="E62" s="359"/>
      <c r="F62" s="359"/>
      <c r="G62" s="359">
        <v>0</v>
      </c>
      <c r="H62" s="359"/>
      <c r="I62" s="359">
        <v>0.1</v>
      </c>
      <c r="J62" s="359"/>
      <c r="K62" s="359"/>
      <c r="L62" s="359"/>
      <c r="M62" s="359">
        <v>0.02</v>
      </c>
    </row>
    <row r="63" spans="2:13" x14ac:dyDescent="0.25">
      <c r="B63" s="256" t="s">
        <v>2853</v>
      </c>
      <c r="C63" s="360">
        <v>0.03</v>
      </c>
      <c r="D63" s="360"/>
      <c r="E63" s="360"/>
      <c r="F63" s="360"/>
      <c r="G63" s="360">
        <v>0.01</v>
      </c>
      <c r="H63" s="360"/>
      <c r="I63" s="360">
        <v>0.01</v>
      </c>
      <c r="J63" s="360">
        <v>0.1</v>
      </c>
      <c r="K63" s="360"/>
      <c r="L63" s="360"/>
      <c r="M63" s="360">
        <v>0.02</v>
      </c>
    </row>
    <row r="68" spans="2:13" ht="15.75" x14ac:dyDescent="0.25">
      <c r="B68" s="304" t="s">
        <v>2854</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2774</v>
      </c>
      <c r="D71" s="308" t="s">
        <v>2775</v>
      </c>
      <c r="E71" s="308" t="s">
        <v>2776</v>
      </c>
      <c r="F71" s="308" t="s">
        <v>2777</v>
      </c>
      <c r="G71" s="308" t="s">
        <v>2778</v>
      </c>
      <c r="H71" s="308" t="s">
        <v>2779</v>
      </c>
      <c r="I71" s="308" t="s">
        <v>2780</v>
      </c>
      <c r="J71" s="308" t="s">
        <v>727</v>
      </c>
      <c r="K71" s="308" t="s">
        <v>2781</v>
      </c>
      <c r="L71" s="308" t="s">
        <v>90</v>
      </c>
      <c r="M71" s="309" t="s">
        <v>92</v>
      </c>
    </row>
    <row r="72" spans="2:13" x14ac:dyDescent="0.25">
      <c r="B72" s="335" t="s">
        <v>2855</v>
      </c>
      <c r="C72" s="357">
        <v>3.92</v>
      </c>
      <c r="D72" s="357">
        <v>0.02</v>
      </c>
      <c r="E72" s="357">
        <v>0</v>
      </c>
      <c r="F72" s="357">
        <v>0</v>
      </c>
      <c r="G72" s="357">
        <v>0.21</v>
      </c>
      <c r="H72" s="357">
        <v>0</v>
      </c>
      <c r="I72" s="357">
        <v>0</v>
      </c>
      <c r="J72" s="357">
        <v>0</v>
      </c>
      <c r="K72" s="357">
        <v>0</v>
      </c>
      <c r="L72" s="357">
        <v>1.72</v>
      </c>
      <c r="M72" s="358">
        <v>5.87</v>
      </c>
    </row>
    <row r="77" spans="2:13" ht="15.75" x14ac:dyDescent="0.25">
      <c r="B77" s="304" t="s">
        <v>2856</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2774</v>
      </c>
      <c r="D80" s="308" t="s">
        <v>2775</v>
      </c>
      <c r="E80" s="308" t="s">
        <v>2776</v>
      </c>
      <c r="F80" s="308" t="s">
        <v>2777</v>
      </c>
      <c r="G80" s="308" t="s">
        <v>2778</v>
      </c>
      <c r="H80" s="308" t="s">
        <v>2779</v>
      </c>
      <c r="I80" s="308" t="s">
        <v>2780</v>
      </c>
      <c r="J80" s="308" t="s">
        <v>727</v>
      </c>
      <c r="K80" s="308" t="s">
        <v>2781</v>
      </c>
      <c r="L80" s="308" t="s">
        <v>90</v>
      </c>
      <c r="M80" s="309" t="s">
        <v>92</v>
      </c>
    </row>
    <row r="81" spans="2:14" x14ac:dyDescent="0.25">
      <c r="B81" s="335" t="s">
        <v>2857</v>
      </c>
      <c r="C81" s="357">
        <v>0</v>
      </c>
      <c r="D81" s="357">
        <v>0</v>
      </c>
      <c r="E81" s="357">
        <v>0</v>
      </c>
      <c r="F81" s="357">
        <v>0</v>
      </c>
      <c r="G81" s="357">
        <v>0</v>
      </c>
      <c r="H81" s="357">
        <v>0</v>
      </c>
      <c r="I81" s="357">
        <v>0</v>
      </c>
      <c r="J81" s="357">
        <v>0</v>
      </c>
      <c r="K81" s="357">
        <v>0</v>
      </c>
      <c r="L81" s="357">
        <v>0.64</v>
      </c>
      <c r="M81" s="358"/>
    </row>
    <row r="82" spans="2:14" x14ac:dyDescent="0.25">
      <c r="B82" s="303"/>
    </row>
    <row r="83" spans="2:14" x14ac:dyDescent="0.25">
      <c r="B83" s="303"/>
    </row>
    <row r="85" spans="2:14" x14ac:dyDescent="0.25">
      <c r="N85" s="234" t="s">
        <v>2677</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2025-11-13T09:13:49Z</dcterms:modified>
</cp:coreProperties>
</file>