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1\"/>
    </mc:Choice>
  </mc:AlternateContent>
  <xr:revisionPtr revIDLastSave="0" documentId="8_{48C8B4CC-D647-4CCE-8A46-93EAFD57B5FD}" xr6:coauthVersionLast="47" xr6:coauthVersionMax="47" xr10:uidLastSave="{00000000-0000-0000-0000-000000000000}"/>
  <bookViews>
    <workbookView xWindow="28680" yWindow="-120" windowWidth="29040" windowHeight="15720" tabRatio="970"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F293" i="8"/>
  <c r="F307" i="8"/>
  <c r="G293" i="8"/>
  <c r="F295"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49" i="19" l="1"/>
  <c r="F370" i="9"/>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1" i="8"/>
  <c r="C307" i="8"/>
  <c r="D293" i="8"/>
  <c r="C295" i="8"/>
  <c r="D295" i="8"/>
  <c r="C291" i="8"/>
  <c r="C293" i="8"/>
  <c r="D307"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<sst xmlns="http://schemas.openxmlformats.org/spreadsheetml/2006/main" count="4040" uniqueCount="2631">
  <si>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</si>
  <si>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</si>
  <si>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</si>
  <si>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</si>
  <si>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</si>
  <si>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</si>
  <si>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</si>
  <si>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</si>
  <si>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</si>
  <si>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</si>
  <si>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</si>
  <si>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</si>
  <si>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</si>
  <si>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</si>
  <si>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</si>
  <si>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</si>
  <si>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</si>
  <si>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</si>
  <si>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</si>
  <si>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</si>
  <si>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</si>
  <si>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</si>
  <si>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</si>
  <si>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</si>
  <si>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</si>
  <si>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</si>
  <si>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</si>
  <si>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</si>
  <si>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</si>
  <si>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</si>
  <si>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</si>
  <si>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</si>
  <si>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</si>
  <si>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</si>
  <si>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</si>
  <si>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</si>
  <si>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</si>
  <si>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</si>
  <si>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</si>
  <si>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</si>
  <si>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</si>
  <si>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</si>
  <si>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</si>
  <si>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</si>
  <si>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</si>
  <si>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</si>
  <si>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</si>
  <si>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</si>
  <si>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</si>
  <si>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</si>
  <si>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</si>
  <si>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</si>
  <si>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</si>
  <si>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</si>
  <si>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</si>
  <si>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</si>
  <si>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</si>
  <si>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</si>
  <si>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</si>
  <si>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</si>
  <si>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</si>
  <si>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</si>
  <si>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</si>
  <si>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</si>
  <si>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</si>
  <si>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</si>
  <si>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</si>
  <si>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</si>
  <si>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</si>
  <si>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</si>
  <si>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</si>
  <si>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</si>
  <si>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</si>
  <si>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</si>
  <si>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</si>
  <si>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</si>
  <si>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</si>
  <si>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</si>
  <si>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</si>
  <si>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</si>
  <si>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</si>
  <si>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</si>
  <si>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</si>
  <si>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</si>
  <si>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</si>
  <si>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</si>
  <si>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</si>
  <si>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</si>
  <si>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</si>
  <si>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</si>
  <si>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</si>
  <si>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</si>
  <si>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</si>
  <si>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</si>
  <si>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</si>
  <si>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</si>
  <si>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</si>
  <si>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</si>
  <si>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</si>
  <si>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</si>
  <si>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</si>
  <si>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</si>
  <si>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</si>
  <si>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</si>
  <si>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</si>
  <si>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</si>
  <si>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</si>
  <si>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</si>
  <si>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</si>
  <si>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</si>
  <si>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</si>
  <si>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</si>
  <si>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</si>
  <si>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</si>
  <si>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</si>
  <si>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</si>
  <si>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</si>
  <si>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</si>
  <si>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</si>
  <si>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</si>
  <si>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</si>
  <si>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</si>
  <si>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</si>
  <si>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</si>
  <si>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</si>
  <si>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</si>
  <si>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</si>
  <si>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</si>
  <si>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</si>
  <si>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</si>
  <si>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</si>
  <si>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</si>
  <si>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</si>
  <si>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</si>
  <si>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</si>
  <si>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</si>
  <si>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</si>
  <si>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</si>
  <si>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</si>
  <si>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</si>
  <si>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</si>
  <si>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</si>
  <si>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</si>
  <si>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</si>
  <si>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</si>
  <si>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</si>
  <si>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</si>
  <si>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</si>
  <si>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</si>
  <si>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</si>
  <si>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</si>
  <si>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</si>
  <si>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</si>
  <si>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</si>
  <si>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</si>
  <si>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</si>
  <si>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</si>
  <si>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</si>
  <si>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</si>
  <si>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</si>
  <si>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</si>
  <si>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</si>
  <si>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</si>
  <si>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</si>
  <si>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</si>
  <si>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</si>
  <si>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</si>
  <si>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</si>
  <si>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</si>
  <si>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</si>
  <si>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</si>
  <si>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</si>
  <si>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</si>
  <si>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</si>
  <si>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</si>
  <si>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</si>
  <si>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</si>
  <si>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</si>
  <si>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</si>
  <si>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</si>
  <si>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</si>
  <si>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</si>
  <si>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</si>
  <si>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</si>
  <si>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</si>
  <si>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</si>
  <si>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</si>
  <si>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</si>
  <si>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</si>
  <si>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</si>
  <si>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</si>
  <si>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</si>
  <si>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</si>
  <si>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</si>
  <si>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</si>
  <si>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</si>
  <si>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</si>
  <si>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</si>
  <si>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</si>
  <si>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</si>
  <si>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</si>
  <si>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</si>
  <si>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</si>
  <si>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</si>
  <si>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</si>
  <si>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</si>
  <si>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</si>
  <si>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</si>
  <si>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</si>
  <si>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</si>
  <si>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</si>
  <si>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</si>
  <si>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</si>
  <si>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</si>
  <si>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</si>
  <si>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</si>
  <si>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</si>
  <si>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</si>
  <si>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</si>
  <si>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</si>
  <si>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</si>
  <si>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</si>
  <si>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</si>
  <si>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</si>
  <si>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</si>
  <si>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</si>
  <si>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</si>
  <si>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</si>
  <si>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</si>
  <si>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</si>
  <si>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</si>
  <si>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</si>
  <si>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</si>
  <si>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</si>
  <si>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</si>
  <si>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</si>
  <si>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</si>
  <si>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</si>
  <si>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</si>
  <si>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</si>
  <si>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</si>
  <si>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</si>
  <si>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</si>
  <si>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</si>
  <si>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</si>
  <si>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</si>
  <si>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</si>
  <si>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</si>
  <si>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</si>
  <si>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</si>
  <si>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</si>
  <si>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</si>
  <si>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</si>
  <si>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</si>
  <si>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</si>
  <si>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</si>
  <si>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</si>
  <si>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</si>
  <si>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</si>
  <si>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</si>
  <si>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</si>
  <si>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</si>
  <si>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</si>
  <si>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</si>
  <si>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</si>
  <si>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</si>
  <si>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</si>
  <si>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</si>
  <si>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</si>
  <si>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</si>
  <si>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</si>
  <si>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</si>
  <si>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</si>
  <si>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</si>
  <si>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</si>
  <si>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</si>
  <si>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</si>
  <si>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</si>
  <si>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</si>
  <si>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</si>
  <si>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</si>
  <si>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</si>
  <si>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</si>
  <si>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</si>
  <si>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</si>
  <si>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</si>
  <si>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</si>
  <si>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</si>
  <si>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</si>
  <si>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</si>
  <si>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</si>
  <si>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</si>
  <si>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</si>
  <si>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</si>
  <si>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</si>
  <si>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</si>
  <si>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</si>
  <si>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</si>
  <si>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</si>
  <si>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</si>
  <si>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</si>
  <si>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</si>
  <si>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</si>
  <si>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</si>
  <si>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</si>
  <si>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</si>
  <si>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</si>
  <si>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</si>
  <si>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</si>
  <si>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</si>
  <si>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</si>
  <si>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</si>
  <si>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</si>
  <si>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</si>
  <si>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</si>
  <si>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</si>
  <si>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</si>
  <si>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</si>
  <si>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</si>
  <si>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</si>
  <si>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</si>
  <si>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</si>
  <si>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</si>
  <si>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</si>
  <si>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</si>
  <si>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</si>
  <si>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</si>
  <si>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</si>
  <si>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</si>
  <si>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</si>
  <si>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</si>
  <si>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</si>
  <si>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</si>
  <si>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</si>
  <si>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</si>
  <si>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</si>
  <si>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</si>
  <si>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</si>
  <si>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</si>
  <si>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</si>
  <si>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</si>
  <si>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</si>
  <si>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</si>
  <si>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</si>
  <si>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</si>
  <si>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</si>
  <si>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</si>
  <si>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</si>
  <si>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</si>
  <si>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</si>
  <si>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</si>
  <si>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</si>
  <si>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</si>
  <si>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</si>
  <si>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</si>
  <si>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</si>
  <si>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</si>
  <si>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</si>
  <si>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</si>
  <si>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</si>
  <si>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</si>
  <si>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</si>
  <si>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</si>
  <si>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</si>
  <si>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</si>
  <si>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</si>
  <si>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</si>
  <si>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</si>
  <si>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</si>
  <si>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</si>
  <si>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</si>
  <si>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</si>
  <si>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</si>
  <si>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</si>
  <si>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</si>
  <si>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</si>
  <si>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</si>
  <si>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</si>
  <si>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</si>
  <si>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</si>
  <si>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</si>
  <si>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</si>
  <si>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</si>
  <si>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</si>
  <si>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</si>
  <si>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</si>
  <si>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</si>
  <si>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</si>
  <si>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</si>
  <si>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</si>
  <si>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</si>
  <si>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</si>
  <si>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</si>
  <si>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</si>
  <si>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</si>
  <si>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</si>
  <si>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</si>
  <si>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</si>
  <si>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</si>
  <si>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</si>
  <si>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</si>
  <si>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</si>
  <si>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</si>
  <si>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</si>
  <si>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</si>
  <si>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</si>
  <si>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</si>
  <si>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</si>
  <si>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</si>
  <si>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</si>
  <si>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</si>
  <si>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</si>
  <si>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</si>
  <si>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</si>
  <si>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</si>
  <si>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</si>
  <si>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</si>
  <si>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</si>
  <si>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</si>
  <si>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</si>
  <si>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</si>
  <si>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</si>
  <si>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</si>
  <si>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</si>
  <si>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</si>
  <si>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</si>
  <si>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</si>
  <si>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</si>
  <si>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</si>
  <si>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</si>
  <si>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</si>
  <si>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</si>
  <si>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</si>
  <si>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</si>
  <si>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</si>
  <si>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</si>
  <si>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</si>
  <si>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</si>
  <si>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</si>
  <si>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</si>
  <si>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</si>
  <si>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</si>
  <si>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</si>
  <si>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</si>
  <si>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</si>
  <si>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</si>
  <si>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</si>
  <si>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</si>
  <si>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</si>
  <si>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</si>
  <si>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</si>
  <si>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</si>
  <si>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</si>
  <si>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</si>
  <si>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</si>
  <si>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</si>
  <si>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</si>
  <si>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</si>
  <si>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</si>
  <si>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</si>
  <si>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</si>
  <si>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</si>
  <si>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</si>
  <si>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</si>
  <si>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</si>
  <si>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</si>
  <si>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</si>
  <si>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</si>
  <si>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</si>
  <si>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</si>
  <si>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</si>
  <si>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</si>
  <si>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</si>
  <si>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</si>
  <si>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</si>
  <si>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</si>
  <si>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</si>
  <si>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</si>
  <si>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</si>
  <si>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</si>
  <si>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</si>
  <si>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</si>
  <si>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</si>
  <si>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</si>
  <si>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</si>
  <si>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</si>
  <si>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</si>
  <si>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</si>
  <si>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</si>
  <si>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</si>
  <si>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</si>
  <si>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</si>
  <si>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</si>
  <si>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</si>
  <si>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</si>
  <si>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</si>
  <si>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</si>
  <si>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</si>
  <si>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</si>
  <si>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</si>
  <si>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</si>
  <si>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</si>
  <si>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</si>
  <si>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</si>
  <si>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</si>
  <si>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</si>
  <si>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</si>
  <si>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</si>
  <si>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</si>
  <si>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</si>
  <si>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</si>
  <si>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</si>
  <si>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</si>
  <si>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</si>
  <si>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</si>
  <si>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</si>
  <si>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</si>
  <si>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</si>
  <si>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</si>
  <si>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</si>
  <si>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</si>
  <si>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</si>
  <si>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</si>
  <si>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</si>
  <si>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</si>
  <si>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</si>
  <si>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</si>
  <si>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</si>
  <si>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</si>
  <si>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</si>
  <si>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</si>
  <si>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</si>
  <si>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</si>
  <si>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</si>
  <si>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</si>
  <si>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</si>
  <si>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</si>
  <si>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</si>
  <si>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</si>
  <si>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</si>
  <si>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</si>
  <si>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</si>
  <si>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</si>
  <si>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</si>
  <si>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</si>
  <si>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</si>
  <si>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</si>
  <si>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</si>
  <si>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</si>
  <si>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</si>
  <si>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</si>
  <si>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</si>
  <si>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</si>
  <si>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</si>
  <si>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</si>
  <si>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</si>
  <si>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</si>
  <si>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</si>
  <si>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</si>
  <si>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</si>
  <si>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</si>
  <si>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</si>
  <si>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</si>
  <si>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</si>
  <si>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</si>
  <si>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</si>
  <si>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</si>
  <si>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</si>
  <si>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</si>
  <si>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</si>
  <si>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</si>
  <si>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</si>
  <si>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</si>
  <si>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</si>
  <si>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</si>
  <si>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</si>
  <si>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</si>
  <si>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</si>
  <si>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</si>
  <si>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</si>
  <si>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</si>
  <si>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</si>
  <si>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</si>
  <si>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</si>
  <si>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</si>
  <si>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</si>
  <si>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</si>
  <si>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</si>
  <si>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</si>
  <si>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</si>
  <si>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</si>
  <si>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</si>
  <si>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</si>
  <si>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</si>
  <si>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</si>
  <si>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</si>
  <si>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</si>
  <si>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</si>
  <si>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</si>
  <si>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</si>
  <si>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</si>
  <si>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</si>
  <si>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</si>
  <si>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</si>
  <si>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</si>
  <si>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</si>
  <si>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</si>
  <si>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</si>
  <si>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</si>
  <si>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</si>
  <si>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</si>
  <si>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</si>
  <si>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</si>
  <si>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</si>
  <si>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</si>
  <si>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</si>
  <si>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</si>
  <si>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</si>
  <si>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</si>
  <si>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</si>
  <si>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</si>
  <si>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</si>
  <si>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</si>
  <si>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</si>
  <si>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</si>
  <si>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</si>
  <si>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</si>
  <si>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</si>
  <si>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</si>
  <si>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</si>
  <si>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</si>
  <si>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</si>
  <si>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</si>
  <si>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</si>
  <si>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</si>
  <si>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</si>
  <si>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</si>
  <si>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</si>
  <si>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</si>
  <si>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</si>
  <si>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</si>
  <si>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</si>
  <si>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</si>
  <si>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</si>
  <si>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</si>
  <si>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</si>
  <si>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</si>
  <si>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</si>
  <si>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</si>
  <si>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</si>
  <si>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</si>
  <si>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</si>
  <si>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</si>
  <si>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</si>
  <si>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</si>
  <si>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</si>
  <si>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</si>
  <si>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</si>
  <si>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</si>
  <si>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</si>
  <si>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</si>
  <si>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</si>
  <si>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</si>
  <si>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</si>
  <si>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</si>
  <si>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</si>
  <si>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</si>
  <si>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</si>
  <si>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</si>
  <si>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</si>
  <si>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</si>
  <si>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</si>
  <si>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</si>
  <si>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</si>
  <si>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</si>
  <si>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</si>
  <si>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</si>
  <si>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</si>
  <si>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</si>
  <si>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</si>
  <si>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</si>
  <si>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</si>
  <si>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</si>
  <si>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</si>
  <si>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</si>
  <si>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</si>
  <si>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</si>
  <si>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</si>
  <si>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</si>
  <si>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</si>
  <si>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</si>
  <si>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</si>
  <si>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</si>
  <si>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</si>
  <si>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</si>
  <si>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</si>
  <si>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</si>
  <si>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</si>
  <si>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</si>
  <si>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</si>
  <si>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</si>
  <si>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</si>
  <si>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</si>
  <si>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</si>
  <si>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</si>
  <si>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</si>
  <si>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</si>
  <si>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</si>
  <si>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</si>
  <si>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</si>
  <si>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</si>
  <si>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</si>
  <si>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</si>
  <si>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</si>
  <si>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</si>
  <si>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</si>
  <si>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</si>
  <si>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</si>
  <si>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</si>
  <si>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</si>
  <si>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</si>
  <si>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</si>
  <si>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</si>
  <si>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</si>
  <si>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</si>
  <si>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</si>
  <si>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</si>
  <si>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</si>
  <si>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</si>
  <si>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</si>
  <si>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</si>
  <si>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</si>
  <si>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</si>
  <si>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</si>
  <si>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</si>
  <si>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</si>
  <si>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</si>
  <si>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</si>
  <si>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</si>
  <si>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</si>
  <si>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</si>
  <si>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</si>
  <si>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</si>
  <si>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</si>
  <si>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</si>
  <si>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</si>
  <si>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</si>
  <si>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</si>
  <si>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</si>
  <si>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</si>
  <si>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</si>
  <si>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</si>
  <si>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</si>
  <si>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</si>
  <si>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</si>
  <si>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</si>
  <si>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</si>
  <si>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</si>
  <si>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</si>
  <si>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</si>
  <si>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</si>
  <si>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</si>
  <si>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</si>
  <si>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</si>
  <si>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</si>
  <si>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</si>
  <si>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</si>
  <si>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</si>
  <si>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</si>
  <si>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</si>
  <si>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</si>
  <si>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</si>
  <si>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</si>
  <si>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</si>
  <si>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</si>
  <si>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</si>
  <si>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</si>
  <si>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</si>
  <si>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</si>
  <si>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</si>
  <si>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</si>
  <si>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</si>
  <si>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</si>
  <si>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</si>
  <si>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</si>
  <si>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</si>
  <si>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</si>
  <si>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</si>
  <si>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</si>
  <si>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</si>
  <si>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</si>
  <si>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</si>
  <si>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</si>
  <si>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</si>
  <si>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</si>
  <si>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</si>
  <si>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</si>
  <si>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</si>
  <si>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</si>
  <si>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</si>
  <si>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</si>
  <si>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</si>
  <si>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</si>
  <si>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</si>
  <si>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</si>
  <si>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</si>
  <si>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</si>
  <si>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</si>
  <si>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</si>
  <si>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</si>
  <si>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</si>
  <si>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</si>
  <si>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</si>
  <si>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</si>
  <si>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</si>
  <si>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</si>
  <si>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</si>
  <si>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</si>
  <si>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</si>
  <si>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</si>
  <si>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</si>
  <si>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</si>
  <si>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</si>
  <si>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</si>
  <si>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</si>
  <si>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</si>
  <si>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</si>
  <si>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</si>
  <si>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</si>
  <si>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</si>
  <si>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</si>
  <si>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</si>
  <si>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</si>
  <si>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</si>
  <si>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</si>
  <si>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</si>
  <si>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</si>
  <si>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</si>
  <si>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</si>
  <si>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</si>
  <si>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</si>
  <si>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</si>
  <si>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</si>
  <si>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</si>
  <si>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</si>
  <si>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</si>
  <si>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</si>
  <si>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</si>
  <si>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</si>
  <si>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</si>
  <si>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</si>
  <si>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</si>
  <si>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</si>
  <si>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</si>
  <si>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</si>
  <si>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</si>
  <si>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</si>
  <si>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</si>
  <si>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</si>
  <si>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</si>
  <si>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</si>
  <si>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</si>
  <si>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</si>
  <si>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</si>
  <si>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</si>
  <si>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</si>
  <si>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</si>
  <si>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</si>
  <si>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</si>
  <si>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</si>
  <si>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</si>
  <si>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</si>
  <si>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</si>
  <si>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</si>
  <si>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</si>
  <si>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</si>
  <si>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</si>
  <si>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</si>
  <si>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</si>
  <si>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</si>
  <si>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</si>
  <si>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</si>
  <si>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</si>
  <si>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</si>
  <si>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</si>
  <si>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</si>
  <si>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</si>
  <si>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</si>
  <si>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</si>
  <si>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</si>
  <si>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</si>
  <si>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</si>
  <si>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</si>
  <si>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</si>
  <si>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</si>
  <si>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</si>
  <si>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</si>
  <si>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</si>
  <si>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</si>
  <si>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</si>
  <si>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</si>
  <si>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</si>
  <si>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</si>
  <si>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</si>
  <si>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</si>
  <si>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</si>
  <si>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</si>
  <si>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</si>
  <si>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</si>
  <si>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</si>
  <si>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</si>
  <si>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</si>
  <si>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</si>
  <si>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</si>
  <si>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</si>
  <si>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</si>
  <si>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</si>
  <si>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</si>
  <si>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</si>
  <si>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</si>
  <si>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</si>
  <si>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</si>
  <si>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</si>
  <si>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</si>
  <si>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</si>
  <si>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</si>
  <si>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</si>
  <si>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</si>
  <si>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</si>
  <si>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</si>
  <si>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</si>
  <si>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</si>
  <si>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</si>
  <si>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</si>
  <si>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</si>
  <si>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</si>
  <si>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</si>
  <si>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</si>
  <si>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</si>
  <si>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</si>
  <si>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</si>
  <si>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</si>
  <si>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</si>
  <si>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</si>
  <si>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</si>
  <si>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</si>
  <si>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</si>
  <si>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</si>
  <si>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</si>
  <si>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</si>
  <si>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</si>
  <si>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</si>
  <si>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</si>
  <si>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</si>
  <si>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</si>
  <si>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</si>
  <si>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</si>
  <si>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</si>
  <si>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</si>
  <si>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</si>
  <si>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</si>
  <si>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</si>
  <si>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</si>
  <si>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</si>
  <si>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</si>
  <si>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</si>
  <si>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</si>
  <si>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</si>
  <si>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</si>
  <si>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</si>
  <si>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</si>
  <si>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</si>
  <si>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</si>
  <si>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</si>
  <si>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</si>
  <si>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</si>
  <si>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</si>
  <si>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</si>
  <si>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</si>
  <si>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</si>
  <si>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</si>
  <si>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</si>
  <si>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</si>
  <si>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</si>
  <si>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</si>
  <si>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</si>
  <si>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</si>
  <si>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</si>
  <si>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</si>
  <si>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</si>
  <si>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</si>
  <si>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</si>
  <si>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</si>
  <si>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</si>
  <si>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</si>
  <si>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</si>
  <si>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</si>
  <si>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</si>
  <si>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</si>
  <si>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</si>
  <si>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</si>
  <si>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</si>
  <si>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</si>
  <si>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</si>
  <si>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</si>
  <si>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</si>
  <si>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</si>
  <si>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</si>
  <si>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</si>
  <si>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</si>
  <si>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</si>
  <si>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</si>
  <si>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</si>
  <si>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</si>
  <si>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</si>
  <si>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</si>
  <si>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</si>
  <si>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</si>
  <si>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</si>
  <si>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</si>
  <si>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</si>
  <si>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</si>
  <si>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</si>
  <si>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</si>
  <si>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</si>
  <si>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</si>
  <si>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</si>
  <si>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</si>
  <si>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</si>
  <si>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</si>
  <si>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</si>
  <si>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</si>
  <si>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</si>
  <si>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</si>
  <si>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</si>
  <si>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</si>
  <si>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</si>
  <si>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</si>
  <si>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</si>
  <si>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</si>
  <si>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</si>
  <si>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</si>
  <si>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</si>
  <si>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</si>
  <si>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</si>
  <si>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</si>
  <si>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</si>
  <si>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</si>
  <si>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</si>
  <si>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</si>
  <si>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</si>
  <si>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</si>
  <si>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</si>
  <si>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</si>
  <si>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</si>
  <si>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</si>
  <si>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</si>
  <si>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</si>
  <si>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</si>
  <si>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</si>
  <si>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</si>
  <si>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</si>
  <si>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</si>
  <si>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</si>
  <si>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</si>
  <si>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</si>
  <si>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</si>
  <si>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</si>
  <si>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</si>
  <si>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</si>
  <si>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</si>
  <si>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</si>
  <si>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</si>
  <si>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</si>
  <si>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</si>
  <si>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</si>
  <si>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</si>
  <si>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</si>
  <si>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</si>
  <si>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</si>
  <si>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</si>
  <si>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</si>
  <si>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</si>
  <si>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</si>
  <si>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</si>
  <si>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</si>
  <si>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</si>
  <si>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</si>
  <si>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</si>
  <si>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</si>
  <si>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</si>
  <si>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</si>
  <si>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</si>
  <si>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</si>
  <si>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</si>
  <si>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</si>
  <si>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</si>
  <si>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</si>
  <si>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</si>
  <si>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</si>
  <si>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</si>
  <si>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</si>
  <si>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</si>
  <si>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</si>
  <si>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</si>
  <si>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</si>
  <si>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</si>
  <si>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</si>
  <si>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</si>
  <si>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</si>
  <si>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</si>
  <si>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</si>
  <si>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</si>
  <si>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</si>
  <si>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</si>
  <si>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</si>
  <si>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</si>
  <si>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</si>
  <si>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</si>
  <si>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</si>
  <si>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</si>
  <si>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</si>
  <si>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</si>
  <si>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</si>
  <si>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</si>
  <si>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</si>
  <si>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</si>
  <si>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</si>
  <si>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</si>
  <si>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</si>
  <si>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</si>
  <si>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</si>
  <si>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</si>
  <si>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</si>
  <si>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</si>
  <si>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</si>
  <si>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</si>
  <si>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</si>
  <si>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</si>
  <si>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</si>
  <si>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</si>
  <si>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</si>
  <si>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</si>
  <si>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</si>
  <si>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</si>
  <si>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</si>
  <si>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</si>
  <si>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</si>
  <si>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</si>
  <si>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</si>
  <si>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</si>
  <si>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</si>
  <si>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</si>
  <si>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</si>
  <si>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</si>
  <si>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</si>
  <si>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</si>
  <si>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</si>
  <si>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</si>
  <si>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</si>
  <si>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</si>
  <si>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</si>
  <si>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</si>
  <si>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</si>
  <si>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</si>
  <si>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</si>
  <si>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</si>
  <si>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</si>
  <si>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</si>
  <si>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</si>
  <si>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</si>
  <si>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</si>
  <si>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</si>
  <si>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</si>
  <si>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</si>
  <si>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</si>
  <si>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</si>
  <si>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</si>
  <si>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</si>
  <si>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</si>
  <si>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</si>
  <si>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</si>
  <si>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</si>
  <si>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</si>
  <si>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</si>
  <si>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</si>
  <si>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</si>
  <si>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</si>
  <si>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</si>
  <si>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</si>
  <si>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</si>
  <si>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</si>
  <si>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</si>
  <si>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</si>
  <si>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</si>
  <si>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</si>
  <si>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</si>
  <si>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</si>
  <si>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</si>
  <si>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</si>
  <si>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</si>
  <si>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</si>
  <si>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</si>
  <si>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</si>
  <si>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</si>
  <si>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</si>
  <si>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</si>
  <si>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</si>
  <si>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</si>
  <si>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</si>
  <si>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</si>
  <si>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</si>
  <si>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</si>
  <si>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</si>
  <si>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</si>
  <si>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</si>
  <si>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</si>
  <si>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</si>
  <si>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</si>
  <si>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</si>
  <si>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</si>
  <si>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</si>
  <si>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</si>
  <si>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</si>
  <si>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</si>
  <si>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</si>
  <si>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</si>
  <si>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</si>
  <si>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</si>
  <si>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</si>
  <si>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</si>
  <si>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</si>
  <si>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</si>
  <si>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</si>
  <si>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</si>
  <si>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</si>
  <si>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</si>
  <si>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</si>
  <si>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</si>
  <si>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</si>
  <si>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</si>
  <si>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</si>
  <si>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</si>
  <si>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</si>
  <si>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</si>
  <si>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</si>
  <si>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</si>
  <si>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</si>
  <si>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</si>
  <si>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</si>
  <si>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</si>
  <si>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</si>
  <si>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</si>
  <si>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</si>
  <si>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</si>
  <si>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</si>
  <si>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</si>
  <si>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</si>
  <si>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</si>
  <si>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</si>
  <si>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</si>
  <si>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</si>
  <si>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</si>
  <si>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</si>
  <si>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</si>
  <si>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</si>
  <si>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</si>
  <si>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</si>
  <si>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</si>
  <si>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</si>
  <si>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</si>
  <si>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</si>
  <si>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</si>
  <si>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</si>
  <si>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</si>
  <si>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</si>
  <si>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</si>
  <si>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</si>
  <si>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</si>
  <si>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</si>
  <si>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</si>
  <si>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</si>
  <si>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</si>
  <si>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</si>
  <si>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</si>
  <si>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</si>
  <si>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</si>
  <si>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</si>
  <si>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</si>
  <si>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</si>
  <si>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</si>
  <si>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</si>
  <si>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</si>
  <si>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</si>
  <si>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</si>
  <si>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</si>
  <si>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</si>
  <si>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</si>
  <si>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</si>
  <si>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</si>
  <si>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</si>
  <si>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</si>
  <si>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</si>
  <si>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</si>
  <si>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</si>
  <si>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</si>
  <si>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</si>
  <si>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</si>
  <si>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</si>
  <si>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</si>
  <si>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</si>
  <si>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</si>
  <si>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</si>
  <si>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</si>
  <si>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</si>
  <si>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</si>
  <si>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</si>
  <si>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</si>
  <si>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</si>
  <si>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</si>
  <si>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</si>
  <si>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</si>
  <si>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</si>
  <si>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</si>
  <si>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</si>
  <si>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</si>
  <si>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</si>
  <si>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</si>
  <si>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</si>
  <si>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</si>
  <si>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</si>
  <si>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</si>
  <si>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</si>
  <si>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</si>
  <si>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</si>
  <si>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</si>
  <si>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</si>
  <si>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</si>
  <si>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</si>
  <si>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</si>
  <si>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</si>
  <si>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</si>
  <si>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</si>
  <si>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</si>
  <si>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</si>
  <si>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</si>
  <si>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</si>
  <si>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</si>
  <si>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</si>
  <si>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</si>
  <si>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</si>
  <si>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</si>
  <si>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</si>
  <si>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</si>
  <si>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</si>
  <si>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</si>
  <si>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</si>
  <si>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</si>
  <si>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</si>
  <si>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</si>
  <si>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</si>
  <si>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</si>
  <si>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</si>
  <si>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</si>
  <si>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</si>
  <si>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</si>
  <si>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</si>
  <si>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</si>
  <si>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</si>
  <si>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</si>
  <si>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</si>
  <si>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</si>
  <si>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</si>
  <si>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</si>
  <si>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</si>
  <si>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</si>
  <si>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</si>
  <si>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</si>
  <si>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</si>
  <si>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</si>
  <si>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</si>
  <si>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</si>
  <si>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</si>
  <si>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</si>
  <si>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</si>
  <si>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</si>
  <si>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</si>
  <si>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</si>
  <si>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</si>
  <si>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</si>
  <si>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</si>
  <si>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</si>
  <si>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</si>
  <si>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</si>
  <si>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</si>
  <si>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</si>
  <si>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</si>
  <si>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</si>
  <si>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</si>
  <si>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</si>
  <si>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</si>
  <si>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</si>
  <si>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</si>
  <si>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</si>
  <si>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</si>
  <si>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</si>
  <si>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</si>
  <si>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</si>
  <si>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</si>
  <si>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</si>
  <si>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</si>
  <si>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</si>
  <si>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</si>
  <si>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</si>
  <si>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</si>
  <si>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</si>
  <si>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</si>
  <si>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</si>
  <si>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</si>
  <si>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</si>
  <si>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</si>
  <si>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</si>
  <si>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</si>
  <si>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</si>
  <si>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</si>
  <si>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</si>
  <si>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</si>
  <si>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</si>
  <si>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</si>
  <si>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</si>
  <si>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</si>
  <si>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</si>
  <si>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</si>
  <si>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</si>
  <si>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</si>
  <si>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</si>
  <si>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</si>
  <si>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</si>
  <si>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</si>
  <si>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</si>
  <si>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</si>
  <si>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</si>
  <si>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</si>
  <si>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</si>
  <si>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</si>
  <si>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</si>
  <si>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</si>
  <si>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</si>
  <si>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</si>
  <si>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</si>
  <si>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</si>
  <si>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</si>
  <si>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</si>
  <si>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</si>
  <si>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</si>
  <si>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</si>
  <si>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</si>
  <si>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</si>
  <si>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</si>
  <si>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</si>
  <si>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</si>
  <si>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</si>
  <si>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</si>
  <si>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</si>
  <si>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</si>
  <si>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</si>
  <si>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</si>
  <si>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</si>
  <si>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</si>
  <si>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</si>
  <si>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</si>
  <si>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</si>
  <si>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</si>
  <si>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</si>
  <si>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</si>
  <si>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</si>
  <si>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</si>
  <si>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</si>
  <si>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</si>
  <si>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</si>
  <si>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</si>
  <si>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</si>
  <si>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</si>
  <si>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</si>
  <si>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</si>
  <si>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</si>
  <si>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</si>
  <si>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</si>
  <si>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</si>
  <si>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</si>
  <si>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</si>
  <si>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</si>
  <si>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</si>
  <si>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</si>
  <si>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</si>
  <si>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</si>
  <si>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</si>
  <si>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</si>
  <si>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</si>
  <si>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</si>
  <si>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</si>
  <si>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</si>
  <si>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</si>
  <si>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</si>
  <si>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</si>
  <si>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</si>
  <si>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</si>
  <si>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</si>
  <si>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</si>
  <si>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</si>
  <si>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</si>
  <si>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</si>
  <si>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</si>
  <si>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</si>
  <si>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</si>
  <si>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</si>
  <si>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</si>
  <si>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</si>
  <si>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</si>
  <si>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</si>
  <si>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</si>
  <si>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</si>
  <si>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</si>
  <si>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</si>
  <si>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</si>
  <si>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</si>
  <si>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</si>
  <si>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</si>
  <si>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</si>
  <si>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</si>
  <si>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</si>
  <si>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</si>
  <si>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</si>
  <si>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</si>
  <si>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</si>
  <si>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</si>
  <si>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</si>
  <si>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</si>
  <si>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</si>
  <si>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</si>
  <si>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</si>
  <si>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</si>
  <si>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</si>
  <si>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</si>
  <si>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</si>
  <si>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</si>
  <si>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</si>
  <si>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</si>
  <si>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</si>
  <si>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</si>
  <si>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</si>
  <si>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</si>
  <si>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</si>
  <si>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</si>
  <si>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</si>
  <si>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</si>
  <si>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</si>
  <si>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</si>
  <si>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</si>
  <si>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</si>
  <si>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</si>
  <si>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</si>
  <si>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</si>
  <si>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</si>
  <si>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</si>
  <si>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</si>
  <si>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</si>
  <si>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</si>
  <si>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</si>
  <si>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</si>
  <si>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</si>
  <si>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</si>
  <si>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</si>
  <si>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</si>
  <si>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</si>
  <si>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</si>
  <si>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</si>
  <si>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</si>
  <si>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</si>
  <si>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</si>
  <si>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</si>
  <si>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</si>
  <si>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</si>
  <si>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</si>
  <si>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</si>
  <si>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</si>
  <si>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</si>
  <si>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</si>
  <si>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</si>
  <si>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</si>
  <si>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</si>
  <si>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</si>
  <si>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</si>
  <si>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</si>
  <si>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</si>
  <si>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</si>
  <si>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</si>
  <si>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</si>
  <si>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</si>
  <si>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</si>
  <si>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</si>
  <si>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</si>
  <si>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</si>
  <si>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</si>
  <si>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</si>
  <si>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</si>
  <si>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</si>
  <si>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</si>
  <si>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</si>
  <si>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</si>
  <si>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</si>
  <si>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</si>
  <si>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</si>
  <si>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</si>
  <si>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</si>
  <si>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</si>
  <si>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</si>
  <si>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</si>
  <si>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</si>
  <si>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</si>
  <si>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</si>
  <si>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</si>
  <si>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</si>
  <si>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</si>
  <si>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</si>
  <si>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</si>
  <si>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</si>
  <si>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</si>
  <si>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</si>
  <si>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</si>
  <si>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</si>
  <si>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</si>
  <si>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</si>
  <si>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</si>
  <si>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</si>
  <si>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</si>
  <si>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</si>
  <si>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</si>
  <si>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</si>
  <si>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</si>
  <si>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</si>
  <si>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</si>
  <si>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</si>
  <si>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</si>
  <si>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</si>
  <si>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</si>
  <si>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</si>
  <si>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</si>
  <si>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</si>
  <si>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</si>
  <si>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</si>
  <si>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</si>
  <si>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</si>
  <si>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</si>
  <si>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</si>
  <si>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</si>
  <si>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</si>
  <si>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</si>
  <si>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</si>
  <si>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</si>
  <si>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</si>
  <si>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</si>
  <si>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</si>
  <si>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</si>
  <si>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</si>
  <si>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</si>
  <si>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</si>
  <si>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</si>
  <si>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</si>
  <si>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</si>
  <si>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</si>
  <si>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</si>
  <si>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</si>
  <si>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</si>
  <si>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</si>
  <si>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</si>
  <si>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</si>
  <si>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</si>
  <si>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</si>
  <si>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</si>
  <si>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</si>
  <si>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</si>
  <si>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</si>
  <si>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</si>
  <si>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</si>
  <si>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</si>
  <si>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</si>
  <si>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</si>
  <si>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</si>
  <si>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</si>
  <si>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</si>
  <si>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</si>
  <si>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</si>
  <si>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</si>
  <si>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</si>
  <si>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</si>
  <si>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</si>
  <si>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</si>
  <si>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</si>
  <si>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</si>
  <si>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</si>
  <si>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</si>
  <si>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</si>
  <si>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</si>
  <si>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</si>
  <si>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</si>
  <si>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</si>
  <si>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</si>
  <si>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</si>
  <si>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</si>
  <si>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</si>
  <si>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</si>
  <si>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</si>
  <si>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</si>
  <si>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</si>
  <si>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</si>
  <si>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</si>
  <si>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</si>
  <si>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</si>
  <si>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</si>
  <si>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</si>
  <si>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</si>
  <si>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</si>
  <si>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</si>
  <si>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</si>
  <si>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</si>
  <si>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</si>
  <si>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</si>
  <si>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</si>
  <si>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</si>
  <si>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</si>
  <si>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</si>
  <si>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</si>
  <si>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</si>
  <si>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</si>
  <si>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</si>
  <si>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</si>
  <si>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</si>
  <si>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</si>
  <si>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</si>
  <si>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</si>
  <si>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</si>
  <si>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</si>
  <si>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</si>
  <si>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</si>
  <si>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</si>
  <si>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</si>
  <si>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</si>
  <si>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</si>
  <si>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</si>
  <si>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</si>
  <si>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</si>
  <si>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</si>
  <si>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</si>
  <si>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</si>
  <si>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</si>
  <si>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</si>
  <si>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</si>
  <si>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</si>
  <si>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</si>
  <si>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</si>
  <si>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</si>
  <si>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</si>
  <si>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</si>
  <si>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</si>
  <si>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</si>
  <si>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</si>
  <si>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</si>
  <si>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</si>
  <si>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</si>
  <si>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</si>
  <si>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</si>
  <si>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</si>
  <si>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</si>
  <si>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</si>
  <si>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</si>
  <si>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</si>
  <si>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</si>
  <si>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</si>
  <si>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</si>
  <si>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</si>
  <si>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</si>
  <si>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</si>
  <si>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</si>
  <si>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</si>
  <si>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</si>
  <si>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</si>
  <si>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</si>
  <si>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</si>
  <si>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</si>
  <si>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</si>
  <si>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</si>
  <si>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</si>
  <si>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</si>
  <si>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</si>
  <si>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</si>
  <si>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</si>
  <si>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</si>
  <si>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</si>
  <si>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</si>
  <si>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</si>
  <si>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</si>
  <si>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</si>
  <si>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</si>
  <si>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</si>
  <si>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</si>
  <si>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</si>
  <si>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</si>
  <si>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</si>
  <si>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</si>
  <si>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</si>
  <si>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</si>
  <si>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</si>
  <si>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</si>
  <si>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</si>
  <si>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</si>
  <si>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</si>
  <si>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</si>
  <si>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</si>
  <si>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</si>
  <si>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</si>
  <si>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</si>
  <si>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</si>
  <si>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</si>
  <si>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</si>
  <si>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</si>
  <si>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</si>
  <si>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</si>
  <si>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</si>
  <si>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</si>
  <si>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</si>
  <si>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</si>
  <si>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</si>
  <si>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</si>
  <si>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</si>
  <si>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</si>
  <si>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</si>
  <si>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</si>
  <si>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</si>
  <si>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</si>
  <si>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</si>
  <si>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</si>
  <si>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</si>
  <si>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</si>
  <si>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</si>
  <si>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</si>
  <si>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</si>
  <si>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</si>
  <si>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</si>
  <si>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</si>
  <si>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</si>
  <si>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</si>
  <si>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</si>
  <si>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</si>
  <si>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</si>
  <si>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</si>
  <si>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</si>
  <si>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</si>
  <si>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</si>
  <si>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</si>
  <si>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</si>
  <si>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</si>
  <si>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</si>
  <si>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</si>
  <si>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</si>
  <si>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</si>
  <si>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</si>
  <si>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</si>
  <si>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</si>
  <si>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</si>
  <si>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</si>
  <si>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</si>
  <si>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</si>
  <si>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</si>
  <si>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</si>
  <si>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</si>
  <si>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</si>
  <si>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</si>
  <si>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</si>
  <si>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</si>
  <si>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</si>
  <si>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</si>
  <si>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</si>
  <si>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</si>
  <si>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</si>
  <si>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</si>
  <si>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</si>
  <si>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</si>
  <si>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</si>
  <si>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</si>
  <si>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</si>
  <si>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</si>
  <si>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</si>
  <si>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</si>
  <si>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</si>
  <si>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</si>
  <si>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</si>
  <si>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</si>
  <si>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</si>
  <si>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</si>
  <si>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</si>
  <si>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</si>
  <si>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</si>
  <si>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</si>
  <si>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</si>
  <si>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</si>
  <si>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</si>
  <si>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</si>
  <si>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</si>
  <si>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</si>
  <si>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</si>
  <si>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</si>
  <si>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</si>
  <si>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</si>
  <si>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</si>
  <si>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</si>
  <si>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</si>
  <si>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</si>
  <si>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</si>
  <si>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</si>
  <si>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</si>
  <si>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</si>
  <si>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</si>
  <si>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</si>
  <si>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</si>
  <si>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</si>
  <si>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</si>
  <si>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</si>
  <si>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</si>
  <si>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</si>
  <si>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</si>
  <si>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</si>
  <si>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</si>
  <si>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</si>
  <si>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</si>
  <si>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</si>
  <si>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</si>
  <si>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</si>
  <si>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</si>
  <si>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</si>
  <si>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</si>
  <si>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</si>
  <si>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</si>
  <si>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</si>
  <si>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</si>
  <si>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</si>
  <si>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</si>
  <si>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</si>
  <si>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</si>
  <si>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</si>
  <si>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</si>
  <si>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</si>
  <si>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</si>
  <si>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</si>
  <si>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</si>
  <si>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</si>
  <si>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</si>
  <si>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</si>
  <si>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</si>
  <si>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</si>
  <si>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</si>
  <si>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</si>
  <si>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</si>
  <si>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</si>
  <si>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</si>
  <si>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</si>
  <si>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</si>
  <si>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</si>
  <si>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</si>
  <si>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</si>
  <si>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</si>
  <si>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</si>
  <si>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</si>
  <si>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</si>
  <si>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</si>
  <si>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</si>
  <si>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</si>
  <si>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</si>
  <si>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</si>
  <si>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</si>
  <si>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</si>
  <si>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</si>
  <si>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</si>
  <si>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</si>
  <si>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</si>
  <si>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</si>
  <si>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</si>
  <si>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</si>
  <si>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</si>
  <si>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</si>
  <si>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</si>
  <si>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</si>
  <si>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</si>
  <si>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</si>
  <si>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</si>
  <si>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</si>
  <si>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</si>
  <si>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</si>
  <si>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</si>
  <si>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</si>
  <si>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</si>
  <si>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</si>
  <si>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</si>
  <si>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</si>
  <si>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</si>
  <si>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</si>
  <si>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</si>
  <si>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</si>
  <si>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</si>
  <si>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</si>
  <si>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</si>
  <si>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</si>
  <si>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</si>
  <si>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</si>
  <si>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</si>
  <si>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</si>
  <si>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</si>
  <si>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</si>
  <si>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</si>
  <si>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</si>
  <si>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</si>
  <si>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</si>
  <si>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</si>
  <si>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</si>
  <si>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</si>
  <si>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</si>
  <si>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</si>
  <si>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</si>
  <si>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</si>
  <si>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</si>
  <si>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</si>
  <si>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</si>
  <si>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</si>
  <si>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</si>
  <si>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</si>
  <si>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</si>
  <si>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</si>
  <si>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</si>
  <si>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</si>
  <si>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</si>
  <si>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</si>
  <si>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</si>
  <si>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</si>
  <si>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</si>
  <si>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</si>
  <si>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</si>
  <si>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</si>
  <si>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</si>
  <si>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</si>
  <si>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</si>
  <si>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</si>
  <si>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</si>
  <si>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</si>
  <si>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</si>
  <si>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</si>
  <si>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</si>
  <si>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</si>
  <si>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</si>
  <si>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</si>
  <si>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</si>
  <si>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</si>
  <si>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</si>
  <si>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</si>
  <si>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</si>
  <si>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</si>
  <si>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</si>
  <si>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</si>
  <si>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</si>
  <si>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</si>
  <si>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</si>
  <si>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</si>
  <si>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</si>
  <si>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</si>
  <si>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</si>
  <si>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</si>
  <si>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</si>
  <si>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</si>
  <si>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</si>
  <si>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</si>
  <si>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</si>
  <si>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</si>
  <si>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</si>
  <si>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</si>
  <si>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</si>
  <si>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</si>
  <si>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</si>
  <si>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</si>
  <si>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</si>
  <si>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</si>
  <si>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</si>
  <si>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</si>
  <si>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</si>
  <si>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</si>
  <si>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</si>
  <si>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</si>
  <si>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</si>
  <si>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</si>
  <si>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</si>
  <si>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</si>
  <si>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</si>
  <si>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</si>
  <si>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</si>
  <si>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</si>
  <si>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</si>
  <si>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</si>
  <si>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</si>
  <si>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</si>
  <si>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</si>
  <si>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</si>
  <si>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</si>
  <si>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</si>
  <si>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</si>
  <si>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</si>
  <si>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</si>
  <si>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</si>
  <si>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</si>
  <si>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</si>
  <si>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</si>
  <si>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</si>
  <si>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</si>
  <si>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</si>
  <si>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</si>
  <si>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</si>
  <si>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</si>
  <si>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</si>
  <si>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</si>
  <si>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</si>
  <si>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</si>
  <si>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</si>
  <si>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</si>
  <si>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</si>
  <si>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</si>
  <si>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</si>
  <si>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</si>
  <si>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</si>
  <si>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</si>
  <si>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</si>
  <si>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</si>
  <si>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</si>
  <si>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</si>
  <si>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</si>
  <si>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</si>
  <si>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</si>
  <si>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</si>
  <si>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</si>
  <si>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</si>
  <si>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</si>
  <si>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</si>
  <si>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</si>
  <si>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</si>
  <si>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</si>
  <si>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</si>
  <si>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</si>
  <si>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</si>
  <si>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</si>
  <si>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</si>
  <si>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</si>
  <si>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</si>
  <si>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</si>
  <si>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</si>
  <si>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</si>
  <si>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</si>
  <si>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</si>
  <si>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</si>
  <si>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</si>
  <si>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</si>
  <si>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</si>
  <si>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</si>
  <si>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</si>
  <si>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</si>
  <si>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</si>
  <si>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</si>
  <si>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</si>
  <si>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</si>
  <si>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</si>
  <si>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</si>
  <si>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</si>
  <si>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</si>
  <si>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</si>
  <si>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</si>
  <si>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</si>
  <si>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</si>
  <si>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</si>
  <si>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</si>
  <si>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</si>
  <si>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</si>
  <si>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</si>
  <si>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</si>
  <si>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</si>
  <si>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</si>
  <si>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</si>
  <si>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</si>
  <si>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</si>
  <si>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</si>
  <si>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</si>
  <si>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</si>
  <si>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</si>
  <si>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</si>
  <si>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</si>
  <si>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</si>
  <si>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</si>
  <si>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</si>
  <si>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</si>
  <si>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</si>
  <si>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</si>
  <si>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</si>
  <si>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</si>
  <si>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</si>
  <si>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</si>
  <si>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</si>
  <si>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</si>
  <si>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</si>
  <si>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</si>
  <si>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</si>
  <si>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</si>
  <si>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</si>
  <si>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</si>
  <si>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</si>
  <si>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</si>
  <si>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</si>
  <si>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</si>
  <si>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</si>
  <si>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</si>
  <si>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</si>
  <si>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</si>
  <si>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</si>
  <si>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</si>
  <si>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</si>
  <si>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</si>
  <si>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</si>
  <si>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</si>
  <si>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</si>
  <si>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</si>
  <si>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</si>
  <si>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</si>
  <si>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</si>
  <si>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</si>
  <si>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</si>
  <si>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</si>
  <si>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</si>
  <si>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</si>
  <si>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</si>
  <si>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</si>
  <si>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</si>
  <si>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</si>
  <si>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</si>
  <si>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</si>
  <si>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</si>
  <si>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</si>
  <si>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</si>
  <si>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</si>
  <si>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</si>
  <si>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</si>
  <si>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</si>
  <si>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</si>
  <si>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</si>
  <si>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</si>
  <si>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</si>
  <si>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</si>
  <si>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</si>
  <si>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</si>
  <si>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</si>
  <si>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</si>
  <si>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</si>
  <si>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</si>
  <si>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</si>
  <si>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</si>
  <si>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</si>
  <si>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</si>
  <si>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</si>
  <si>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</si>
  <si>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</si>
  <si>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</si>
  <si>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</si>
  <si>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</si>
  <si>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</si>
  <si>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</si>
  <si>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</si>
  <si>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</si>
  <si>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</si>
  <si>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</si>
  <si>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</si>
  <si>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</si>
  <si>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</si>
  <si>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</si>
  <si>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</si>
  <si>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</si>
  <si>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</si>
  <si>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</si>
  <si>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</si>
  <si>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</si>
  <si>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</si>
  <si>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</si>
  <si>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</si>
  <si>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</si>
  <si>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</si>
  <si>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</si>
  <si>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</si>
  <si>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</si>
  <si>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</si>
  <si>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</si>
  <si>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</si>
  <si>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</si>
  <si>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</si>
  <si>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</si>
  <si>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</si>
  <si>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</si>
  <si>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</si>
  <si>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</si>
  <si>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</si>
  <si>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</si>
  <si>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</si>
  <si>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</si>
  <si>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</si>
  <si>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</si>
  <si>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</si>
  <si>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</si>
  <si>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</si>
  <si>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</si>
  <si>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</si>
  <si>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</si>
  <si>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</si>
  <si>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</si>
  <si>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</si>
  <si>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</si>
  <si>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</si>
  <si>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</si>
  <si>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</si>
  <si>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</si>
  <si>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</si>
  <si>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</si>
  <si>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</si>
  <si>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</si>
  <si>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</si>
  <si>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</si>
  <si>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</si>
  <si>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</si>
  <si>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</si>
  <si>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</si>
  <si>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</si>
  <si>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</si>
  <si>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</si>
  <si>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</si>
  <si>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</si>
  <si>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</si>
  <si>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</si>
  <si>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</si>
  <si>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</si>
  <si>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</si>
  <si>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</si>
  <si>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</si>
  <si>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</si>
  <si>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</si>
  <si>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</si>
  <si>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</si>
  <si>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</si>
  <si>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</si>
  <si>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</si>
  <si>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</si>
  <si>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</si>
  <si>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</si>
  <si>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</si>
  <si>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</si>
  <si>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</si>
  <si>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</si>
  <si>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</si>
  <si>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</si>
  <si>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</si>
  <si>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</si>
  <si>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</si>
  <si>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</si>
  <si>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</si>
  <si>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</si>
  <si>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</si>
  <si>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</si>
  <si>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</si>
  <si>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</si>
  <si>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</si>
  <si>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</si>
  <si>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</si>
  <si>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</si>
  <si>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</si>
  <si>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</si>
  <si>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</si>
  <si>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</si>
  <si>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</si>
  <si>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</si>
  <si>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</si>
  <si>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</si>
  <si>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</si>
  <si>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</si>
  <si>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</si>
  <si>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</si>
  <si>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</si>
  <si>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</si>
  <si>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</si>
  <si>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</si>
  <si>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</si>
  <si>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</si>
  <si>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</si>
  <si>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</si>
  <si>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</si>
  <si>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</si>
  <si>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</si>
  <si>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</si>
  <si>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</si>
  <si>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</si>
  <si>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</si>
  <si>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</si>
  <si>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</si>
  <si>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</si>
  <si>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</si>
  <si>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</si>
  <si>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</si>
  <si>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</si>
  <si>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</si>
  <si>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</si>
  <si>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</si>
  <si>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</si>
  <si>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</si>
  <si>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</si>
  <si>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</si>
  <si>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</si>
  <si>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</si>
  <si>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</si>
  <si>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</si>
  <si>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</si>
  <si>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</si>
  <si>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</si>
  <si>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</si>
  <si>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</si>
  <si>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</si>
  <si>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</si>
  <si>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</si>
  <si>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</si>
  <si>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</si>
  <si>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</si>
  <si>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</si>
  <si>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</si>
  <si>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</si>
  <si>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</si>
  <si>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</si>
  <si>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</si>
  <si>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</si>
  <si>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</si>
  <si>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</si>
  <si>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</si>
  <si>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</si>
  <si>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</si>
  <si>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</si>
  <si>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</si>
  <si>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</si>
  <si>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</si>
  <si>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</si>
  <si>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</si>
  <si>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</si>
  <si>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</si>
  <si>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</si>
  <si>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</si>
  <si>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</si>
  <si>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</si>
  <si>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</si>
  <si>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</si>
  <si>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</si>
  <si>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</si>
  <si>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</si>
  <si>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</si>
  <si>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</si>
  <si>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</si>
  <si>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</si>
  <si>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</si>
  <si>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</si>
  <si>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</si>
  <si>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</si>
  <si>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</si>
  <si>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</si>
  <si>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</si>
  <si>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</si>
  <si>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</si>
  <si>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</si>
  <si>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</si>
  <si>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</si>
  <si>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</si>
  <si>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</si>
  <si>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</si>
  <si>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</si>
  <si>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</si>
  <si>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</si>
  <si>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</si>
  <si>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</si>
  <si>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</si>
  <si>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</si>
  <si>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</si>
  <si>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</si>
  <si>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</si>
  <si>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</si>
  <si>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</si>
  <si>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</si>
  <si>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</si>
  <si>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</si>
  <si>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</si>
  <si>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</si>
  <si>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</si>
  <si>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</si>
  <si>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</si>
  <si>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</si>
  <si>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</si>
  <si>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</si>
  <si>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</si>
  <si>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</si>
  <si>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</si>
  <si>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</si>
  <si>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</si>
  <si>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</si>
  <si>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</si>
  <si>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</si>
  <si>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</si>
  <si>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</si>
  <si>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</si>
  <si>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</si>
  <si>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</si>
  <si>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</si>
  <si>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</si>
  <si>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</si>
  <si>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</si>
  <si>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</si>
  <si>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</si>
  <si>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</si>
  <si>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</si>
  <si>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</si>
  <si>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</si>
  <si>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</si>
  <si>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</si>
  <si>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</si>
  <si>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</si>
  <si>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</si>
  <si>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</si>
  <si>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</si>
  <si>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</si>
  <si>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</si>
  <si>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</si>
  <si>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</si>
  <si>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</si>
  <si>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</si>
  <si>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</si>
  <si>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</si>
  <si>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</si>
  <si>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</si>
  <si>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</si>
  <si>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</si>
  <si>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</si>
  <si>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</si>
  <si>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</si>
  <si>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</si>
  <si>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</si>
  <si>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</si>
  <si>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</si>
  <si>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</si>
  <si>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</si>
  <si>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</si>
  <si>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</si>
  <si>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</si>
  <si>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</si>
  <si>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</si>
  <si>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</si>
  <si>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</si>
  <si>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</si>
  <si>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</si>
  <si>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</si>
  <si>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</si>
  <si>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</si>
  <si>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</si>
  <si>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</si>
  <si>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</si>
  <si>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</si>
  <si>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</si>
  <si>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</si>
  <si>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</si>
  <si>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</si>
  <si>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</si>
  <si>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</si>
  <si>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</si>
  <si>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</si>
  <si>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</si>
  <si>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</si>
  <si>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</si>
  <si>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</si>
  <si>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</si>
  <si>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</si>
  <si>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</si>
  <si>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</si>
  <si>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</si>
  <si>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</si>
  <si>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</si>
  <si>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</si>
  <si>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</si>
  <si>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</si>
  <si>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</si>
  <si>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</si>
  <si>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</si>
  <si>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</si>
  <si>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</si>
  <si>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</si>
  <si>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</si>
  <si>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</si>
  <si>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</si>
  <si>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</si>
  <si>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</si>
  <si>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</si>
  <si>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</si>
  <si>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</si>
  <si>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</si>
  <si>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</si>
  <si>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</si>
  <si>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</si>
  <si>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</si>
  <si>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</si>
  <si>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</si>
  <si>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</si>
  <si>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</si>
  <si>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</si>
  <si>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</si>
  <si>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</si>
  <si>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</si>
  <si>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</si>
  <si>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Capital Centre T</t>
  </si>
  <si>
    <t>Data per 31 March 2025</t>
  </si>
  <si>
    <t>Q1 2025</t>
  </si>
  <si>
    <t>End Q1 2025</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</si>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</sst>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2621</v>
      </c>
      <c r="G9" s="6"/>
      <c r="H9" s="371">
        <v>45957</v>
      </c>
      <c r="I9" s="6"/>
      <c r="J9" s="7"/>
    </row>
    <row r="10" spans="2:10" ht="21" x14ac:dyDescent="0.25">
      <c r="B10" s="5"/>
      <c r="C10" s="6"/>
      <c r="D10" s="6"/>
      <c r="E10" s="6"/>
      <c r="F10" s="11" t="s">
        <v>2622</v>
      </c>
      <c r="G10" s="6"/>
      <c r="H10" s="371">
        <v>45747</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2625</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45747</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489248</v>
      </c>
      <c r="F38" s="37"/>
      <c r="H38" s="20"/>
      <c r="L38" s="20"/>
      <c r="M38" s="20"/>
    </row>
    <row r="39" spans="1:14" x14ac:dyDescent="0.25">
      <c r="A39" s="22" t="s">
        <v>229</v>
      </c>
      <c r="B39" s="37" t="s">
        <v>230</v>
      </c>
      <c r="C39" s="94">
        <v>455545</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5.3983909383266152E-2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33703</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455545</v>
      </c>
      <c r="E53" s="44"/>
      <c r="F53" s="100">
        <f>IF($C$58=0,"",IF(C53="[for completion]","",C53/$C$58))</f>
        <v>0.93111264634704693</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33703</v>
      </c>
      <c r="E56" s="44"/>
      <c r="F56" s="100">
        <f>IF($C$58=0,"",IF(C56="[for completion]","",C56/$C$58))</f>
        <v>6.8887353652953107E-2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489248</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21</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19760</v>
      </c>
      <c r="D70" s="94"/>
      <c r="E70" s="18"/>
      <c r="F70" s="100">
        <f t="shared" ref="F70:F76" si="1">IF($C$77=0,"",IF(C70="[for completion]","",C70/$C$77))</f>
        <v>4.0388432066289351E-2</v>
      </c>
      <c r="G70" s="100" t="str">
        <f>IF($D$77=0,"",IF(D70="[Mark as ND1 if not relevant]","",D70/$D$77))</f>
        <v/>
      </c>
      <c r="H70" s="20"/>
      <c r="L70" s="20"/>
      <c r="M70" s="20"/>
      <c r="N70" s="49"/>
    </row>
    <row r="71" spans="1:14" x14ac:dyDescent="0.25">
      <c r="A71" s="22" t="s">
        <v>284</v>
      </c>
      <c r="B71" s="18" t="s">
        <v>285</v>
      </c>
      <c r="C71" s="94">
        <v>5500</v>
      </c>
      <c r="D71" s="94"/>
      <c r="E71" s="18"/>
      <c r="F71" s="100">
        <f t="shared" si="1"/>
        <v>1.1241719451649364E-2</v>
      </c>
      <c r="G71" s="100" t="str">
        <f t="shared" ref="G71:G76" si="2">IF($D$77=0,"",IF(D71="[Mark as ND1 if not relevant]","",D71/$D$77))</f>
        <v/>
      </c>
      <c r="H71" s="20"/>
      <c r="L71" s="20"/>
      <c r="M71" s="20"/>
      <c r="N71" s="49"/>
    </row>
    <row r="72" spans="1:14" x14ac:dyDescent="0.25">
      <c r="A72" s="22" t="s">
        <v>286</v>
      </c>
      <c r="B72" s="18" t="s">
        <v>287</v>
      </c>
      <c r="C72" s="94">
        <v>8836</v>
      </c>
      <c r="D72" s="94"/>
      <c r="E72" s="18"/>
      <c r="F72" s="100">
        <f t="shared" si="1"/>
        <v>1.8060333286322505E-2</v>
      </c>
      <c r="G72" s="100" t="str">
        <f t="shared" si="2"/>
        <v/>
      </c>
      <c r="H72" s="20"/>
      <c r="L72" s="20"/>
      <c r="M72" s="20"/>
      <c r="N72" s="49"/>
    </row>
    <row r="73" spans="1:14" x14ac:dyDescent="0.25">
      <c r="A73" s="22" t="s">
        <v>288</v>
      </c>
      <c r="B73" s="18" t="s">
        <v>289</v>
      </c>
      <c r="C73" s="94">
        <v>8290</v>
      </c>
      <c r="D73" s="94"/>
      <c r="E73" s="18"/>
      <c r="F73" s="100">
        <f t="shared" si="1"/>
        <v>1.6944337137122407E-2</v>
      </c>
      <c r="G73" s="100" t="str">
        <f t="shared" si="2"/>
        <v/>
      </c>
      <c r="H73" s="20"/>
      <c r="L73" s="20"/>
      <c r="M73" s="20"/>
      <c r="N73" s="49"/>
    </row>
    <row r="74" spans="1:14" x14ac:dyDescent="0.25">
      <c r="A74" s="22" t="s">
        <v>290</v>
      </c>
      <c r="B74" s="18" t="s">
        <v>291</v>
      </c>
      <c r="C74" s="94">
        <v>5958</v>
      </c>
      <c r="D74" s="94"/>
      <c r="E74" s="18"/>
      <c r="F74" s="100">
        <f t="shared" si="1"/>
        <v>1.2177848089623076E-2</v>
      </c>
      <c r="G74" s="100" t="str">
        <f t="shared" si="2"/>
        <v/>
      </c>
      <c r="H74" s="20"/>
      <c r="L74" s="20"/>
      <c r="M74" s="20"/>
      <c r="N74" s="49"/>
    </row>
    <row r="75" spans="1:14" x14ac:dyDescent="0.25">
      <c r="A75" s="22" t="s">
        <v>292</v>
      </c>
      <c r="B75" s="18" t="s">
        <v>293</v>
      </c>
      <c r="C75" s="94">
        <v>23109</v>
      </c>
      <c r="D75" s="94"/>
      <c r="E75" s="18"/>
      <c r="F75" s="100">
        <f t="shared" si="1"/>
        <v>4.7233617237848212E-2</v>
      </c>
      <c r="G75" s="100" t="str">
        <f t="shared" si="2"/>
        <v/>
      </c>
      <c r="H75" s="20"/>
      <c r="L75" s="20"/>
      <c r="M75" s="20"/>
      <c r="N75" s="49"/>
    </row>
    <row r="76" spans="1:14" x14ac:dyDescent="0.25">
      <c r="A76" s="22" t="s">
        <v>294</v>
      </c>
      <c r="B76" s="18" t="s">
        <v>295</v>
      </c>
      <c r="C76" s="94">
        <v>417796</v>
      </c>
      <c r="D76" s="94"/>
      <c r="E76" s="18"/>
      <c r="F76" s="100">
        <f t="shared" si="1"/>
        <v>0.85395371273114506</v>
      </c>
      <c r="G76" s="100" t="str">
        <f t="shared" si="2"/>
        <v/>
      </c>
      <c r="H76" s="20"/>
      <c r="L76" s="20"/>
      <c r="M76" s="20"/>
      <c r="N76" s="49"/>
    </row>
    <row r="77" spans="1:14" x14ac:dyDescent="0.25">
      <c r="A77" s="22" t="s">
        <v>296</v>
      </c>
      <c r="B77" s="52" t="s">
        <v>265</v>
      </c>
      <c r="C77" s="96">
        <f>SUM(C70:C76)</f>
        <v>489249</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146976</v>
      </c>
      <c r="D93" s="94"/>
      <c r="E93" s="18"/>
      <c r="F93" s="100">
        <f>IF($C$100=0,"",IF(C93="[for completion]","",IF(C93="","",C93/$C$100)))</f>
        <v>0.32263701141048323</v>
      </c>
      <c r="G93" s="100" t="str">
        <f>IF($D$100=0,"",IF(D93="[Mark as ND1 if not relevant]","",IF(D93="","",D93/$D$100)))</f>
        <v/>
      </c>
      <c r="H93" s="20"/>
      <c r="L93" s="20"/>
      <c r="M93" s="20"/>
      <c r="N93" s="49"/>
    </row>
    <row r="94" spans="1:14" x14ac:dyDescent="0.25">
      <c r="A94" s="22" t="s">
        <v>322</v>
      </c>
      <c r="B94" s="18" t="s">
        <v>285</v>
      </c>
      <c r="C94" s="94">
        <v>137933</v>
      </c>
      <c r="D94" s="94"/>
      <c r="E94" s="18"/>
      <c r="F94" s="100">
        <f t="shared" ref="F94:F99" si="5">IF($C$100=0,"",IF(C94="[for completion]","",IF(C94="","",C94/$C$100)))</f>
        <v>0.30278610722078558</v>
      </c>
      <c r="G94" s="100" t="str">
        <f t="shared" ref="G94:G99" si="6">IF($D$100=0,"",IF(D94="[Mark as ND1 if not relevant]","",IF(D94="","",D94/$D$100)))</f>
        <v/>
      </c>
      <c r="H94" s="20"/>
      <c r="L94" s="20"/>
      <c r="M94" s="20"/>
      <c r="N94" s="49"/>
    </row>
    <row r="95" spans="1:14" x14ac:dyDescent="0.25">
      <c r="A95" s="22" t="s">
        <v>323</v>
      </c>
      <c r="B95" s="18" t="s">
        <v>287</v>
      </c>
      <c r="C95" s="94">
        <v>71787</v>
      </c>
      <c r="D95" s="94"/>
      <c r="E95" s="18"/>
      <c r="F95" s="100">
        <f t="shared" si="5"/>
        <v>0.15758452494369393</v>
      </c>
      <c r="G95" s="100" t="str">
        <f t="shared" si="6"/>
        <v/>
      </c>
      <c r="H95" s="20"/>
      <c r="L95" s="20"/>
      <c r="M95" s="20"/>
      <c r="N95" s="49"/>
    </row>
    <row r="96" spans="1:14" x14ac:dyDescent="0.25">
      <c r="A96" s="22" t="s">
        <v>324</v>
      </c>
      <c r="B96" s="18" t="s">
        <v>289</v>
      </c>
      <c r="C96" s="94">
        <v>70266</v>
      </c>
      <c r="D96" s="94"/>
      <c r="E96" s="18"/>
      <c r="F96" s="100">
        <f t="shared" si="5"/>
        <v>0.15424567442146347</v>
      </c>
      <c r="G96" s="100" t="str">
        <f t="shared" si="6"/>
        <v/>
      </c>
      <c r="H96" s="20"/>
      <c r="L96" s="20"/>
      <c r="M96" s="20"/>
      <c r="N96" s="49"/>
    </row>
    <row r="97" spans="1:14" x14ac:dyDescent="0.25">
      <c r="A97" s="22" t="s">
        <v>325</v>
      </c>
      <c r="B97" s="18" t="s">
        <v>291</v>
      </c>
      <c r="C97" s="94">
        <v>23365</v>
      </c>
      <c r="D97" s="94"/>
      <c r="E97" s="18"/>
      <c r="F97" s="100">
        <f t="shared" si="5"/>
        <v>5.1290100231370706E-2</v>
      </c>
      <c r="G97" s="100" t="str">
        <f t="shared" si="6"/>
        <v/>
      </c>
      <c r="H97" s="20"/>
      <c r="L97" s="20"/>
      <c r="M97" s="20"/>
    </row>
    <row r="98" spans="1:14" x14ac:dyDescent="0.25">
      <c r="A98" s="22" t="s">
        <v>326</v>
      </c>
      <c r="B98" s="18" t="s">
        <v>293</v>
      </c>
      <c r="C98" s="94">
        <v>5219</v>
      </c>
      <c r="D98" s="94"/>
      <c r="E98" s="18"/>
      <c r="F98" s="100">
        <f t="shared" si="5"/>
        <v>1.1456581772203026E-2</v>
      </c>
      <c r="G98" s="100" t="str">
        <f t="shared" si="6"/>
        <v/>
      </c>
      <c r="H98" s="20"/>
      <c r="L98" s="20"/>
      <c r="M98" s="20"/>
    </row>
    <row r="99" spans="1:14" x14ac:dyDescent="0.25">
      <c r="A99" s="22" t="s">
        <v>327</v>
      </c>
      <c r="B99" s="18" t="s">
        <v>295</v>
      </c>
      <c r="C99" s="94">
        <v>0</v>
      </c>
      <c r="D99" s="94"/>
      <c r="E99" s="18"/>
      <c r="F99" s="100">
        <f t="shared" si="5"/>
        <v>0</v>
      </c>
      <c r="G99" s="100" t="str">
        <f t="shared" si="6"/>
        <v/>
      </c>
      <c r="H99" s="20"/>
      <c r="L99" s="20"/>
      <c r="M99" s="20"/>
    </row>
    <row r="100" spans="1:14" x14ac:dyDescent="0.25">
      <c r="A100" s="22" t="s">
        <v>328</v>
      </c>
      <c r="B100" s="52" t="s">
        <v>265</v>
      </c>
      <c r="C100" s="96">
        <f>SUM(C93:C99)</f>
        <v>455546</v>
      </c>
      <c r="D100" s="96">
        <f>SUM(D93:D99)</f>
        <v>0</v>
      </c>
      <c r="E100" s="37"/>
      <c r="F100" s="101">
        <f>SUM(F93:F99)</f>
        <v>0.99999999999999989</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1466</v>
      </c>
      <c r="D112" s="94">
        <v>1466</v>
      </c>
      <c r="E112" s="45"/>
      <c r="F112" s="100">
        <f t="shared" ref="F112:F116" si="7">IF($C$131=0,"",IF(C112="[for completion]","",IF(C112="","",C112/$C$131)))</f>
        <v>3.2181233467604739E-3</v>
      </c>
      <c r="G112" s="100">
        <f t="shared" ref="G112:G116" si="8">IF($D$131=0,"",IF(D112="[for completion]","",IF(D112="","",D112/$D$131)))</f>
        <v>3.2181233467604739E-3</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439020</v>
      </c>
      <c r="D118" s="94">
        <v>439020</v>
      </c>
      <c r="E118" s="37"/>
      <c r="F118" s="100">
        <f t="shared" si="9"/>
        <v>0.96372476923245787</v>
      </c>
      <c r="G118" s="100">
        <f t="shared" si="10"/>
        <v>0.96372476923245787</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v>4684</v>
      </c>
      <c r="D124" s="94">
        <v>4684</v>
      </c>
      <c r="E124" s="37"/>
      <c r="F124" s="100">
        <f t="shared" ref="F124:F136" si="11">IF($C$131=0,"",IF(C124="[for completion]","",IF(C124="","",C124/$C$131)))</f>
        <v>1.0282189465365662E-2</v>
      </c>
      <c r="G124" s="100">
        <f t="shared" ref="G124:G136" si="12">IF($D$131=0,"",IF(D124="[for completion]","",IF(D124="","",D124/$D$131)))</f>
        <v>1.0282189465365662E-2</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v>10375</v>
      </c>
      <c r="D127" s="94">
        <v>10375</v>
      </c>
      <c r="E127" s="37"/>
      <c r="F127" s="100">
        <f t="shared" si="11"/>
        <v>2.277491795541604E-2</v>
      </c>
      <c r="G127" s="100">
        <f t="shared" si="12"/>
        <v>2.277491795541604E-2</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455545</v>
      </c>
      <c r="D131" s="94">
        <f>SUM(D112:D130)</f>
        <v>455545</v>
      </c>
      <c r="E131" s="37"/>
      <c r="F131" s="100">
        <f>SUM(F112:F130)</f>
        <v>1</v>
      </c>
      <c r="G131" s="100">
        <f>SUM(G112:G130)</f>
        <v>1</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1467</v>
      </c>
      <c r="D138" s="94">
        <v>1467</v>
      </c>
      <c r="E138" s="45"/>
      <c r="F138" s="100">
        <f t="shared" ref="F138:F141" si="13">IF($C$157=0,"",IF(C138="[for completion]","",IF(C138="","",C138/$C$157)))</f>
        <v>3.2203114504353019E-3</v>
      </c>
      <c r="G138" s="100">
        <f t="shared" ref="G138:G141" si="14">IF($D$157=0,"",IF(D138="[for completion]","",IF(D138="","",D138/$D$157)))</f>
        <v>3.2203114504353019E-3</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439070</v>
      </c>
      <c r="D144" s="94">
        <v>439070</v>
      </c>
      <c r="E144" s="37"/>
      <c r="F144" s="100">
        <f t="shared" si="15"/>
        <v>0.96383241209449755</v>
      </c>
      <c r="G144" s="100">
        <f t="shared" si="16"/>
        <v>0.96383241209449755</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4666</v>
      </c>
      <c r="D150" s="94">
        <v>4666</v>
      </c>
      <c r="E150" s="37"/>
      <c r="F150" s="100">
        <f t="shared" si="15"/>
        <v>1.0242653870300693E-2</v>
      </c>
      <c r="G150" s="100">
        <f t="shared" si="16"/>
        <v>1.0242653870300693E-2</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10343</v>
      </c>
      <c r="D153" s="94">
        <v>10343</v>
      </c>
      <c r="E153" s="37"/>
      <c r="F153" s="100">
        <f t="shared" si="15"/>
        <v>2.2704622584766413E-2</v>
      </c>
      <c r="G153" s="100">
        <f t="shared" si="16"/>
        <v>2.2704622584766413E-2</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455546</v>
      </c>
      <c r="D157" s="94">
        <f>SUM(D138:D156)</f>
        <v>455546</v>
      </c>
      <c r="E157" s="37"/>
      <c r="F157" s="100">
        <f>SUM(F138:F156)</f>
        <v>1</v>
      </c>
      <c r="G157" s="100">
        <f>SUM(G138:G156)</f>
        <v>1</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313394</v>
      </c>
      <c r="D164" s="94">
        <v>313394</v>
      </c>
      <c r="E164" s="56"/>
      <c r="F164" s="100">
        <f>IF($C$167=0,"",IF(C164="[for completion]","",IF(C164="","",C164/$C$167)))</f>
        <v>0.68795398917779804</v>
      </c>
      <c r="G164" s="100">
        <f>IF($D$167=0,"",IF(D164="[for completion]","",IF(D164="","",D164/$D$167)))</f>
        <v>0.68795398917779804</v>
      </c>
      <c r="H164" s="20"/>
      <c r="L164" s="20"/>
      <c r="M164" s="20"/>
      <c r="N164" s="49"/>
    </row>
    <row r="165" spans="1:14" x14ac:dyDescent="0.25">
      <c r="A165" s="22" t="s">
        <v>417</v>
      </c>
      <c r="B165" s="20" t="s">
        <v>418</v>
      </c>
      <c r="C165" s="94">
        <v>142151</v>
      </c>
      <c r="D165" s="94">
        <v>142151</v>
      </c>
      <c r="E165" s="56"/>
      <c r="F165" s="100">
        <f>IF($C$167=0,"",IF(C165="[for completion]","",IF(C165="","",C165/$C$167)))</f>
        <v>0.31204601082220196</v>
      </c>
      <c r="G165" s="100">
        <f>IF($D$167=0,"",IF(D165="[for completion]","",IF(D165="","",D165/$D$167)))</f>
        <v>0.31204601082220196</v>
      </c>
      <c r="H165" s="20"/>
      <c r="L165" s="20"/>
      <c r="M165" s="20"/>
      <c r="N165" s="49"/>
    </row>
    <row r="166" spans="1:14" x14ac:dyDescent="0.25">
      <c r="A166" s="22" t="s">
        <v>419</v>
      </c>
      <c r="B166" s="20" t="s">
        <v>263</v>
      </c>
      <c r="C166" s="94">
        <v>0</v>
      </c>
      <c r="D166" s="94">
        <v>0</v>
      </c>
      <c r="E166" s="56"/>
      <c r="F166" s="100">
        <f>IF($C$167=0,"",IF(C166="[for completion]","",IF(C166="","",C166/$C$167)))</f>
        <v>0</v>
      </c>
      <c r="G166" s="100">
        <f>IF($D$167=0,"",IF(D166="[for completion]","",IF(D166="","",D166/$D$167)))</f>
        <v>0</v>
      </c>
      <c r="H166" s="20"/>
      <c r="L166" s="20"/>
      <c r="M166" s="20"/>
      <c r="N166" s="49"/>
    </row>
    <row r="167" spans="1:14" x14ac:dyDescent="0.25">
      <c r="A167" s="22" t="s">
        <v>420</v>
      </c>
      <c r="B167" s="57" t="s">
        <v>265</v>
      </c>
      <c r="C167" s="103">
        <f>SUM(C164:C166)</f>
        <v>455545</v>
      </c>
      <c r="D167" s="103">
        <f>SUM(D164:D166)</f>
        <v>455545</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c r="D174" s="34"/>
      <c r="E174" s="28"/>
      <c r="F174" s="100">
        <f>IF($C$179=0,"",IF(C174="[for completion]","",C174/$C$179))</f>
        <v>0</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3573</v>
      </c>
      <c r="E176" s="47"/>
      <c r="F176" s="100">
        <f>IF($C$179=0,"",IF(C176="[for completion]","",C176/$C$179))</f>
        <v>0.1060143013975017</v>
      </c>
      <c r="G176" s="45"/>
      <c r="H176" s="20"/>
      <c r="L176" s="20"/>
      <c r="M176" s="20"/>
      <c r="N176" s="49"/>
    </row>
    <row r="177" spans="1:14" x14ac:dyDescent="0.25">
      <c r="A177" s="22" t="s">
        <v>434</v>
      </c>
      <c r="B177" s="37" t="s">
        <v>435</v>
      </c>
      <c r="C177" s="94">
        <v>30130</v>
      </c>
      <c r="E177" s="47"/>
      <c r="F177" s="100">
        <f>IF($C$179=0,"",IF(C177="[for completion]","",C177/$C$179))</f>
        <v>0.89398569860249832</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33703</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33703</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33703</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33703</v>
      </c>
      <c r="E218" s="56"/>
      <c r="F218" s="100">
        <f>IF($C$38=0,"",IF(C218="[for completion]","",IF(C218="","",C218/$C$38)))</f>
        <v>6.8887353652953107E-2</v>
      </c>
      <c r="G218" s="100">
        <f>IF($C$39=0,"",IF(C218="[for completion]","",IF(C218="","",C218/$C$39)))</f>
        <v>7.3983909383266197E-2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33703</v>
      </c>
      <c r="E220" s="56"/>
      <c r="F220" s="93">
        <f>SUM(F217:F219)</f>
        <v>6.8887353652953107E-2</v>
      </c>
      <c r="G220" s="93">
        <f>SUM(G217:G219)</f>
        <v>7.3983909383266197E-2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321701.2</v>
      </c>
      <c r="F12" s="100">
        <f>IF($C$15=0,"",IF(C12="[for completion]","",C12/$C$15))</f>
        <v>0.70618941874483598</v>
      </c>
    </row>
    <row r="13" spans="1:7" x14ac:dyDescent="0.25">
      <c r="A13" s="22" t="s">
        <v>717</v>
      </c>
      <c r="B13" s="22" t="s">
        <v>718</v>
      </c>
      <c r="C13" s="94">
        <v>133478.39999999999</v>
      </c>
      <c r="F13" s="100">
        <f>IF($C$15=0,"",IF(C13="[for completion]","",C13/$C$15))</f>
        <v>0.29300802642635682</v>
      </c>
    </row>
    <row r="14" spans="1:7" x14ac:dyDescent="0.25">
      <c r="A14" s="22" t="s">
        <v>719</v>
      </c>
      <c r="B14" s="22" t="s">
        <v>263</v>
      </c>
      <c r="C14" s="94">
        <v>365.6</v>
      </c>
      <c r="F14" s="100">
        <f>IF($C$15=0,"",IF(C14="[for completion]","",C14/$C$15))</f>
        <v>8.0255482880732813E-4</v>
      </c>
    </row>
    <row r="15" spans="1:7" x14ac:dyDescent="0.25">
      <c r="A15" s="22" t="s">
        <v>720</v>
      </c>
      <c r="B15" s="84" t="s">
        <v>265</v>
      </c>
      <c r="C15" s="94">
        <f>SUM(C12:C14)</f>
        <v>455545.19999999995</v>
      </c>
      <c r="F15" s="91">
        <f>SUM(F12:F14)</f>
        <v>1.0000000000000002</v>
      </c>
    </row>
    <row r="16" spans="1:7" outlineLevel="1" x14ac:dyDescent="0.25">
      <c r="A16" s="22" t="s">
        <v>721</v>
      </c>
      <c r="B16" s="48" t="s">
        <v>2272</v>
      </c>
      <c r="C16" s="94">
        <v>228270</v>
      </c>
      <c r="F16" s="100">
        <f t="shared" ref="F16:F26" si="0">IF($C$15=0,"",IF(C16="[for completion]","",C16/$C$15))</f>
        <v>0.50109187847879866</v>
      </c>
    </row>
    <row r="17" spans="1:7" outlineLevel="1" x14ac:dyDescent="0.25">
      <c r="A17" s="22" t="s">
        <v>722</v>
      </c>
      <c r="B17" s="48" t="s">
        <v>2273</v>
      </c>
      <c r="C17" s="94">
        <v>12043</v>
      </c>
      <c r="F17" s="100">
        <f t="shared" si="0"/>
        <v>2.6436454604285155E-2</v>
      </c>
    </row>
    <row r="18" spans="1:7" outlineLevel="1" x14ac:dyDescent="0.25">
      <c r="A18" s="22" t="s">
        <v>724</v>
      </c>
      <c r="B18" s="48" t="s">
        <v>2274</v>
      </c>
      <c r="C18" s="94">
        <v>1655</v>
      </c>
      <c r="F18" s="100">
        <f t="shared" si="0"/>
        <v>3.633009413774967E-3</v>
      </c>
    </row>
    <row r="19" spans="1:7" outlineLevel="1" x14ac:dyDescent="0.25">
      <c r="A19" s="22" t="s">
        <v>725</v>
      </c>
      <c r="B19" s="48" t="s">
        <v>2275</v>
      </c>
      <c r="C19" s="94">
        <v>6882.2</v>
      </c>
      <c r="F19" s="100">
        <f t="shared" si="0"/>
        <v>1.5107611714490682E-2</v>
      </c>
    </row>
    <row r="20" spans="1:7" outlineLevel="1" x14ac:dyDescent="0.25">
      <c r="A20" s="22" t="s">
        <v>726</v>
      </c>
      <c r="B20" s="48" t="s">
        <v>2276</v>
      </c>
      <c r="C20" s="94">
        <v>72851</v>
      </c>
      <c r="F20" s="100">
        <f t="shared" si="0"/>
        <v>0.15992046453348649</v>
      </c>
    </row>
    <row r="21" spans="1:7" outlineLevel="1" x14ac:dyDescent="0.25">
      <c r="A21" s="22" t="s">
        <v>727</v>
      </c>
      <c r="B21" s="48" t="s">
        <v>2277</v>
      </c>
      <c r="C21" s="94">
        <v>16878</v>
      </c>
      <c r="F21" s="100">
        <f t="shared" si="0"/>
        <v>3.7050110504950995E-2</v>
      </c>
    </row>
    <row r="22" spans="1:7" outlineLevel="1" x14ac:dyDescent="0.25">
      <c r="A22" s="22" t="s">
        <v>728</v>
      </c>
      <c r="B22" s="48" t="s">
        <v>2278</v>
      </c>
      <c r="C22" s="94">
        <v>75451</v>
      </c>
      <c r="F22" s="100">
        <f t="shared" si="0"/>
        <v>0.16562791134666771</v>
      </c>
    </row>
    <row r="23" spans="1:7" outlineLevel="1" x14ac:dyDescent="0.25">
      <c r="A23" s="22" t="s">
        <v>729</v>
      </c>
      <c r="B23" s="48" t="s">
        <v>2279</v>
      </c>
      <c r="C23" s="94">
        <v>33138</v>
      </c>
      <c r="F23" s="100">
        <f t="shared" si="0"/>
        <v>7.2743604805845838E-2</v>
      </c>
    </row>
    <row r="24" spans="1:7" outlineLevel="1" x14ac:dyDescent="0.25">
      <c r="A24" s="22" t="s">
        <v>730</v>
      </c>
      <c r="B24" s="48" t="s">
        <v>2280</v>
      </c>
      <c r="C24" s="94">
        <v>8011.4</v>
      </c>
      <c r="F24" s="100">
        <f t="shared" si="0"/>
        <v>1.758639976889231E-2</v>
      </c>
    </row>
    <row r="25" spans="1:7" outlineLevel="1" x14ac:dyDescent="0.25">
      <c r="A25" s="22" t="s">
        <v>731</v>
      </c>
      <c r="B25" s="48" t="s">
        <v>263</v>
      </c>
      <c r="C25" s="94">
        <v>365.6</v>
      </c>
      <c r="F25" s="100">
        <f t="shared" si="0"/>
        <v>8.0255482880732813E-4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166790</v>
      </c>
      <c r="D28" s="95">
        <v>13342</v>
      </c>
      <c r="F28" s="95">
        <f>IF(AND(C28="[For completion]",D28="[For completion]"),"[For completion]",SUM(C28:D28))</f>
        <v>180132</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1.4199999999999999E-2</v>
      </c>
      <c r="D36" s="91">
        <v>6.7500000000000004E-2</v>
      </c>
      <c r="E36" s="108"/>
      <c r="F36" s="91">
        <v>1.9799999999999998E-2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0.99827338661113219</v>
      </c>
      <c r="D44" s="154">
        <f>SUM(D45:D71)</f>
        <v>0.96978214090979176</v>
      </c>
      <c r="E44" s="154"/>
      <c r="F44" s="154">
        <f>SUM(F45:F71)</f>
        <v>0.98971845162232852</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0.99154539699029021</v>
      </c>
      <c r="D51" s="91">
        <v>0.90006579360407057</v>
      </c>
      <c r="E51" s="91"/>
      <c r="F51" s="91">
        <v>0.96453979279364299</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6.727989620841944E-3</v>
      </c>
      <c r="D71" s="91">
        <v>6.971634730572121E-2</v>
      </c>
      <c r="E71" s="91"/>
      <c r="F71" s="91">
        <v>2.517865882868554E-2</v>
      </c>
      <c r="G71" s="22"/>
    </row>
    <row r="72" spans="1:7" x14ac:dyDescent="0.25">
      <c r="A72" s="61" t="s">
        <v>815</v>
      </c>
      <c r="B72" s="153" t="s">
        <v>466</v>
      </c>
      <c r="C72" s="154">
        <f>SUM(C73:C75)</f>
        <v>1.726613388867825E-3</v>
      </c>
      <c r="D72" s="154">
        <f>SUM(D73:D75)</f>
        <v>3.0217859090208264E-2</v>
      </c>
      <c r="E72" s="154"/>
      <c r="F72" s="154">
        <f>SUM(F73:F75)</f>
        <v>1.0281548377671399E-2</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1.726613388867825E-3</v>
      </c>
      <c r="D75" s="91">
        <v>3.0217859090208264E-2</v>
      </c>
      <c r="E75" s="91"/>
      <c r="F75" s="91">
        <v>1.0281548377671399E-2</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1</v>
      </c>
      <c r="D99" s="154">
        <f>SUM(D100:D148)</f>
        <v>1</v>
      </c>
      <c r="E99" s="154"/>
      <c r="F99" s="154">
        <f>SUM(F100:F148)</f>
        <v>1</v>
      </c>
      <c r="G99" s="22"/>
    </row>
    <row r="100" spans="1:7" x14ac:dyDescent="0.25">
      <c r="A100" s="22" t="s">
        <v>846</v>
      </c>
      <c r="B100" s="37" t="s">
        <v>2281</v>
      </c>
      <c r="C100" s="91">
        <v>0.55023120156782535</v>
      </c>
      <c r="D100" s="91">
        <v>0.41145070763688485</v>
      </c>
      <c r="E100" s="91"/>
      <c r="F100" s="91">
        <v>0.51235940462492491</v>
      </c>
      <c r="G100" s="22"/>
    </row>
    <row r="101" spans="1:7" x14ac:dyDescent="0.25">
      <c r="A101" s="22" t="s">
        <v>847</v>
      </c>
      <c r="B101" s="37" t="s">
        <v>2282</v>
      </c>
      <c r="C101" s="91">
        <v>0.11525842563473446</v>
      </c>
      <c r="D101" s="91">
        <v>0.11945549874187712</v>
      </c>
      <c r="E101" s="91"/>
      <c r="F101" s="91">
        <v>0.11636360715101465</v>
      </c>
      <c r="G101" s="22"/>
    </row>
    <row r="102" spans="1:7" x14ac:dyDescent="0.25">
      <c r="A102" s="22" t="s">
        <v>848</v>
      </c>
      <c r="B102" s="37" t="s">
        <v>2283</v>
      </c>
      <c r="C102" s="91">
        <v>4.3761664713991323E-2</v>
      </c>
      <c r="D102" s="91">
        <v>9.158202186961302E-2</v>
      </c>
      <c r="E102" s="91"/>
      <c r="F102" s="91">
        <v>5.6911920338258287E-2</v>
      </c>
      <c r="G102" s="22"/>
    </row>
    <row r="103" spans="1:7" x14ac:dyDescent="0.25">
      <c r="A103" s="22" t="s">
        <v>849</v>
      </c>
      <c r="B103" s="37" t="s">
        <v>2284</v>
      </c>
      <c r="C103" s="91">
        <v>0.15765692753510507</v>
      </c>
      <c r="D103" s="91">
        <v>0.16938503886738143</v>
      </c>
      <c r="E103" s="91"/>
      <c r="F103" s="91">
        <v>0.16080105625752394</v>
      </c>
      <c r="G103" s="22"/>
    </row>
    <row r="104" spans="1:7" x14ac:dyDescent="0.25">
      <c r="A104" s="22" t="s">
        <v>850</v>
      </c>
      <c r="B104" s="37" t="s">
        <v>2285</v>
      </c>
      <c r="C104" s="91">
        <v>0.13309178054834386</v>
      </c>
      <c r="D104" s="91">
        <v>0.20812673288424355</v>
      </c>
      <c r="E104" s="91"/>
      <c r="F104" s="91">
        <v>0.15356401162827818</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1.116627207656105E-3</v>
      </c>
      <c r="D150" s="91">
        <v>3.0521806009873963E-4</v>
      </c>
      <c r="E150" s="92"/>
      <c r="F150" s="91">
        <v>8.7798139617218025E-4</v>
      </c>
    </row>
    <row r="151" spans="1:7" x14ac:dyDescent="0.25">
      <c r="A151" s="22" t="s">
        <v>898</v>
      </c>
      <c r="B151" s="22" t="s">
        <v>899</v>
      </c>
      <c r="C151" s="91">
        <v>0.99888337279234396</v>
      </c>
      <c r="D151" s="91">
        <v>0.99969478193990136</v>
      </c>
      <c r="E151" s="92"/>
      <c r="F151" s="91">
        <v>0.99912201860382777</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0.71827944421631662</v>
      </c>
      <c r="D160" s="91">
        <v>0.57691774618046532</v>
      </c>
      <c r="E160" s="92"/>
      <c r="F160" s="91">
        <v>0.67689462881178886</v>
      </c>
    </row>
    <row r="161" spans="1:7" x14ac:dyDescent="0.25">
      <c r="A161" s="22" t="s">
        <v>910</v>
      </c>
      <c r="B161" s="22" t="s">
        <v>911</v>
      </c>
      <c r="C161" s="91">
        <v>0.28172055578368338</v>
      </c>
      <c r="D161" s="91">
        <v>0.42308225381953479</v>
      </c>
      <c r="E161" s="92"/>
      <c r="F161" s="91">
        <v>0.32310537118821114</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9.6766312051446562E-2</v>
      </c>
      <c r="D170" s="91">
        <v>9.1044788866741291E-2</v>
      </c>
      <c r="E170" s="92"/>
      <c r="F170" s="91">
        <v>9.5023584947078757E-2</v>
      </c>
    </row>
    <row r="171" spans="1:7" x14ac:dyDescent="0.25">
      <c r="A171" s="22" t="s">
        <v>922</v>
      </c>
      <c r="B171" s="18" t="s">
        <v>923</v>
      </c>
      <c r="C171" s="91">
        <v>4.7021331622426804E-2</v>
      </c>
      <c r="D171" s="91">
        <v>6.9429208921362923E-2</v>
      </c>
      <c r="E171" s="92"/>
      <c r="F171" s="91">
        <v>5.3552800953934721E-2</v>
      </c>
    </row>
    <row r="172" spans="1:7" x14ac:dyDescent="0.25">
      <c r="A172" s="22" t="s">
        <v>924</v>
      </c>
      <c r="B172" s="18" t="s">
        <v>925</v>
      </c>
      <c r="C172" s="91">
        <v>5.6122023942744313E-2</v>
      </c>
      <c r="D172" s="91">
        <v>5.7043521544257465E-2</v>
      </c>
      <c r="E172" s="91"/>
      <c r="F172" s="91">
        <v>5.6349013313289932E-2</v>
      </c>
    </row>
    <row r="173" spans="1:7" x14ac:dyDescent="0.25">
      <c r="A173" s="22" t="s">
        <v>926</v>
      </c>
      <c r="B173" s="18" t="s">
        <v>927</v>
      </c>
      <c r="C173" s="91">
        <v>8.5348559904109667E-2</v>
      </c>
      <c r="D173" s="91">
        <v>9.6617981085459145E-2</v>
      </c>
      <c r="E173" s="91"/>
      <c r="F173" s="91">
        <v>8.8882805818439811E-2</v>
      </c>
    </row>
    <row r="174" spans="1:7" x14ac:dyDescent="0.25">
      <c r="A174" s="22" t="s">
        <v>928</v>
      </c>
      <c r="B174" s="18" t="s">
        <v>929</v>
      </c>
      <c r="C174" s="91">
        <v>0.71474177247927273</v>
      </c>
      <c r="D174" s="91">
        <v>0.6858644995821791</v>
      </c>
      <c r="E174" s="91"/>
      <c r="F174" s="91">
        <v>0.70619179496725681</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8.0000000000000004E-4</v>
      </c>
      <c r="D180" s="127">
        <v>5.0000000000000001E-4</v>
      </c>
      <c r="E180" s="92"/>
      <c r="F180" s="127">
        <v>6.9999999999999999E-4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1928.778</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112272</v>
      </c>
      <c r="D190" s="95">
        <v>122539</v>
      </c>
      <c r="E190" s="34"/>
      <c r="F190" s="100">
        <f>IF($C$214=0,"",IF(C190="[for completion]","",IF(C190="","",C190/$C$214)))</f>
        <v>0.34899606745292744</v>
      </c>
      <c r="G190" s="100">
        <f>IF($D$214=0,"",IF(D190="[for completion]","",IF(D190="","",D190/$D$214)))</f>
        <v>0.73469032915642429</v>
      </c>
    </row>
    <row r="191" spans="1:7" x14ac:dyDescent="0.25">
      <c r="A191" s="22" t="s">
        <v>950</v>
      </c>
      <c r="B191" s="37" t="s">
        <v>2287</v>
      </c>
      <c r="C191" s="94">
        <v>108384</v>
      </c>
      <c r="D191" s="95">
        <v>37107</v>
      </c>
      <c r="E191" s="34"/>
      <c r="F191" s="100">
        <f t="shared" ref="F191:F213" si="1">IF($C$214=0,"",IF(C191="[for completion]","",IF(C191="","",C191/$C$214)))</f>
        <v>0.33691026947785813</v>
      </c>
      <c r="G191" s="100">
        <f t="shared" ref="G191:G213" si="2">IF($D$214=0,"",IF(D191="[for completion]","",IF(D191="","",D191/$D$214)))</f>
        <v>0.22247736674860602</v>
      </c>
    </row>
    <row r="192" spans="1:7" x14ac:dyDescent="0.25">
      <c r="A192" s="22" t="s">
        <v>951</v>
      </c>
      <c r="B192" s="37" t="s">
        <v>2288</v>
      </c>
      <c r="C192" s="94">
        <v>50649.1</v>
      </c>
      <c r="D192" s="95">
        <v>6302</v>
      </c>
      <c r="E192" s="34"/>
      <c r="F192" s="100">
        <f t="shared" si="1"/>
        <v>0.1574420756736325</v>
      </c>
      <c r="G192" s="100">
        <f t="shared" si="2"/>
        <v>3.7784039810540203E-2</v>
      </c>
    </row>
    <row r="193" spans="1:7" x14ac:dyDescent="0.25">
      <c r="A193" s="22" t="s">
        <v>952</v>
      </c>
      <c r="B193" s="37" t="s">
        <v>2289</v>
      </c>
      <c r="C193" s="94">
        <v>17378.599999999999</v>
      </c>
      <c r="D193" s="95">
        <v>584</v>
      </c>
      <c r="E193" s="34"/>
      <c r="F193" s="100">
        <f t="shared" si="1"/>
        <v>5.4021154498338358E-2</v>
      </c>
      <c r="G193" s="100">
        <f t="shared" si="2"/>
        <v>3.501408957371545E-3</v>
      </c>
    </row>
    <row r="194" spans="1:7" x14ac:dyDescent="0.25">
      <c r="A194" s="22" t="s">
        <v>953</v>
      </c>
      <c r="B194" s="37" t="s">
        <v>2290</v>
      </c>
      <c r="C194" s="94">
        <v>9220.7999999999993</v>
      </c>
      <c r="D194" s="95">
        <v>131</v>
      </c>
      <c r="E194" s="34"/>
      <c r="F194" s="100">
        <f t="shared" si="1"/>
        <v>2.8662738160627345E-2</v>
      </c>
      <c r="G194" s="100">
        <f t="shared" si="2"/>
        <v>7.8541879009532941E-4</v>
      </c>
    </row>
    <row r="195" spans="1:7" x14ac:dyDescent="0.25">
      <c r="A195" s="22" t="s">
        <v>954</v>
      </c>
      <c r="B195" s="37" t="s">
        <v>2291</v>
      </c>
      <c r="C195" s="94">
        <v>23795.4</v>
      </c>
      <c r="D195" s="95">
        <v>127</v>
      </c>
      <c r="E195" s="34"/>
      <c r="F195" s="100">
        <f t="shared" si="1"/>
        <v>7.3967694736616338E-2</v>
      </c>
      <c r="G195" s="100">
        <f t="shared" si="2"/>
        <v>7.6143653696264762E-4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321699.89999999997</v>
      </c>
      <c r="D214" s="44">
        <f>SUM(D190:D213)</f>
        <v>166790</v>
      </c>
      <c r="E214" s="85"/>
      <c r="F214" s="109">
        <f>SUM(F190:F213)</f>
        <v>1.0000000000000002</v>
      </c>
      <c r="G214" s="109">
        <f>SUM(G190:G213)</f>
        <v>1</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0.504</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252799.33790283994</v>
      </c>
      <c r="D241" s="95"/>
      <c r="F241" s="100">
        <f>IF($C$249=0,"",IF(C241="[Mark as ND1 if not relevant]","",C241/$C$249))</f>
        <v>0.78582160833949022</v>
      </c>
      <c r="G241" s="100" t="str">
        <f>IF($D$249=0,"",IF(D241="[Mark as ND1 if not relevant]","",D241/$D$249))</f>
        <v/>
      </c>
    </row>
    <row r="242" spans="1:7" x14ac:dyDescent="0.25">
      <c r="A242" s="22" t="s">
        <v>1013</v>
      </c>
      <c r="B242" s="22" t="s">
        <v>981</v>
      </c>
      <c r="C242" s="94">
        <v>35397.247313535277</v>
      </c>
      <c r="D242" s="95"/>
      <c r="F242" s="100">
        <f t="shared" ref="F242:F248" si="5">IF($C$249=0,"",IF(C242="[Mark as ND1 if not relevant]","",C242/$C$249))</f>
        <v>0.11003162447127797</v>
      </c>
      <c r="G242" s="100" t="str">
        <f t="shared" ref="G242:G248" si="6">IF($D$249=0,"",IF(D242="[Mark as ND1 if not relevant]","",D242/$D$249))</f>
        <v/>
      </c>
    </row>
    <row r="243" spans="1:7" x14ac:dyDescent="0.25">
      <c r="A243" s="22" t="s">
        <v>1014</v>
      </c>
      <c r="B243" s="22" t="s">
        <v>983</v>
      </c>
      <c r="C243" s="94">
        <v>20432.827311425866</v>
      </c>
      <c r="D243" s="95"/>
      <c r="F243" s="100">
        <f t="shared" si="5"/>
        <v>6.3515028773369897E-2</v>
      </c>
      <c r="G243" s="100" t="str">
        <f t="shared" si="6"/>
        <v/>
      </c>
    </row>
    <row r="244" spans="1:7" x14ac:dyDescent="0.25">
      <c r="A244" s="22" t="s">
        <v>1015</v>
      </c>
      <c r="B244" s="22" t="s">
        <v>985</v>
      </c>
      <c r="C244" s="94">
        <v>8805.3617696382171</v>
      </c>
      <c r="D244" s="95"/>
      <c r="F244" s="100">
        <f t="shared" si="5"/>
        <v>2.7371288252691389E-2</v>
      </c>
      <c r="G244" s="100" t="str">
        <f t="shared" si="6"/>
        <v/>
      </c>
    </row>
    <row r="245" spans="1:7" x14ac:dyDescent="0.25">
      <c r="A245" s="22" t="s">
        <v>1016</v>
      </c>
      <c r="B245" s="22" t="s">
        <v>987</v>
      </c>
      <c r="C245" s="94">
        <v>3298.934409502473</v>
      </c>
      <c r="D245" s="95"/>
      <c r="F245" s="100">
        <f t="shared" si="5"/>
        <v>1.0254670621321264E-2</v>
      </c>
      <c r="G245" s="100" t="str">
        <f t="shared" si="6"/>
        <v/>
      </c>
    </row>
    <row r="246" spans="1:7" x14ac:dyDescent="0.25">
      <c r="A246" s="22" t="s">
        <v>1017</v>
      </c>
      <c r="B246" s="22" t="s">
        <v>989</v>
      </c>
      <c r="C246" s="94">
        <v>550.85073629159683</v>
      </c>
      <c r="D246" s="95"/>
      <c r="F246" s="100">
        <f t="shared" si="5"/>
        <v>1.7123083277774368E-3</v>
      </c>
      <c r="G246" s="100" t="str">
        <f t="shared" si="6"/>
        <v/>
      </c>
    </row>
    <row r="247" spans="1:7" x14ac:dyDescent="0.25">
      <c r="A247" s="22" t="s">
        <v>1018</v>
      </c>
      <c r="B247" s="22" t="s">
        <v>991</v>
      </c>
      <c r="C247" s="94">
        <v>179.58024003493685</v>
      </c>
      <c r="D247" s="95"/>
      <c r="F247" s="100">
        <f t="shared" si="5"/>
        <v>5.5822152945860415E-4</v>
      </c>
      <c r="G247" s="100" t="str">
        <f t="shared" si="6"/>
        <v/>
      </c>
    </row>
    <row r="248" spans="1:7" x14ac:dyDescent="0.25">
      <c r="A248" s="22" t="s">
        <v>1019</v>
      </c>
      <c r="B248" s="22" t="s">
        <v>993</v>
      </c>
      <c r="C248" s="94">
        <v>236.53031615694181</v>
      </c>
      <c r="D248" s="95"/>
      <c r="F248" s="100">
        <f t="shared" si="5"/>
        <v>7.3524968461322884E-4</v>
      </c>
      <c r="G248" s="100" t="str">
        <f t="shared" si="6"/>
        <v/>
      </c>
    </row>
    <row r="249" spans="1:7" x14ac:dyDescent="0.25">
      <c r="A249" s="22" t="s">
        <v>1020</v>
      </c>
      <c r="B249" s="46" t="s">
        <v>265</v>
      </c>
      <c r="C249" s="94">
        <f>SUM(C241:C248)</f>
        <v>321700.66999942524</v>
      </c>
      <c r="D249" s="95">
        <f>SUM(D241:D248)</f>
        <v>0</v>
      </c>
      <c r="F249" s="91">
        <f>SUM(F241:F248)</f>
        <v>1</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0.95744350150766266</v>
      </c>
      <c r="E260" s="85"/>
      <c r="F260" s="85"/>
      <c r="G260" s="85"/>
    </row>
    <row r="261" spans="1:14" x14ac:dyDescent="0.25">
      <c r="A261" s="22" t="s">
        <v>1033</v>
      </c>
      <c r="B261" s="22" t="s">
        <v>1034</v>
      </c>
      <c r="C261" s="91">
        <v>3.7427336877117717E-2</v>
      </c>
      <c r="E261" s="85"/>
      <c r="F261" s="85"/>
    </row>
    <row r="262" spans="1:14" x14ac:dyDescent="0.25">
      <c r="A262" s="22" t="s">
        <v>1035</v>
      </c>
      <c r="B262" s="22" t="s">
        <v>1036</v>
      </c>
      <c r="C262" s="91"/>
      <c r="E262" s="85"/>
      <c r="F262" s="85"/>
    </row>
    <row r="263" spans="1:14" x14ac:dyDescent="0.25">
      <c r="A263" s="22" t="s">
        <v>1037</v>
      </c>
      <c r="B263" s="22" t="s">
        <v>1038</v>
      </c>
      <c r="C263" s="91">
        <v>5.129161615219621E-3</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57472</v>
      </c>
      <c r="D287" s="22">
        <v>23527</v>
      </c>
      <c r="E287" s="28"/>
      <c r="F287" s="100">
        <f>IF($C$305=0,"",IF(C287="[For completion]","",C287/$C$305))</f>
        <v>0.17873036506746859</v>
      </c>
      <c r="G287" s="100">
        <f>IF($D$305=0,"",IF(D287="[For completion]","",D287/$D$305))</f>
        <v>0.13169767806363494</v>
      </c>
    </row>
    <row r="288" spans="1:7" customFormat="1" x14ac:dyDescent="0.25">
      <c r="A288" s="22" t="s">
        <v>1072</v>
      </c>
      <c r="B288" s="37" t="s">
        <v>2293</v>
      </c>
      <c r="C288" s="94">
        <v>14572</v>
      </c>
      <c r="D288" s="22">
        <v>7280</v>
      </c>
      <c r="E288" s="28"/>
      <c r="F288" s="100">
        <f t="shared" ref="F288:F304" si="9">IF($C$305=0,"",IF(C288="[For completion]","",C288/$C$305))</f>
        <v>4.5317004450221889E-2</v>
      </c>
      <c r="G288" s="100">
        <f t="shared" ref="G288:G304" si="10">IF($D$305=0,"",IF(D288="[For completion]","",D288/$D$305))</f>
        <v>4.0751438615346726E-2</v>
      </c>
    </row>
    <row r="289" spans="1:7" customFormat="1" x14ac:dyDescent="0.25">
      <c r="A289" s="22" t="s">
        <v>1073</v>
      </c>
      <c r="B289" s="37" t="s">
        <v>2294</v>
      </c>
      <c r="C289" s="94">
        <v>58438</v>
      </c>
      <c r="D289" s="22">
        <v>25312</v>
      </c>
      <c r="E289" s="28"/>
      <c r="F289" s="100">
        <f t="shared" si="9"/>
        <v>0.18173449808276604</v>
      </c>
      <c r="G289" s="100">
        <f t="shared" si="10"/>
        <v>0.14168961733951321</v>
      </c>
    </row>
    <row r="290" spans="1:7" customFormat="1" x14ac:dyDescent="0.25">
      <c r="A290" s="22" t="s">
        <v>1074</v>
      </c>
      <c r="B290" s="37" t="s">
        <v>2295</v>
      </c>
      <c r="C290" s="94">
        <v>38491</v>
      </c>
      <c r="D290" s="22">
        <v>17589</v>
      </c>
      <c r="E290" s="28"/>
      <c r="F290" s="100">
        <f t="shared" si="9"/>
        <v>0.11970195019856511</v>
      </c>
      <c r="G290" s="100">
        <f t="shared" si="10"/>
        <v>9.8458386511721632E-2</v>
      </c>
    </row>
    <row r="291" spans="1:7" customFormat="1" x14ac:dyDescent="0.25">
      <c r="A291" s="22" t="s">
        <v>1075</v>
      </c>
      <c r="B291" s="37" t="s">
        <v>2296</v>
      </c>
      <c r="C291" s="94">
        <v>13036</v>
      </c>
      <c r="D291" s="22">
        <v>5767</v>
      </c>
      <c r="E291" s="28"/>
      <c r="F291" s="100">
        <f t="shared" si="9"/>
        <v>4.0540246363786205E-2</v>
      </c>
      <c r="G291" s="100">
        <f t="shared" si="10"/>
        <v>3.2282080562459417E-2</v>
      </c>
    </row>
    <row r="292" spans="1:7" customFormat="1" x14ac:dyDescent="0.25">
      <c r="A292" s="22" t="s">
        <v>1076</v>
      </c>
      <c r="B292" s="37" t="s">
        <v>2297</v>
      </c>
      <c r="C292" s="94">
        <v>5098</v>
      </c>
      <c r="D292" s="22">
        <v>2428</v>
      </c>
      <c r="E292" s="28"/>
      <c r="F292" s="100">
        <f t="shared" si="9"/>
        <v>1.5854109846776775E-2</v>
      </c>
      <c r="G292" s="100">
        <f t="shared" si="10"/>
        <v>1.3591276505228275E-2</v>
      </c>
    </row>
    <row r="293" spans="1:7" customFormat="1" x14ac:dyDescent="0.25">
      <c r="A293" s="22" t="s">
        <v>1077</v>
      </c>
      <c r="B293" s="37" t="s">
        <v>2298</v>
      </c>
      <c r="C293" s="94">
        <v>2440</v>
      </c>
      <c r="D293" s="22">
        <v>1309</v>
      </c>
      <c r="E293" s="28"/>
      <c r="F293" s="100">
        <f t="shared" si="9"/>
        <v>7.5880792518900229E-3</v>
      </c>
      <c r="G293" s="100">
        <f t="shared" si="10"/>
        <v>7.3274221356440742E-3</v>
      </c>
    </row>
    <row r="294" spans="1:7" customFormat="1" x14ac:dyDescent="0.25">
      <c r="A294" s="22" t="s">
        <v>1078</v>
      </c>
      <c r="B294" s="37" t="s">
        <v>2299</v>
      </c>
      <c r="C294" s="94">
        <v>4170</v>
      </c>
      <c r="D294" s="22">
        <v>2442</v>
      </c>
      <c r="E294" s="28"/>
      <c r="F294" s="100">
        <f t="shared" si="9"/>
        <v>1.2968151836221882E-2</v>
      </c>
      <c r="G294" s="100">
        <f t="shared" si="10"/>
        <v>1.3669644656411635E-2</v>
      </c>
    </row>
    <row r="295" spans="1:7" customFormat="1" x14ac:dyDescent="0.25">
      <c r="A295" s="22" t="s">
        <v>1079</v>
      </c>
      <c r="B295" s="37" t="s">
        <v>2300</v>
      </c>
      <c r="C295" s="94">
        <v>5334</v>
      </c>
      <c r="D295" s="22">
        <v>3264</v>
      </c>
      <c r="E295" s="28"/>
      <c r="F295" s="100">
        <f t="shared" si="9"/>
        <v>1.6588038823598928E-2</v>
      </c>
      <c r="G295" s="100">
        <f t="shared" si="10"/>
        <v>1.8270974675891716E-2</v>
      </c>
    </row>
    <row r="296" spans="1:7" customFormat="1" x14ac:dyDescent="0.25">
      <c r="A296" s="22" t="s">
        <v>1080</v>
      </c>
      <c r="B296" s="37" t="s">
        <v>2301</v>
      </c>
      <c r="C296" s="94">
        <v>24123</v>
      </c>
      <c r="D296" s="22">
        <v>17940</v>
      </c>
      <c r="E296" s="28"/>
      <c r="F296" s="100">
        <f t="shared" si="9"/>
        <v>7.5019358931697963E-2</v>
      </c>
      <c r="G296" s="100">
        <f t="shared" si="10"/>
        <v>0.10042318801639014</v>
      </c>
    </row>
    <row r="297" spans="1:7" customFormat="1" x14ac:dyDescent="0.25">
      <c r="A297" s="22" t="s">
        <v>1081</v>
      </c>
      <c r="B297" s="37" t="s">
        <v>2302</v>
      </c>
      <c r="C297" s="94">
        <v>68775</v>
      </c>
      <c r="D297" s="22">
        <v>42365</v>
      </c>
      <c r="E297" s="28"/>
      <c r="F297" s="100">
        <f t="shared" si="9"/>
        <v>0.21388120924128537</v>
      </c>
      <c r="G297" s="100">
        <f t="shared" si="10"/>
        <v>0.23714762320592911</v>
      </c>
    </row>
    <row r="298" spans="1:7" customFormat="1" x14ac:dyDescent="0.25">
      <c r="A298" s="22" t="s">
        <v>1082</v>
      </c>
      <c r="B298" s="37" t="s">
        <v>2303</v>
      </c>
      <c r="C298" s="94">
        <v>10840</v>
      </c>
      <c r="D298" s="22">
        <v>10725</v>
      </c>
      <c r="E298" s="28"/>
      <c r="F298" s="100">
        <f t="shared" si="9"/>
        <v>3.3710975037085179E-2</v>
      </c>
      <c r="G298" s="100">
        <f t="shared" si="10"/>
        <v>6.0035601531537586E-2</v>
      </c>
    </row>
    <row r="299" spans="1:7" customFormat="1" x14ac:dyDescent="0.25">
      <c r="A299" s="22" t="s">
        <v>1083</v>
      </c>
      <c r="B299" s="37" t="s">
        <v>2304</v>
      </c>
      <c r="C299" s="94">
        <v>1914</v>
      </c>
      <c r="D299" s="22">
        <v>1916</v>
      </c>
      <c r="E299" s="28"/>
      <c r="F299" s="100">
        <f t="shared" si="9"/>
        <v>5.9522883967694689E-3</v>
      </c>
      <c r="G299" s="100">
        <f t="shared" si="10"/>
        <v>1.0725241261951143E-2</v>
      </c>
    </row>
    <row r="300" spans="1:7" customFormat="1" x14ac:dyDescent="0.25">
      <c r="A300" s="22" t="s">
        <v>1084</v>
      </c>
      <c r="B300" s="37" t="s">
        <v>2305</v>
      </c>
      <c r="C300" s="94">
        <v>4</v>
      </c>
      <c r="D300" s="22">
        <v>5</v>
      </c>
      <c r="E300" s="28"/>
      <c r="F300" s="100">
        <f t="shared" si="9"/>
        <v>1.2439474183426266E-5</v>
      </c>
      <c r="G300" s="100">
        <f t="shared" si="10"/>
        <v>2.7988625422628244E-5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16850</v>
      </c>
      <c r="D304" s="22">
        <v>16775</v>
      </c>
      <c r="E304" s="28"/>
      <c r="F304" s="100">
        <f t="shared" si="9"/>
        <v>5.2401284997683151E-2</v>
      </c>
      <c r="G304" s="100">
        <f t="shared" si="10"/>
        <v>9.3901838292917761E-2</v>
      </c>
    </row>
    <row r="305" spans="1:7" customFormat="1" x14ac:dyDescent="0.25">
      <c r="A305" s="22" t="s">
        <v>1090</v>
      </c>
      <c r="B305" s="37" t="s">
        <v>265</v>
      </c>
      <c r="C305" s="94">
        <f>SUM(C287:C304)</f>
        <v>321557</v>
      </c>
      <c r="D305" s="22">
        <f>SUM(D287:D304)</f>
        <v>178644</v>
      </c>
      <c r="E305" s="28"/>
      <c r="F305" s="108">
        <f>SUM(F287:F304)</f>
        <v>1</v>
      </c>
      <c r="G305" s="108">
        <f>SUM(G287:G304)</f>
        <v>1</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57472</v>
      </c>
      <c r="D310" s="22">
        <v>23527</v>
      </c>
      <c r="E310" s="28"/>
      <c r="F310" s="100">
        <f>IF($C$328=0,"",IF(C310="[For completion]","",C310/$C$328))</f>
        <v>0.17873036506746859</v>
      </c>
      <c r="G310" s="100">
        <f>IF($D$328=0,"",IF(D310="[For completion]","",D310/$D$328))</f>
        <v>0.13169767806363494</v>
      </c>
    </row>
    <row r="311" spans="1:7" customFormat="1" x14ac:dyDescent="0.25">
      <c r="A311" s="22" t="s">
        <v>1096</v>
      </c>
      <c r="B311" s="37" t="s">
        <v>2307</v>
      </c>
      <c r="C311" s="94">
        <v>14572</v>
      </c>
      <c r="D311" s="22">
        <v>7280</v>
      </c>
      <c r="E311" s="28"/>
      <c r="F311" s="100">
        <f t="shared" ref="F311:F327" si="11">IF($C$328=0,"",IF(C311="[For completion]","",C311/$C$328))</f>
        <v>4.5317004450221889E-2</v>
      </c>
      <c r="G311" s="100">
        <f t="shared" ref="G311:G327" si="12">IF($D$328=0,"",IF(D311="[For completion]","",D311/$D$328))</f>
        <v>4.0751438615346726E-2</v>
      </c>
    </row>
    <row r="312" spans="1:7" customFormat="1" x14ac:dyDescent="0.25">
      <c r="A312" s="22" t="s">
        <v>1097</v>
      </c>
      <c r="B312" s="37" t="s">
        <v>2308</v>
      </c>
      <c r="C312" s="94">
        <v>58438</v>
      </c>
      <c r="D312" s="22">
        <v>25312</v>
      </c>
      <c r="E312" s="28"/>
      <c r="F312" s="100">
        <f t="shared" si="11"/>
        <v>0.18173449808276604</v>
      </c>
      <c r="G312" s="100">
        <f t="shared" si="12"/>
        <v>0.14168961733951321</v>
      </c>
    </row>
    <row r="313" spans="1:7" customFormat="1" x14ac:dyDescent="0.25">
      <c r="A313" s="22" t="s">
        <v>1098</v>
      </c>
      <c r="B313" s="37" t="s">
        <v>2309</v>
      </c>
      <c r="C313" s="94">
        <v>38491</v>
      </c>
      <c r="D313" s="22">
        <v>17589</v>
      </c>
      <c r="E313" s="28"/>
      <c r="F313" s="100">
        <f t="shared" si="11"/>
        <v>0.11970195019856511</v>
      </c>
      <c r="G313" s="100">
        <f t="shared" si="12"/>
        <v>9.8458386511721632E-2</v>
      </c>
    </row>
    <row r="314" spans="1:7" customFormat="1" x14ac:dyDescent="0.25">
      <c r="A314" s="22" t="s">
        <v>1099</v>
      </c>
      <c r="B314" s="37" t="s">
        <v>2310</v>
      </c>
      <c r="C314" s="94">
        <v>13036</v>
      </c>
      <c r="D314" s="22">
        <v>5767</v>
      </c>
      <c r="E314" s="28"/>
      <c r="F314" s="100">
        <f t="shared" si="11"/>
        <v>4.0540246363786205E-2</v>
      </c>
      <c r="G314" s="100">
        <f t="shared" si="12"/>
        <v>3.2282080562459417E-2</v>
      </c>
    </row>
    <row r="315" spans="1:7" customFormat="1" x14ac:dyDescent="0.25">
      <c r="A315" s="22" t="s">
        <v>1100</v>
      </c>
      <c r="B315" s="37" t="s">
        <v>2311</v>
      </c>
      <c r="C315" s="94">
        <v>5098</v>
      </c>
      <c r="D315" s="22">
        <v>2428</v>
      </c>
      <c r="E315" s="28"/>
      <c r="F315" s="100">
        <f t="shared" si="11"/>
        <v>1.5854109846776775E-2</v>
      </c>
      <c r="G315" s="100">
        <f t="shared" si="12"/>
        <v>1.3591276505228275E-2</v>
      </c>
    </row>
    <row r="316" spans="1:7" customFormat="1" x14ac:dyDescent="0.25">
      <c r="A316" s="22" t="s">
        <v>1101</v>
      </c>
      <c r="B316" s="37" t="s">
        <v>2312</v>
      </c>
      <c r="C316" s="94">
        <v>2440</v>
      </c>
      <c r="D316" s="22">
        <v>1309</v>
      </c>
      <c r="E316" s="28"/>
      <c r="F316" s="100">
        <f t="shared" si="11"/>
        <v>7.5880792518900229E-3</v>
      </c>
      <c r="G316" s="100">
        <f t="shared" si="12"/>
        <v>7.3274221356440742E-3</v>
      </c>
    </row>
    <row r="317" spans="1:7" customFormat="1" x14ac:dyDescent="0.25">
      <c r="A317" s="22" t="s">
        <v>1102</v>
      </c>
      <c r="B317" s="37" t="s">
        <v>2313</v>
      </c>
      <c r="C317" s="94">
        <v>4170</v>
      </c>
      <c r="D317" s="22">
        <v>2442</v>
      </c>
      <c r="E317" s="28"/>
      <c r="F317" s="100">
        <f t="shared" si="11"/>
        <v>1.2968151836221882E-2</v>
      </c>
      <c r="G317" s="100">
        <f t="shared" si="12"/>
        <v>1.3669644656411635E-2</v>
      </c>
    </row>
    <row r="318" spans="1:7" customFormat="1" x14ac:dyDescent="0.25">
      <c r="A318" s="22" t="s">
        <v>1103</v>
      </c>
      <c r="B318" s="37" t="s">
        <v>2314</v>
      </c>
      <c r="C318" s="94">
        <v>5334</v>
      </c>
      <c r="D318" s="22">
        <v>3264</v>
      </c>
      <c r="E318" s="28"/>
      <c r="F318" s="100">
        <f t="shared" si="11"/>
        <v>1.6588038823598928E-2</v>
      </c>
      <c r="G318" s="100">
        <f t="shared" si="12"/>
        <v>1.8270974675891716E-2</v>
      </c>
    </row>
    <row r="319" spans="1:7" customFormat="1" x14ac:dyDescent="0.25">
      <c r="A319" s="22" t="s">
        <v>1104</v>
      </c>
      <c r="B319" s="37" t="s">
        <v>2315</v>
      </c>
      <c r="C319" s="94">
        <v>24123</v>
      </c>
      <c r="D319" s="22">
        <v>17940</v>
      </c>
      <c r="E319" s="28"/>
      <c r="F319" s="100">
        <f t="shared" si="11"/>
        <v>7.5019358931697963E-2</v>
      </c>
      <c r="G319" s="100">
        <f t="shared" si="12"/>
        <v>0.10042318801639014</v>
      </c>
    </row>
    <row r="320" spans="1:7" customFormat="1" x14ac:dyDescent="0.25">
      <c r="A320" s="22" t="s">
        <v>1105</v>
      </c>
      <c r="B320" s="37" t="s">
        <v>2316</v>
      </c>
      <c r="C320" s="94">
        <v>68775</v>
      </c>
      <c r="D320" s="22">
        <v>42365</v>
      </c>
      <c r="E320" s="28"/>
      <c r="F320" s="100">
        <f t="shared" si="11"/>
        <v>0.21388120924128537</v>
      </c>
      <c r="G320" s="100">
        <f t="shared" si="12"/>
        <v>0.23714762320592911</v>
      </c>
    </row>
    <row r="321" spans="1:7" customFormat="1" x14ac:dyDescent="0.25">
      <c r="A321" s="22" t="s">
        <v>1106</v>
      </c>
      <c r="B321" s="37" t="s">
        <v>2317</v>
      </c>
      <c r="C321" s="94">
        <v>10840</v>
      </c>
      <c r="D321" s="22">
        <v>10725</v>
      </c>
      <c r="E321" s="28"/>
      <c r="F321" s="100">
        <f>IF($C$328=0,"",IF(C321="[For completion]","",C321/$C$328))</f>
        <v>3.3710975037085179E-2</v>
      </c>
      <c r="G321" s="100">
        <f t="shared" si="12"/>
        <v>6.0035601531537586E-2</v>
      </c>
    </row>
    <row r="322" spans="1:7" customFormat="1" x14ac:dyDescent="0.25">
      <c r="A322" s="22" t="s">
        <v>1107</v>
      </c>
      <c r="B322" s="37" t="s">
        <v>2318</v>
      </c>
      <c r="C322" s="94">
        <v>1914</v>
      </c>
      <c r="D322" s="22">
        <v>1916</v>
      </c>
      <c r="E322" s="28"/>
      <c r="F322" s="100">
        <f t="shared" si="11"/>
        <v>5.9522883967694689E-3</v>
      </c>
      <c r="G322" s="100">
        <f t="shared" si="12"/>
        <v>1.0725241261951143E-2</v>
      </c>
    </row>
    <row r="323" spans="1:7" customFormat="1" x14ac:dyDescent="0.25">
      <c r="A323" s="22" t="s">
        <v>1108</v>
      </c>
      <c r="B323" s="37" t="s">
        <v>2319</v>
      </c>
      <c r="C323" s="94">
        <v>4</v>
      </c>
      <c r="D323" s="22">
        <v>5</v>
      </c>
      <c r="E323" s="28"/>
      <c r="F323" s="100">
        <f t="shared" si="11"/>
        <v>1.2439474183426266E-5</v>
      </c>
      <c r="G323" s="100">
        <f t="shared" si="12"/>
        <v>2.7988625422628244E-5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16850</v>
      </c>
      <c r="D327" s="22">
        <v>16775</v>
      </c>
      <c r="E327" s="28"/>
      <c r="F327" s="100">
        <f t="shared" si="11"/>
        <v>5.2401284997683151E-2</v>
      </c>
      <c r="G327" s="100">
        <f t="shared" si="12"/>
        <v>9.3901838292917761E-2</v>
      </c>
    </row>
    <row r="328" spans="1:7" customFormat="1" x14ac:dyDescent="0.25">
      <c r="A328" s="22" t="s">
        <v>1113</v>
      </c>
      <c r="B328" s="37" t="s">
        <v>265</v>
      </c>
      <c r="C328" s="94">
        <f>SUM(C310:C327)</f>
        <v>321557</v>
      </c>
      <c r="D328" s="22">
        <f>SUM(D310:D327)</f>
        <v>178644</v>
      </c>
      <c r="E328" s="28"/>
      <c r="F328" s="108">
        <f>SUM(F310:F327)</f>
        <v>1</v>
      </c>
      <c r="G328" s="108">
        <f>SUM(G310:G327)</f>
        <v>1</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67972</v>
      </c>
      <c r="D333" s="22">
        <v>26322</v>
      </c>
      <c r="E333" s="28"/>
      <c r="F333" s="100">
        <f>IF($C$346=0,"",IF(C333="[For completion]","",C333/$C$346))</f>
        <v>0.21138267005432906</v>
      </c>
      <c r="G333" s="100">
        <f>IF($D$346=0,"",IF(D333="[For completion]","",D333/$D$346))</f>
        <v>0.14734331967488412</v>
      </c>
    </row>
    <row r="334" spans="1:7" customFormat="1" x14ac:dyDescent="0.25">
      <c r="A334" s="22" t="s">
        <v>1120</v>
      </c>
      <c r="B334" s="37" t="s">
        <v>1121</v>
      </c>
      <c r="C334" s="94">
        <v>51109</v>
      </c>
      <c r="D334" s="22">
        <v>23221</v>
      </c>
      <c r="E334" s="28"/>
      <c r="F334" s="100">
        <f t="shared" ref="F334:F345" si="13">IF($C$346=0,"",IF(C334="[For completion]","",C334/$C$346))</f>
        <v>0.15894128293719037</v>
      </c>
      <c r="G334" s="100">
        <f t="shared" ref="G334:G345" si="14">IF($D$346=0,"",IF(D334="[For completion]","",D334/$D$346))</f>
        <v>0.1299847741877701</v>
      </c>
    </row>
    <row r="335" spans="1:7" customFormat="1" x14ac:dyDescent="0.25">
      <c r="A335" s="22" t="s">
        <v>1122</v>
      </c>
      <c r="B335" s="37" t="s">
        <v>1123</v>
      </c>
      <c r="C335" s="94">
        <v>26118</v>
      </c>
      <c r="D335" s="22">
        <v>17156</v>
      </c>
      <c r="E335" s="28"/>
      <c r="F335" s="100">
        <f t="shared" si="13"/>
        <v>8.1223041494717915E-2</v>
      </c>
      <c r="G335" s="100">
        <f t="shared" si="14"/>
        <v>9.603457155012203E-2</v>
      </c>
    </row>
    <row r="336" spans="1:7" customFormat="1" x14ac:dyDescent="0.25">
      <c r="A336" s="22" t="s">
        <v>1124</v>
      </c>
      <c r="B336" s="37" t="s">
        <v>1125</v>
      </c>
      <c r="C336" s="94">
        <v>33292</v>
      </c>
      <c r="D336" s="22">
        <v>24504</v>
      </c>
      <c r="E336" s="28"/>
      <c r="F336" s="100">
        <f t="shared" si="13"/>
        <v>0.10353309967999652</v>
      </c>
      <c r="G336" s="100">
        <f t="shared" si="14"/>
        <v>0.13716665547121651</v>
      </c>
    </row>
    <row r="337" spans="1:7" customFormat="1" x14ac:dyDescent="0.25">
      <c r="A337" s="22" t="s">
        <v>1126</v>
      </c>
      <c r="B337" s="37" t="s">
        <v>1127</v>
      </c>
      <c r="C337" s="94">
        <v>32589</v>
      </c>
      <c r="D337" s="22">
        <v>25836</v>
      </c>
      <c r="E337" s="28"/>
      <c r="F337" s="100">
        <f t="shared" si="13"/>
        <v>0.1013468756899978</v>
      </c>
      <c r="G337" s="100">
        <f t="shared" si="14"/>
        <v>0.14462282528380466</v>
      </c>
    </row>
    <row r="338" spans="1:7" customFormat="1" x14ac:dyDescent="0.25">
      <c r="A338" s="22" t="s">
        <v>1128</v>
      </c>
      <c r="B338" s="37" t="s">
        <v>1129</v>
      </c>
      <c r="C338" s="94">
        <v>14140</v>
      </c>
      <c r="D338" s="22">
        <v>12173</v>
      </c>
      <c r="E338" s="28"/>
      <c r="F338" s="100">
        <f t="shared" si="13"/>
        <v>4.3973267736247469E-2</v>
      </c>
      <c r="G338" s="100">
        <f t="shared" si="14"/>
        <v>6.8141107453930719E-2</v>
      </c>
    </row>
    <row r="339" spans="1:7" customFormat="1" x14ac:dyDescent="0.25">
      <c r="A339" s="22" t="s">
        <v>1130</v>
      </c>
      <c r="B339" s="37" t="s">
        <v>1131</v>
      </c>
      <c r="C339" s="94">
        <v>9558</v>
      </c>
      <c r="D339" s="22">
        <v>6973</v>
      </c>
      <c r="E339" s="28"/>
      <c r="F339" s="100">
        <f t="shared" si="13"/>
        <v>2.9723938686213106E-2</v>
      </c>
      <c r="G339" s="100">
        <f t="shared" si="14"/>
        <v>3.9032937014397348E-2</v>
      </c>
    </row>
    <row r="340" spans="1:7" customFormat="1" x14ac:dyDescent="0.25">
      <c r="A340" s="22" t="s">
        <v>1132</v>
      </c>
      <c r="B340" s="37" t="s">
        <v>1133</v>
      </c>
      <c r="C340" s="94">
        <v>10731</v>
      </c>
      <c r="D340" s="22">
        <v>6838</v>
      </c>
      <c r="E340" s="28"/>
      <c r="F340" s="100">
        <f t="shared" si="13"/>
        <v>3.3371791801815529E-2</v>
      </c>
      <c r="G340" s="100">
        <f t="shared" si="14"/>
        <v>3.8277244127986387E-2</v>
      </c>
    </row>
    <row r="341" spans="1:7" customFormat="1" x14ac:dyDescent="0.25">
      <c r="A341" s="22" t="s">
        <v>1134</v>
      </c>
      <c r="B341" s="37" t="s">
        <v>1135</v>
      </c>
      <c r="C341" s="94">
        <v>16736</v>
      </c>
      <c r="D341" s="22">
        <v>9786</v>
      </c>
      <c r="E341" s="28"/>
      <c r="F341" s="100">
        <f t="shared" si="13"/>
        <v>5.2046436268305352E-2</v>
      </c>
      <c r="G341" s="100">
        <f t="shared" si="14"/>
        <v>5.4779337677168E-2</v>
      </c>
    </row>
    <row r="342" spans="1:7" customFormat="1" x14ac:dyDescent="0.25">
      <c r="A342" s="22" t="s">
        <v>1136</v>
      </c>
      <c r="B342" s="22" t="s">
        <v>1137</v>
      </c>
      <c r="C342" s="94">
        <v>9841</v>
      </c>
      <c r="D342" s="22">
        <v>5031</v>
      </c>
      <c r="F342" s="100">
        <f t="shared" si="13"/>
        <v>3.0604026010778738E-2</v>
      </c>
      <c r="G342" s="100">
        <f t="shared" si="14"/>
        <v>2.8162154900248541E-2</v>
      </c>
    </row>
    <row r="343" spans="1:7" customFormat="1" x14ac:dyDescent="0.25">
      <c r="A343" s="22" t="s">
        <v>1138</v>
      </c>
      <c r="B343" s="22" t="s">
        <v>1139</v>
      </c>
      <c r="C343" s="94">
        <v>29415</v>
      </c>
      <c r="D343" s="22">
        <v>12828</v>
      </c>
      <c r="F343" s="100">
        <f t="shared" si="13"/>
        <v>9.1476214318367707E-2</v>
      </c>
      <c r="G343" s="100">
        <f t="shared" si="14"/>
        <v>7.1807617384295017E-2</v>
      </c>
    </row>
    <row r="344" spans="1:7" customFormat="1" x14ac:dyDescent="0.25">
      <c r="A344" s="22" t="s">
        <v>1140</v>
      </c>
      <c r="B344" s="37" t="s">
        <v>1141</v>
      </c>
      <c r="C344" s="94">
        <v>20058</v>
      </c>
      <c r="D344" s="22">
        <v>7976</v>
      </c>
      <c r="E344" s="28"/>
      <c r="F344" s="100">
        <f t="shared" si="13"/>
        <v>6.2377355322040431E-2</v>
      </c>
      <c r="G344" s="100">
        <f t="shared" si="14"/>
        <v>4.4647455274176573E-2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321559</v>
      </c>
      <c r="D346" s="22">
        <f>SUM(D333:D345)</f>
        <v>178644</v>
      </c>
      <c r="E346" s="28"/>
      <c r="F346" s="108">
        <f>SUM(F333:F345)</f>
        <v>1</v>
      </c>
      <c r="G346" s="108">
        <f>SUM(G333:G345)</f>
        <v>1</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154933</v>
      </c>
      <c r="D358" s="22">
        <v>88583</v>
      </c>
      <c r="E358" s="28"/>
      <c r="F358" s="100">
        <f>IF($C$365=0,"",IF(C358="[For completion]","",C358/$C$365))</f>
        <v>0.48181676825475805</v>
      </c>
      <c r="G358" s="100">
        <f>IF($D$365=0,"",IF(D358="[For completion]","",D358/$D$365))</f>
        <v>0.49586328116253553</v>
      </c>
    </row>
    <row r="359" spans="1:7" customFormat="1" x14ac:dyDescent="0.25">
      <c r="A359" s="22" t="s">
        <v>1157</v>
      </c>
      <c r="B359" s="113" t="s">
        <v>1158</v>
      </c>
      <c r="C359" s="94">
        <v>54184</v>
      </c>
      <c r="D359" s="22">
        <v>26479</v>
      </c>
      <c r="E359" s="28"/>
      <c r="F359" s="100">
        <f t="shared" ref="F359:F364" si="15">IF($C$365=0,"",IF(C359="[For completion]","",C359/$C$365))</f>
        <v>0.16850354521706679</v>
      </c>
      <c r="G359" s="100">
        <f t="shared" ref="G359:G364" si="16">IF($D$365=0,"",IF(D359="[For completion]","",D359/$D$365))</f>
        <v>0.14822216251315465</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20326</v>
      </c>
      <c r="D361" s="22">
        <v>11525</v>
      </c>
      <c r="E361" s="28"/>
      <c r="F361" s="100">
        <f t="shared" si="15"/>
        <v>6.3210598333126006E-2</v>
      </c>
      <c r="G361" s="100">
        <f t="shared" si="16"/>
        <v>6.4513781599158104E-2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92117</v>
      </c>
      <c r="D364" s="22">
        <v>52057</v>
      </c>
      <c r="E364" s="28"/>
      <c r="F364" s="100">
        <f t="shared" si="15"/>
        <v>0.28646908819504913</v>
      </c>
      <c r="G364" s="100">
        <f t="shared" si="16"/>
        <v>0.29140077472515169</v>
      </c>
    </row>
    <row r="365" spans="1:7" customFormat="1" x14ac:dyDescent="0.25">
      <c r="A365" s="22" t="s">
        <v>1168</v>
      </c>
      <c r="B365" s="37" t="s">
        <v>265</v>
      </c>
      <c r="C365" s="94">
        <f>SUM(C358:C364)</f>
        <v>321560</v>
      </c>
      <c r="D365" s="22">
        <f>SUM(D358:D364)</f>
        <v>178644</v>
      </c>
      <c r="E365" s="28"/>
      <c r="F365" s="108">
        <f>SUM(F358:F364)</f>
        <v>1</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28290</v>
      </c>
      <c r="D368" s="22">
        <v>11357</v>
      </c>
      <c r="E368" s="28"/>
      <c r="F368" s="100">
        <f>IF($C$372=0,"",IF(C368="[For completion]","",C368/$C$372))</f>
        <v>8.7977633964529053E-2</v>
      </c>
      <c r="G368" s="100">
        <f>IF($D$372=0,"",IF(D368="[For completion]","",D368/$D$372))</f>
        <v>6.3573363784957787E-2</v>
      </c>
    </row>
    <row r="369" spans="1:7" customFormat="1" x14ac:dyDescent="0.25">
      <c r="A369" s="22" t="s">
        <v>1173</v>
      </c>
      <c r="B369" s="113" t="s">
        <v>1174</v>
      </c>
      <c r="C369" s="94">
        <v>286858</v>
      </c>
      <c r="D369" s="22">
        <v>166558</v>
      </c>
      <c r="E369" s="28"/>
      <c r="F369" s="100">
        <f>IF($C$372=0,"",IF(C369="[For completion]","",C369/$C$372))</f>
        <v>0.89208512279239582</v>
      </c>
      <c r="G369" s="100">
        <f>IF($D$372=0,"",IF(D369="[For completion]","",D369/$D$372))</f>
        <v>0.93234589462842299</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6411</v>
      </c>
      <c r="D371" s="22">
        <v>729</v>
      </c>
      <c r="E371" s="28"/>
      <c r="F371" s="100">
        <f>IF($C$372=0,"",IF(C371="[For completion]","",C371/$C$372))</f>
        <v>1.9937243243075144E-2</v>
      </c>
      <c r="G371" s="100">
        <f>IF($D$372=0,"",IF(D371="[For completion]","",D371/$D$372))</f>
        <v>4.0807415866191982E-3</v>
      </c>
    </row>
    <row r="372" spans="1:7" customFormat="1" x14ac:dyDescent="0.25">
      <c r="A372" s="22" t="s">
        <v>1177</v>
      </c>
      <c r="B372" s="37" t="s">
        <v>265</v>
      </c>
      <c r="C372" s="94">
        <f>SUM(C368:C371)</f>
        <v>321559</v>
      </c>
      <c r="D372" s="22">
        <f>SUM(D368:D371)</f>
        <v>178644</v>
      </c>
      <c r="E372" s="28"/>
      <c r="F372" s="108">
        <f>SUM(F368:F371)</f>
        <v>1</v>
      </c>
      <c r="G372" s="108">
        <f>SUM(G368:G371)</f>
        <v>1</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236098</v>
      </c>
      <c r="D375" s="94">
        <v>105095</v>
      </c>
      <c r="E375" s="20"/>
      <c r="F375" s="117">
        <v>18.2</v>
      </c>
      <c r="G375" s="117">
        <v>3.61</v>
      </c>
    </row>
    <row r="376" spans="1:7" customFormat="1" x14ac:dyDescent="0.25">
      <c r="A376" s="22" t="s">
        <v>1185</v>
      </c>
      <c r="B376" s="37" t="s">
        <v>1158</v>
      </c>
      <c r="C376" s="94">
        <v>32505</v>
      </c>
      <c r="D376" s="94">
        <v>13820</v>
      </c>
      <c r="E376" s="20"/>
      <c r="F376" s="117">
        <v>9.43</v>
      </c>
      <c r="G376" s="117">
        <v>0.7</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18932</v>
      </c>
      <c r="D378" s="94">
        <v>8526</v>
      </c>
      <c r="E378" s="20"/>
      <c r="F378" s="117">
        <v>14.4</v>
      </c>
      <c r="G378" s="117">
        <v>0.55000000000000004</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79440</v>
      </c>
      <c r="D381" s="94">
        <v>30842</v>
      </c>
      <c r="E381" s="20"/>
      <c r="F381" s="117">
        <v>6.84</v>
      </c>
      <c r="G381" s="117">
        <v>3.02</v>
      </c>
    </row>
    <row r="382" spans="1:7" customFormat="1" x14ac:dyDescent="0.25">
      <c r="A382" s="22" t="s">
        <v>1191</v>
      </c>
      <c r="B382" s="37" t="s">
        <v>265</v>
      </c>
      <c r="C382" s="94">
        <f>SUM(C375:C381)</f>
        <v>366975</v>
      </c>
      <c r="D382" s="94">
        <f>SUM(D375:D381)</f>
        <v>158283</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10000</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5168.3</v>
      </c>
      <c r="D428" s="95">
        <v>5472</v>
      </c>
      <c r="E428" s="34"/>
      <c r="F428" s="100">
        <f t="shared" ref="F428:F451" si="18">IF($C$452=0,"",IF(C428="[for completion]","",C428/$C$452))</f>
        <v>3.8720151515265033E-2</v>
      </c>
      <c r="G428" s="100">
        <f t="shared" ref="G428:G451" si="19">IF($D$452=0,"",IF(D428="[for completion]","",D428/$D$452))</f>
        <v>0.4101334132813671</v>
      </c>
    </row>
    <row r="429" spans="1:7" x14ac:dyDescent="0.25">
      <c r="A429" s="22" t="s">
        <v>1236</v>
      </c>
      <c r="B429" s="37" t="s">
        <v>2287</v>
      </c>
      <c r="C429" s="94">
        <v>11920.8</v>
      </c>
      <c r="D429" s="95">
        <v>3674</v>
      </c>
      <c r="E429" s="34"/>
      <c r="F429" s="100">
        <f t="shared" si="18"/>
        <v>8.9308898899671335E-2</v>
      </c>
      <c r="G429" s="100">
        <f t="shared" si="19"/>
        <v>0.27537100884425125</v>
      </c>
    </row>
    <row r="430" spans="1:7" x14ac:dyDescent="0.25">
      <c r="A430" s="22" t="s">
        <v>1237</v>
      </c>
      <c r="B430" s="37" t="s">
        <v>2288</v>
      </c>
      <c r="C430" s="94">
        <v>30621.3</v>
      </c>
      <c r="D430" s="95">
        <v>3274</v>
      </c>
      <c r="E430" s="34"/>
      <c r="F430" s="100">
        <f t="shared" si="18"/>
        <v>0.22941032362563804</v>
      </c>
      <c r="G430" s="100">
        <f t="shared" si="19"/>
        <v>0.24539049617748462</v>
      </c>
    </row>
    <row r="431" spans="1:7" x14ac:dyDescent="0.25">
      <c r="A431" s="22" t="s">
        <v>1238</v>
      </c>
      <c r="B431" s="37" t="s">
        <v>2289</v>
      </c>
      <c r="C431" s="94">
        <v>16311.1</v>
      </c>
      <c r="D431" s="95">
        <v>536</v>
      </c>
      <c r="E431" s="34"/>
      <c r="F431" s="100">
        <f t="shared" si="18"/>
        <v>0.12220038762855087</v>
      </c>
      <c r="G431" s="100">
        <f t="shared" si="19"/>
        <v>4.0173886973467243E-2</v>
      </c>
    </row>
    <row r="432" spans="1:7" x14ac:dyDescent="0.25">
      <c r="A432" s="22" t="s">
        <v>1239</v>
      </c>
      <c r="B432" s="37" t="s">
        <v>2290</v>
      </c>
      <c r="C432" s="94">
        <v>13133.2</v>
      </c>
      <c r="D432" s="95">
        <v>186</v>
      </c>
      <c r="E432" s="34"/>
      <c r="F432" s="100">
        <f t="shared" si="18"/>
        <v>9.8392023272696777E-2</v>
      </c>
      <c r="G432" s="100">
        <f t="shared" si="19"/>
        <v>1.3940938390046469E-2</v>
      </c>
    </row>
    <row r="433" spans="1:7" x14ac:dyDescent="0.25">
      <c r="A433" s="22" t="s">
        <v>1240</v>
      </c>
      <c r="B433" s="37" t="s">
        <v>2291</v>
      </c>
      <c r="C433" s="94">
        <v>56323.6</v>
      </c>
      <c r="D433" s="95">
        <v>200</v>
      </c>
      <c r="E433" s="34"/>
      <c r="F433" s="100">
        <f t="shared" si="18"/>
        <v>0.421968215058178</v>
      </c>
      <c r="G433" s="100">
        <f t="shared" si="19"/>
        <v>1.4990256333383301E-2</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133478.29999999999</v>
      </c>
      <c r="D452" s="44">
        <f>SUM(D428:D451)</f>
        <v>13342</v>
      </c>
      <c r="E452" s="85"/>
      <c r="F452" s="109">
        <f>SUM(F428:F451)</f>
        <v>1</v>
      </c>
      <c r="G452" s="109">
        <f>SUM(G428:G451)</f>
        <v>1</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0.44500000000000001</v>
      </c>
      <c r="G476" s="22"/>
    </row>
    <row r="477" spans="1:7" x14ac:dyDescent="0.25">
      <c r="G477" s="22"/>
    </row>
    <row r="478" spans="1:7" x14ac:dyDescent="0.25">
      <c r="B478" s="37" t="s">
        <v>977</v>
      </c>
      <c r="G478" s="22"/>
    </row>
    <row r="479" spans="1:7" x14ac:dyDescent="0.25">
      <c r="A479" s="22" t="s">
        <v>1282</v>
      </c>
      <c r="B479" s="22" t="s">
        <v>979</v>
      </c>
      <c r="C479" s="94">
        <v>110925</v>
      </c>
      <c r="D479" s="95"/>
      <c r="F479" s="100">
        <f>IF($C$487=0,"",IF(C479="[Mark as ND1 if not relevant]","",C479/$C$487))</f>
        <v>0.83103202827778933</v>
      </c>
      <c r="G479" s="100" t="str">
        <f>IF($D$487=0,"",IF(D479="[Mark as ND1 if not relevant]","",D479/$D$487))</f>
        <v/>
      </c>
    </row>
    <row r="480" spans="1:7" x14ac:dyDescent="0.25">
      <c r="A480" s="22" t="s">
        <v>1283</v>
      </c>
      <c r="B480" s="22" t="s">
        <v>981</v>
      </c>
      <c r="C480" s="94">
        <v>13931.2</v>
      </c>
      <c r="D480" s="95"/>
      <c r="F480" s="100">
        <f t="shared" ref="F480:F486" si="22">IF($C$487=0,"",IF(C480="[Mark as ND1 if not relevant]","",C480/$C$487))</f>
        <v>0.10437028075135037</v>
      </c>
      <c r="G480" s="100" t="str">
        <f t="shared" ref="G480:G486" si="23">IF($D$487=0,"",IF(D480="[Mark as ND1 if not relevant]","",D480/$D$487))</f>
        <v/>
      </c>
    </row>
    <row r="481" spans="1:7" x14ac:dyDescent="0.25">
      <c r="A481" s="22" t="s">
        <v>1284</v>
      </c>
      <c r="B481" s="22" t="s">
        <v>983</v>
      </c>
      <c r="C481" s="94">
        <v>6556.67</v>
      </c>
      <c r="D481" s="95"/>
      <c r="F481" s="100">
        <f t="shared" si="22"/>
        <v>4.9121503437891664E-2</v>
      </c>
      <c r="G481" s="100" t="str">
        <f t="shared" si="23"/>
        <v/>
      </c>
    </row>
    <row r="482" spans="1:7" x14ac:dyDescent="0.25">
      <c r="A482" s="22" t="s">
        <v>1285</v>
      </c>
      <c r="B482" s="22" t="s">
        <v>985</v>
      </c>
      <c r="C482" s="94">
        <v>1415.92</v>
      </c>
      <c r="D482" s="95"/>
      <c r="F482" s="100">
        <f t="shared" si="22"/>
        <v>1.0607841960595785E-2</v>
      </c>
      <c r="G482" s="100" t="str">
        <f t="shared" si="23"/>
        <v/>
      </c>
    </row>
    <row r="483" spans="1:7" x14ac:dyDescent="0.25">
      <c r="A483" s="22" t="s">
        <v>1286</v>
      </c>
      <c r="B483" s="22" t="s">
        <v>987</v>
      </c>
      <c r="C483" s="94">
        <v>312.44</v>
      </c>
      <c r="D483" s="95"/>
      <c r="F483" s="100">
        <f t="shared" si="22"/>
        <v>2.3407495777787919E-3</v>
      </c>
      <c r="G483" s="100" t="str">
        <f t="shared" si="23"/>
        <v/>
      </c>
    </row>
    <row r="484" spans="1:7" x14ac:dyDescent="0.25">
      <c r="A484" s="22" t="s">
        <v>1287</v>
      </c>
      <c r="B484" s="22" t="s">
        <v>989</v>
      </c>
      <c r="C484" s="94">
        <v>143.12</v>
      </c>
      <c r="D484" s="95"/>
      <c r="F484" s="100">
        <f t="shared" si="22"/>
        <v>1.0722317231202814E-3</v>
      </c>
      <c r="G484" s="100" t="str">
        <f t="shared" si="23"/>
        <v/>
      </c>
    </row>
    <row r="485" spans="1:7" x14ac:dyDescent="0.25">
      <c r="A485" s="22" t="s">
        <v>1288</v>
      </c>
      <c r="B485" s="22" t="s">
        <v>991</v>
      </c>
      <c r="C485" s="94">
        <v>57.99</v>
      </c>
      <c r="D485" s="95"/>
      <c r="F485" s="100">
        <f t="shared" si="22"/>
        <v>4.344516323626685E-4</v>
      </c>
      <c r="G485" s="100" t="str">
        <f t="shared" si="23"/>
        <v/>
      </c>
    </row>
    <row r="486" spans="1:7" x14ac:dyDescent="0.25">
      <c r="A486" s="22" t="s">
        <v>1289</v>
      </c>
      <c r="B486" s="22" t="s">
        <v>993</v>
      </c>
      <c r="C486" s="94">
        <v>136.27000000000001</v>
      </c>
      <c r="D486" s="95"/>
      <c r="F486" s="100">
        <f t="shared" si="22"/>
        <v>1.0209126391112406E-3</v>
      </c>
      <c r="G486" s="100" t="str">
        <f t="shared" si="23"/>
        <v/>
      </c>
    </row>
    <row r="487" spans="1:7" x14ac:dyDescent="0.25">
      <c r="A487" s="22" t="s">
        <v>1290</v>
      </c>
      <c r="B487" s="46" t="s">
        <v>265</v>
      </c>
      <c r="C487" s="94">
        <f>SUM(C479:C486)</f>
        <v>133478.60999999999</v>
      </c>
      <c r="D487" s="95">
        <f>SUM(D479:D486)</f>
        <v>0</v>
      </c>
      <c r="F487" s="91">
        <f>SUM(F479:F486)</f>
        <v>1.0000000000000002</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0.56369069854314524</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0.12611131864026892</v>
      </c>
      <c r="G502" s="22"/>
    </row>
    <row r="503" spans="1:7" x14ac:dyDescent="0.25">
      <c r="A503" s="22" t="s">
        <v>1312</v>
      </c>
      <c r="B503" s="37" t="s">
        <v>1313</v>
      </c>
      <c r="C503" s="91">
        <v>0.24759058647740004</v>
      </c>
      <c r="G503" s="22"/>
    </row>
    <row r="504" spans="1:7" x14ac:dyDescent="0.25">
      <c r="A504" s="22" t="s">
        <v>1314</v>
      </c>
      <c r="B504" s="37" t="s">
        <v>1315</v>
      </c>
      <c r="C504" s="91">
        <v>2.7642883825177433E-3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5.9843107956667897E-2</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13053</v>
      </c>
      <c r="D526" s="95">
        <v>668</v>
      </c>
      <c r="E526" s="28"/>
      <c r="F526" s="100">
        <f>IF($C$544=0,"",IF(C526="[for completion]","",IF(C526="","",C526/$C$544)))</f>
        <v>9.7872053266150796E-2</v>
      </c>
      <c r="G526" s="100">
        <f>IF($D$544=0,"",IF(D526="[for completion]","",IF(D526="","",D526/$D$544)))</f>
        <v>4.0289505428226777E-2</v>
      </c>
    </row>
    <row r="527" spans="1:7" customFormat="1" x14ac:dyDescent="0.25">
      <c r="A527" s="22" t="s">
        <v>1346</v>
      </c>
      <c r="B527" s="37" t="s">
        <v>2293</v>
      </c>
      <c r="C527" s="94">
        <v>11050</v>
      </c>
      <c r="D527" s="95">
        <v>449</v>
      </c>
      <c r="E527" s="28"/>
      <c r="F527" s="100">
        <f t="shared" ref="F527:F543" si="26">IF($C$544=0,"",IF(C527="[for completion]","",IF(C527="","",C527/$C$544)))</f>
        <v>8.285345810089377E-2</v>
      </c>
      <c r="G527" s="100">
        <f t="shared" ref="G527:G543" si="27">IF($D$544=0,"",IF(D527="[for completion]","",IF(D527="","",D527/$D$544)))</f>
        <v>2.7080820265379977E-2</v>
      </c>
    </row>
    <row r="528" spans="1:7" customFormat="1" x14ac:dyDescent="0.25">
      <c r="A528" s="22" t="s">
        <v>1347</v>
      </c>
      <c r="B528" s="37" t="s">
        <v>2294</v>
      </c>
      <c r="C528" s="94">
        <v>15410</v>
      </c>
      <c r="D528" s="95">
        <v>1212</v>
      </c>
      <c r="E528" s="28"/>
      <c r="F528" s="100">
        <f t="shared" si="26"/>
        <v>0.11554495831083918</v>
      </c>
      <c r="G528" s="100">
        <f t="shared" si="27"/>
        <v>7.3100120627261761E-2</v>
      </c>
    </row>
    <row r="529" spans="1:7" customFormat="1" x14ac:dyDescent="0.25">
      <c r="A529" s="22" t="s">
        <v>1348</v>
      </c>
      <c r="B529" s="37" t="s">
        <v>2295</v>
      </c>
      <c r="C529" s="94">
        <v>7387</v>
      </c>
      <c r="D529" s="95">
        <v>839</v>
      </c>
      <c r="E529" s="28"/>
      <c r="F529" s="100">
        <f t="shared" si="26"/>
        <v>5.5388099094235498E-2</v>
      </c>
      <c r="G529" s="100">
        <f t="shared" si="27"/>
        <v>5.0603136308805793E-2</v>
      </c>
    </row>
    <row r="530" spans="1:7" customFormat="1" x14ac:dyDescent="0.25">
      <c r="A530" s="22" t="s">
        <v>1349</v>
      </c>
      <c r="B530" s="37" t="s">
        <v>2296</v>
      </c>
      <c r="C530" s="94">
        <v>2974</v>
      </c>
      <c r="D530" s="95">
        <v>377</v>
      </c>
      <c r="E530" s="28"/>
      <c r="F530" s="100">
        <f t="shared" si="26"/>
        <v>2.229920220742607E-2</v>
      </c>
      <c r="G530" s="100">
        <f t="shared" si="27"/>
        <v>2.2738238841978287E-2</v>
      </c>
    </row>
    <row r="531" spans="1:7" customFormat="1" x14ac:dyDescent="0.25">
      <c r="A531" s="22" t="s">
        <v>1350</v>
      </c>
      <c r="B531" s="37" t="s">
        <v>2297</v>
      </c>
      <c r="C531" s="94">
        <v>1746</v>
      </c>
      <c r="D531" s="95">
        <v>221</v>
      </c>
      <c r="E531" s="28"/>
      <c r="F531" s="100">
        <f t="shared" si="26"/>
        <v>1.3091596184991902E-2</v>
      </c>
      <c r="G531" s="100">
        <f t="shared" si="27"/>
        <v>1.3329312424607961E-2</v>
      </c>
    </row>
    <row r="532" spans="1:7" customFormat="1" x14ac:dyDescent="0.25">
      <c r="A532" s="22" t="s">
        <v>1351</v>
      </c>
      <c r="B532" s="37" t="s">
        <v>2298</v>
      </c>
      <c r="C532" s="94">
        <v>2513</v>
      </c>
      <c r="D532" s="95">
        <v>247</v>
      </c>
      <c r="E532" s="28"/>
      <c r="F532" s="100">
        <f t="shared" si="26"/>
        <v>1.8842600923759823E-2</v>
      </c>
      <c r="G532" s="100">
        <f t="shared" si="27"/>
        <v>1.4897466827503016E-2</v>
      </c>
    </row>
    <row r="533" spans="1:7" customFormat="1" x14ac:dyDescent="0.25">
      <c r="A533" s="22" t="s">
        <v>1352</v>
      </c>
      <c r="B533" s="37" t="s">
        <v>2299</v>
      </c>
      <c r="C533" s="94">
        <v>4483</v>
      </c>
      <c r="D533" s="95">
        <v>739</v>
      </c>
      <c r="E533" s="28"/>
      <c r="F533" s="100">
        <f t="shared" si="26"/>
        <v>3.3613760422290202E-2</v>
      </c>
      <c r="G533" s="100">
        <f t="shared" si="27"/>
        <v>4.4571773220747887E-2</v>
      </c>
    </row>
    <row r="534" spans="1:7" customFormat="1" x14ac:dyDescent="0.25">
      <c r="A534" s="22" t="s">
        <v>1353</v>
      </c>
      <c r="B534" s="37" t="s">
        <v>2300</v>
      </c>
      <c r="C534" s="94">
        <v>606</v>
      </c>
      <c r="D534" s="95">
        <v>226</v>
      </c>
      <c r="E534" s="28"/>
      <c r="F534" s="100">
        <f t="shared" si="26"/>
        <v>4.5438186071621381E-3</v>
      </c>
      <c r="G534" s="100">
        <f t="shared" si="27"/>
        <v>1.3630880579010856E-2</v>
      </c>
    </row>
    <row r="535" spans="1:7" customFormat="1" x14ac:dyDescent="0.25">
      <c r="A535" s="22" t="s">
        <v>1354</v>
      </c>
      <c r="B535" s="37" t="s">
        <v>2301</v>
      </c>
      <c r="C535" s="94">
        <v>6594</v>
      </c>
      <c r="D535" s="95">
        <v>1203</v>
      </c>
      <c r="E535" s="28"/>
      <c r="F535" s="100">
        <f t="shared" si="26"/>
        <v>4.9442145042289005E-2</v>
      </c>
      <c r="G535" s="100">
        <f t="shared" si="27"/>
        <v>7.2557297949336547E-2</v>
      </c>
    </row>
    <row r="536" spans="1:7" customFormat="1" x14ac:dyDescent="0.25">
      <c r="A536" s="22" t="s">
        <v>1355</v>
      </c>
      <c r="B536" s="37" t="s">
        <v>2302</v>
      </c>
      <c r="C536" s="94">
        <v>13382</v>
      </c>
      <c r="D536" s="95">
        <v>2519</v>
      </c>
      <c r="E536" s="28"/>
      <c r="F536" s="100">
        <f t="shared" si="26"/>
        <v>0.10033891188291044</v>
      </c>
      <c r="G536" s="100">
        <f t="shared" si="27"/>
        <v>0.15193003618817852</v>
      </c>
    </row>
    <row r="537" spans="1:7" customFormat="1" x14ac:dyDescent="0.25">
      <c r="A537" s="22" t="s">
        <v>1356</v>
      </c>
      <c r="B537" s="37" t="s">
        <v>2303</v>
      </c>
      <c r="C537" s="94">
        <v>19521</v>
      </c>
      <c r="D537" s="95">
        <v>4884</v>
      </c>
      <c r="E537" s="28"/>
      <c r="F537" s="100">
        <f t="shared" si="26"/>
        <v>0.14636944394457441</v>
      </c>
      <c r="G537" s="100">
        <f t="shared" si="27"/>
        <v>0.2945717732207479</v>
      </c>
    </row>
    <row r="538" spans="1:7" customFormat="1" x14ac:dyDescent="0.25">
      <c r="A538" s="22" t="s">
        <v>1357</v>
      </c>
      <c r="B538" s="37" t="s">
        <v>2304</v>
      </c>
      <c r="C538" s="94">
        <v>10620</v>
      </c>
      <c r="D538" s="95">
        <v>1908</v>
      </c>
      <c r="E538" s="28"/>
      <c r="F538" s="100">
        <f t="shared" si="26"/>
        <v>7.9629296382940432E-2</v>
      </c>
      <c r="G538" s="100">
        <f t="shared" si="27"/>
        <v>0.11507840772014476</v>
      </c>
    </row>
    <row r="539" spans="1:7" customFormat="1" x14ac:dyDescent="0.25">
      <c r="A539" s="22" t="s">
        <v>1358</v>
      </c>
      <c r="B539" s="37" t="s">
        <v>2305</v>
      </c>
      <c r="C539" s="94">
        <v>64</v>
      </c>
      <c r="D539" s="95">
        <v>14</v>
      </c>
      <c r="E539" s="28"/>
      <c r="F539" s="100">
        <f t="shared" si="26"/>
        <v>4.7987523243956569E-4</v>
      </c>
      <c r="G539" s="100">
        <f t="shared" si="27"/>
        <v>8.4439083232810616E-4</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23965</v>
      </c>
      <c r="D543" s="95">
        <v>1074</v>
      </c>
      <c r="E543" s="28"/>
      <c r="F543" s="100">
        <f t="shared" si="26"/>
        <v>0.17969078039709677</v>
      </c>
      <c r="G543" s="100">
        <f t="shared" si="27"/>
        <v>6.4776839565741859E-2</v>
      </c>
    </row>
    <row r="544" spans="1:7" customFormat="1" x14ac:dyDescent="0.25">
      <c r="A544" s="22" t="s">
        <v>1363</v>
      </c>
      <c r="B544" s="37" t="s">
        <v>265</v>
      </c>
      <c r="C544" s="94">
        <f>SUM(C526:C543)</f>
        <v>133368</v>
      </c>
      <c r="D544" s="95">
        <f>SUM(D526:D543)</f>
        <v>16580</v>
      </c>
      <c r="E544" s="28"/>
      <c r="F544" s="91">
        <f>SUM(F526:F543)</f>
        <v>1</v>
      </c>
      <c r="G544" s="91">
        <f>SUM(G526:G543)</f>
        <v>1</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13053</v>
      </c>
      <c r="D549" s="95">
        <v>668</v>
      </c>
      <c r="E549" s="28"/>
      <c r="F549" s="100">
        <f>IF($C$567=0,"",IF(C549="[for completion]","",IF(C549="","",C549/$C$567)))</f>
        <v>9.7872053266150796E-2</v>
      </c>
      <c r="G549" s="100">
        <f>IF($D$567=0,"",IF(D549="[for completion]","",IF(D549="","",D549/$D$567)))</f>
        <v>4.0289505428226777E-2</v>
      </c>
    </row>
    <row r="550" spans="1:7" customFormat="1" x14ac:dyDescent="0.25">
      <c r="A550" s="22" t="s">
        <v>1369</v>
      </c>
      <c r="B550" s="37" t="s">
        <v>2307</v>
      </c>
      <c r="C550" s="94">
        <v>11050</v>
      </c>
      <c r="D550" s="95">
        <v>449</v>
      </c>
      <c r="E550" s="28"/>
      <c r="F550" s="100">
        <f t="shared" ref="F550:F566" si="28">IF($C$567=0,"",IF(C550="[for completion]","",IF(C550="","",C550/$C$567)))</f>
        <v>8.285345810089377E-2</v>
      </c>
      <c r="G550" s="100">
        <f t="shared" ref="G550:G566" si="29">IF($D$567=0,"",IF(D550="[for completion]","",IF(D550="","",D550/$D$567)))</f>
        <v>2.7080820265379977E-2</v>
      </c>
    </row>
    <row r="551" spans="1:7" customFormat="1" x14ac:dyDescent="0.25">
      <c r="A551" s="22" t="s">
        <v>1370</v>
      </c>
      <c r="B551" s="37" t="s">
        <v>2308</v>
      </c>
      <c r="C551" s="94">
        <v>15410</v>
      </c>
      <c r="D551" s="95">
        <v>1212</v>
      </c>
      <c r="E551" s="28"/>
      <c r="F551" s="100">
        <f t="shared" si="28"/>
        <v>0.11554495831083918</v>
      </c>
      <c r="G551" s="100">
        <f t="shared" si="29"/>
        <v>7.3100120627261761E-2</v>
      </c>
    </row>
    <row r="552" spans="1:7" customFormat="1" x14ac:dyDescent="0.25">
      <c r="A552" s="22" t="s">
        <v>1371</v>
      </c>
      <c r="B552" s="37" t="s">
        <v>2309</v>
      </c>
      <c r="C552" s="94">
        <v>7387</v>
      </c>
      <c r="D552" s="95">
        <v>839</v>
      </c>
      <c r="E552" s="28"/>
      <c r="F552" s="100">
        <f t="shared" si="28"/>
        <v>5.5388099094235498E-2</v>
      </c>
      <c r="G552" s="100">
        <f t="shared" si="29"/>
        <v>5.0603136308805793E-2</v>
      </c>
    </row>
    <row r="553" spans="1:7" customFormat="1" x14ac:dyDescent="0.25">
      <c r="A553" s="22" t="s">
        <v>1372</v>
      </c>
      <c r="B553" s="37" t="s">
        <v>2310</v>
      </c>
      <c r="C553" s="94">
        <v>2974</v>
      </c>
      <c r="D553" s="95">
        <v>377</v>
      </c>
      <c r="E553" s="28"/>
      <c r="F553" s="100">
        <f t="shared" si="28"/>
        <v>2.229920220742607E-2</v>
      </c>
      <c r="G553" s="100">
        <f t="shared" si="29"/>
        <v>2.2738238841978287E-2</v>
      </c>
    </row>
    <row r="554" spans="1:7" customFormat="1" x14ac:dyDescent="0.25">
      <c r="A554" s="22" t="s">
        <v>1373</v>
      </c>
      <c r="B554" s="37" t="s">
        <v>2311</v>
      </c>
      <c r="C554" s="94">
        <v>1746</v>
      </c>
      <c r="D554" s="95">
        <v>221</v>
      </c>
      <c r="E554" s="28"/>
      <c r="F554" s="100">
        <f t="shared" si="28"/>
        <v>1.3091596184991902E-2</v>
      </c>
      <c r="G554" s="100">
        <f t="shared" si="29"/>
        <v>1.3329312424607961E-2</v>
      </c>
    </row>
    <row r="555" spans="1:7" customFormat="1" x14ac:dyDescent="0.25">
      <c r="A555" s="22" t="s">
        <v>1374</v>
      </c>
      <c r="B555" s="37" t="s">
        <v>2312</v>
      </c>
      <c r="C555" s="94">
        <v>2513</v>
      </c>
      <c r="D555" s="95">
        <v>247</v>
      </c>
      <c r="E555" s="28"/>
      <c r="F555" s="100">
        <f t="shared" si="28"/>
        <v>1.8842600923759823E-2</v>
      </c>
      <c r="G555" s="100">
        <f t="shared" si="29"/>
        <v>1.4897466827503016E-2</v>
      </c>
    </row>
    <row r="556" spans="1:7" customFormat="1" x14ac:dyDescent="0.25">
      <c r="A556" s="22" t="s">
        <v>1375</v>
      </c>
      <c r="B556" s="37" t="s">
        <v>2313</v>
      </c>
      <c r="C556" s="94">
        <v>4483</v>
      </c>
      <c r="D556" s="95">
        <v>739</v>
      </c>
      <c r="E556" s="28"/>
      <c r="F556" s="100">
        <f t="shared" si="28"/>
        <v>3.3613760422290202E-2</v>
      </c>
      <c r="G556" s="100">
        <f t="shared" si="29"/>
        <v>4.4571773220747887E-2</v>
      </c>
    </row>
    <row r="557" spans="1:7" customFormat="1" x14ac:dyDescent="0.25">
      <c r="A557" s="22" t="s">
        <v>1376</v>
      </c>
      <c r="B557" s="37" t="s">
        <v>2314</v>
      </c>
      <c r="C557" s="94">
        <v>606</v>
      </c>
      <c r="D557" s="95">
        <v>226</v>
      </c>
      <c r="E557" s="28"/>
      <c r="F557" s="100">
        <f t="shared" si="28"/>
        <v>4.5438186071621381E-3</v>
      </c>
      <c r="G557" s="100">
        <f t="shared" si="29"/>
        <v>1.3630880579010856E-2</v>
      </c>
    </row>
    <row r="558" spans="1:7" customFormat="1" x14ac:dyDescent="0.25">
      <c r="A558" s="22" t="s">
        <v>1377</v>
      </c>
      <c r="B558" s="37" t="s">
        <v>2315</v>
      </c>
      <c r="C558" s="94">
        <v>6594</v>
      </c>
      <c r="D558" s="95">
        <v>1203</v>
      </c>
      <c r="E558" s="28"/>
      <c r="F558" s="100">
        <f t="shared" si="28"/>
        <v>4.9442145042289005E-2</v>
      </c>
      <c r="G558" s="100">
        <f t="shared" si="29"/>
        <v>7.2557297949336547E-2</v>
      </c>
    </row>
    <row r="559" spans="1:7" customFormat="1" x14ac:dyDescent="0.25">
      <c r="A559" s="22" t="s">
        <v>1378</v>
      </c>
      <c r="B559" s="37" t="s">
        <v>2316</v>
      </c>
      <c r="C559" s="94">
        <v>13382</v>
      </c>
      <c r="D559" s="95">
        <v>2519</v>
      </c>
      <c r="E559" s="28"/>
      <c r="F559" s="100">
        <f t="shared" si="28"/>
        <v>0.10033891188291044</v>
      </c>
      <c r="G559" s="100">
        <f t="shared" si="29"/>
        <v>0.15193003618817852</v>
      </c>
    </row>
    <row r="560" spans="1:7" customFormat="1" x14ac:dyDescent="0.25">
      <c r="A560" s="22" t="s">
        <v>1379</v>
      </c>
      <c r="B560" s="37" t="s">
        <v>2317</v>
      </c>
      <c r="C560" s="94">
        <v>19521</v>
      </c>
      <c r="D560" s="95">
        <v>4884</v>
      </c>
      <c r="E560" s="28"/>
      <c r="F560" s="100">
        <f t="shared" si="28"/>
        <v>0.14636944394457441</v>
      </c>
      <c r="G560" s="100">
        <f t="shared" si="29"/>
        <v>0.2945717732207479</v>
      </c>
    </row>
    <row r="561" spans="1:7" customFormat="1" x14ac:dyDescent="0.25">
      <c r="A561" s="22" t="s">
        <v>1380</v>
      </c>
      <c r="B561" s="37" t="s">
        <v>2318</v>
      </c>
      <c r="C561" s="94">
        <v>10620</v>
      </c>
      <c r="D561" s="95">
        <v>1908</v>
      </c>
      <c r="E561" s="28"/>
      <c r="F561" s="100">
        <f t="shared" si="28"/>
        <v>7.9629296382940432E-2</v>
      </c>
      <c r="G561" s="100">
        <f t="shared" si="29"/>
        <v>0.11507840772014476</v>
      </c>
    </row>
    <row r="562" spans="1:7" customFormat="1" x14ac:dyDescent="0.25">
      <c r="A562" s="22" t="s">
        <v>1381</v>
      </c>
      <c r="B562" s="37" t="s">
        <v>2319</v>
      </c>
      <c r="C562" s="94">
        <v>64</v>
      </c>
      <c r="D562" s="95">
        <v>14</v>
      </c>
      <c r="E562" s="28"/>
      <c r="F562" s="100">
        <f t="shared" si="28"/>
        <v>4.7987523243956569E-4</v>
      </c>
      <c r="G562" s="100">
        <f t="shared" si="29"/>
        <v>8.4439083232810616E-4</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23965</v>
      </c>
      <c r="D566" s="95">
        <v>1074</v>
      </c>
      <c r="E566" s="28"/>
      <c r="F566" s="100">
        <f t="shared" si="28"/>
        <v>0.17969078039709677</v>
      </c>
      <c r="G566" s="100">
        <f t="shared" si="29"/>
        <v>6.4776839565741859E-2</v>
      </c>
    </row>
    <row r="567" spans="1:7" customFormat="1" x14ac:dyDescent="0.25">
      <c r="A567" s="22" t="s">
        <v>1386</v>
      </c>
      <c r="B567" s="37" t="s">
        <v>265</v>
      </c>
      <c r="C567" s="94">
        <f>SUM(C549:C566)</f>
        <v>133368</v>
      </c>
      <c r="D567" s="95">
        <f>SUM(D549:D566)</f>
        <v>16580</v>
      </c>
      <c r="E567" s="28"/>
      <c r="F567" s="91">
        <f>SUM(F549:F566)</f>
        <v>1</v>
      </c>
      <c r="G567" s="91">
        <f>SUM(G549:G566)</f>
        <v>1</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57549</v>
      </c>
      <c r="D572" s="95">
        <v>6276</v>
      </c>
      <c r="E572" s="28"/>
      <c r="F572" s="100">
        <f>IF($C$585=0,"",IF(C572="[for completion]","",IF(C572="","",C572/$C$585)))</f>
        <v>0.43150207319542022</v>
      </c>
      <c r="G572" s="100">
        <f>IF($D$585=0,"",IF(D572="[for completion]","",IF(D572="","",D572/$D$585)))</f>
        <v>0.37852834740651387</v>
      </c>
    </row>
    <row r="573" spans="1:7" customFormat="1" x14ac:dyDescent="0.25">
      <c r="A573" s="22" t="s">
        <v>1392</v>
      </c>
      <c r="B573" s="37" t="s">
        <v>1121</v>
      </c>
      <c r="C573" s="94">
        <v>8357</v>
      </c>
      <c r="D573" s="95">
        <v>1707</v>
      </c>
      <c r="E573" s="28"/>
      <c r="F573" s="100">
        <f>IF($C$585=0,"",IF(C573="[for completion]","",IF(C573="","",C573/$C$585)))</f>
        <v>6.2660738252517445E-2</v>
      </c>
      <c r="G573" s="100">
        <f>IF($D$585=0,"",IF(D573="[for completion]","",IF(D573="","",D573/$D$585)))</f>
        <v>0.10295536791314837</v>
      </c>
    </row>
    <row r="574" spans="1:7" customFormat="1" x14ac:dyDescent="0.25">
      <c r="A574" s="22" t="s">
        <v>1393</v>
      </c>
      <c r="B574" s="37" t="s">
        <v>1123</v>
      </c>
      <c r="C574" s="94">
        <v>5609</v>
      </c>
      <c r="D574" s="95">
        <v>950</v>
      </c>
      <c r="E574" s="28"/>
      <c r="F574" s="100">
        <f>IF($C$585=0,"",IF(C574="[for completion]","",IF(C574="","",C574/$C$585)))</f>
        <v>4.2056249953137538E-2</v>
      </c>
      <c r="G574" s="100">
        <f>IF($D$585=0,"",IF(D574="[for completion]","",IF(D574="","",D574/$D$585)))</f>
        <v>5.7297949336550059E-2</v>
      </c>
    </row>
    <row r="575" spans="1:7" customFormat="1" x14ac:dyDescent="0.25">
      <c r="A575" s="22" t="s">
        <v>1394</v>
      </c>
      <c r="B575" s="37" t="s">
        <v>1125</v>
      </c>
      <c r="C575" s="94">
        <v>9728</v>
      </c>
      <c r="D575" s="95">
        <v>1101</v>
      </c>
      <c r="E575" s="28"/>
      <c r="F575" s="100">
        <f>IF($C$585=0,"",IF(C575="[for completion]","",IF(C575="","",C575/$C$585)))</f>
        <v>7.2940488419347818E-2</v>
      </c>
      <c r="G575" s="100">
        <f>IF($D$585=0,"",IF(D575="[for completion]","",IF(D575="","",D575/$D$585)))</f>
        <v>6.6405307599517488E-2</v>
      </c>
    </row>
    <row r="576" spans="1:7" customFormat="1" x14ac:dyDescent="0.25">
      <c r="A576" s="22" t="s">
        <v>1395</v>
      </c>
      <c r="B576" s="37" t="s">
        <v>1127</v>
      </c>
      <c r="C576" s="94">
        <v>9026</v>
      </c>
      <c r="D576" s="95">
        <v>1376</v>
      </c>
      <c r="E576" s="28"/>
      <c r="F576" s="100">
        <f>IF($C$585=0,"",IF(C576="[for completion]","",IF(C576="","",C576/$C$585)))</f>
        <v>6.7676896430204914E-2</v>
      </c>
      <c r="G576" s="100">
        <f>IF($D$585=0,"",IF(D576="[for completion]","",IF(D576="","",D576/$D$585)))</f>
        <v>8.2991556091676716E-2</v>
      </c>
    </row>
    <row r="577" spans="1:7" customFormat="1" x14ac:dyDescent="0.25">
      <c r="A577" s="22" t="s">
        <v>1396</v>
      </c>
      <c r="B577" s="37" t="s">
        <v>1129</v>
      </c>
      <c r="C577" s="94">
        <v>8474</v>
      </c>
      <c r="D577" s="95">
        <v>1251</v>
      </c>
      <c r="E577" s="28"/>
      <c r="F577" s="100">
        <f t="shared" ref="F577:F584" si="30">IF($C$585=0,"",IF(C577="[for completion]","",IF(C577="","",C577/$C$585)))</f>
        <v>6.3538003584041269E-2</v>
      </c>
      <c r="G577" s="100">
        <f t="shared" ref="G577:G584" si="31">IF($D$585=0,"",IF(D577="[for completion]","",IF(D577="","",D577/$D$585)))</f>
        <v>7.5452352231604347E-2</v>
      </c>
    </row>
    <row r="578" spans="1:7" customFormat="1" x14ac:dyDescent="0.25">
      <c r="A578" s="22" t="s">
        <v>1397</v>
      </c>
      <c r="B578" s="37" t="s">
        <v>1131</v>
      </c>
      <c r="C578" s="94">
        <v>8296</v>
      </c>
      <c r="D578" s="95">
        <v>1110</v>
      </c>
      <c r="E578" s="28"/>
      <c r="F578" s="100">
        <f t="shared" si="30"/>
        <v>6.2203360601039225E-2</v>
      </c>
      <c r="G578" s="100">
        <f t="shared" si="31"/>
        <v>6.6948130277442702E-2</v>
      </c>
    </row>
    <row r="579" spans="1:7" customFormat="1" x14ac:dyDescent="0.25">
      <c r="A579" s="22" t="s">
        <v>1398</v>
      </c>
      <c r="B579" s="37" t="s">
        <v>1133</v>
      </c>
      <c r="C579" s="94">
        <v>6511</v>
      </c>
      <c r="D579" s="95">
        <v>589</v>
      </c>
      <c r="E579" s="28"/>
      <c r="F579" s="100">
        <f t="shared" si="30"/>
        <v>4.8819440799586111E-2</v>
      </c>
      <c r="G579" s="100">
        <f t="shared" si="31"/>
        <v>3.5524728588661035E-2</v>
      </c>
    </row>
    <row r="580" spans="1:7" customFormat="1" x14ac:dyDescent="0.25">
      <c r="A580" s="22" t="s">
        <v>1399</v>
      </c>
      <c r="B580" s="37" t="s">
        <v>1135</v>
      </c>
      <c r="C580" s="94">
        <v>7019</v>
      </c>
      <c r="D580" s="22">
        <v>737</v>
      </c>
      <c r="E580" s="28"/>
      <c r="F580" s="100">
        <f t="shared" si="30"/>
        <v>5.2628421897142515E-2</v>
      </c>
      <c r="G580" s="100">
        <f t="shared" si="31"/>
        <v>4.4451145958986728E-2</v>
      </c>
    </row>
    <row r="581" spans="1:7" customFormat="1" x14ac:dyDescent="0.25">
      <c r="A581" s="22" t="s">
        <v>1400</v>
      </c>
      <c r="B581" s="22" t="s">
        <v>1137</v>
      </c>
      <c r="C581" s="94">
        <v>4971</v>
      </c>
      <c r="D581" s="22">
        <v>566</v>
      </c>
      <c r="F581" s="100">
        <f t="shared" si="30"/>
        <v>3.7272529598332445E-2</v>
      </c>
      <c r="G581" s="100">
        <f t="shared" si="31"/>
        <v>3.4137515078407718E-2</v>
      </c>
    </row>
    <row r="582" spans="1:7" customFormat="1" x14ac:dyDescent="0.25">
      <c r="A582" s="22" t="s">
        <v>1401</v>
      </c>
      <c r="B582" s="22" t="s">
        <v>1139</v>
      </c>
      <c r="C582" s="94">
        <v>3713</v>
      </c>
      <c r="D582" s="22">
        <v>500</v>
      </c>
      <c r="F582" s="100">
        <f t="shared" si="30"/>
        <v>2.7840052785879778E-2</v>
      </c>
      <c r="G582" s="100">
        <f t="shared" si="31"/>
        <v>3.0156815440289506E-2</v>
      </c>
    </row>
    <row r="583" spans="1:7" customFormat="1" x14ac:dyDescent="0.25">
      <c r="A583" s="22" t="s">
        <v>1402</v>
      </c>
      <c r="B583" s="37" t="s">
        <v>1141</v>
      </c>
      <c r="C583" s="94">
        <v>4116</v>
      </c>
      <c r="D583" s="22">
        <v>417</v>
      </c>
      <c r="E583" s="28"/>
      <c r="F583" s="100">
        <f t="shared" si="30"/>
        <v>3.0861744483350703E-2</v>
      </c>
      <c r="G583" s="100">
        <f t="shared" si="31"/>
        <v>2.5150784077201449E-2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133369</v>
      </c>
      <c r="D585" s="95">
        <f>SUM(D572:D584)</f>
        <v>16580</v>
      </c>
      <c r="E585" s="28"/>
      <c r="F585" s="91">
        <f>SUM(F572:F584)</f>
        <v>1.0000000000000002</v>
      </c>
      <c r="G585" s="91">
        <f>SUM(G572:G584)</f>
        <v>1</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4689</v>
      </c>
      <c r="D597" s="95">
        <v>520</v>
      </c>
      <c r="E597" s="28"/>
      <c r="F597" s="100">
        <f>IF($C$601=0,"",IF(C597="[for completion]","",IF(C597="","",C597/$C$601)))</f>
        <v>3.5157831596311015E-2</v>
      </c>
      <c r="G597" s="100">
        <f>IF($D$601=0,"",IF(D597="[for completion]","",IF(D597="","",D597/$D$601)))</f>
        <v>3.1363088057901084E-2</v>
      </c>
    </row>
    <row r="598" spans="1:7" x14ac:dyDescent="0.25">
      <c r="A598" s="22" t="s">
        <v>1417</v>
      </c>
      <c r="B598" s="113" t="s">
        <v>1418</v>
      </c>
      <c r="C598" s="94">
        <v>105294</v>
      </c>
      <c r="D598" s="95">
        <v>15362</v>
      </c>
      <c r="E598" s="28"/>
      <c r="F598" s="100">
        <f>IF($C$601=0,"",IF(C598="[for completion]","",IF(C598="","",C598/$C$601)))</f>
        <v>0.7894878908300218</v>
      </c>
      <c r="G598" s="100">
        <f>IF($D$601=0,"",IF(D598="[for completion]","",IF(D598="","",D598/$D$601)))</f>
        <v>0.92653799758745481</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23387</v>
      </c>
      <c r="D600" s="95">
        <v>698</v>
      </c>
      <c r="E600" s="28"/>
      <c r="F600" s="100">
        <f>IF($C$601=0,"",IF(C600="[for completion]","",IF(C600="","",C600/$C$601)))</f>
        <v>0.17535427757366723</v>
      </c>
      <c r="G600" s="100">
        <f>IF($D$601=0,"",IF(D600="[for completion]","",IF(D600="","",D600/$D$601)))</f>
        <v>4.2098914354644149E-2</v>
      </c>
    </row>
    <row r="601" spans="1:7" x14ac:dyDescent="0.25">
      <c r="A601" s="22" t="s">
        <v>1421</v>
      </c>
      <c r="B601" s="37" t="s">
        <v>265</v>
      </c>
      <c r="C601" s="94">
        <f>SUM(C597:C600)</f>
        <v>133370</v>
      </c>
      <c r="D601" s="95">
        <f>SUM(D597:D600)</f>
        <v>16580</v>
      </c>
      <c r="E601" s="28"/>
      <c r="F601" s="91">
        <f>SUM(F597:F600)</f>
        <v>1</v>
      </c>
      <c r="G601" s="91">
        <f>SUM(G597:G600)</f>
        <v>1</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144082</v>
      </c>
      <c r="D605" s="117">
        <v>56227</v>
      </c>
      <c r="E605" s="140"/>
      <c r="F605" s="117">
        <v>13.8</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1100768</v>
      </c>
      <c r="D609" s="117">
        <v>562114</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3711</v>
      </c>
      <c r="D613" s="117">
        <v>1423</v>
      </c>
      <c r="E613" s="140"/>
      <c r="F613" s="117">
        <v>13.2</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39053</v>
      </c>
      <c r="D616" s="117">
        <v>16295</v>
      </c>
      <c r="E616" s="140"/>
      <c r="F616" s="117">
        <v>25.9</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1287614</v>
      </c>
      <c r="D618" s="94">
        <f>SUM(D604:D617)</f>
        <v>636059</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13</v>
      </c>
      <c r="H75" s="20"/>
    </row>
    <row r="76" spans="1:14" x14ac:dyDescent="0.25">
      <c r="A76" s="22" t="s">
        <v>1618</v>
      </c>
      <c r="B76" s="22" t="s">
        <v>1619</v>
      </c>
      <c r="C76" s="151">
        <v>21</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0.31</v>
      </c>
      <c r="D82" s="22">
        <v>0.65</v>
      </c>
      <c r="G82" s="22">
        <v>0.35000000000000003</v>
      </c>
      <c r="H82" s="20"/>
    </row>
    <row r="83" spans="1:8" x14ac:dyDescent="0.25">
      <c r="A83" s="22" t="s">
        <v>1628</v>
      </c>
      <c r="B83" s="22" t="s">
        <v>1629</v>
      </c>
      <c r="C83" s="22">
        <v>0.22</v>
      </c>
      <c r="D83" s="22">
        <v>0.54999999999999993</v>
      </c>
      <c r="G83" s="22">
        <v>0.25</v>
      </c>
      <c r="H83" s="20"/>
    </row>
    <row r="84" spans="1:8" x14ac:dyDescent="0.25">
      <c r="A84" s="22" t="s">
        <v>1630</v>
      </c>
      <c r="B84" s="22" t="s">
        <v>1631</v>
      </c>
      <c r="C84" s="22">
        <v>0.1</v>
      </c>
      <c r="D84" s="22">
        <v>0.05</v>
      </c>
      <c r="G84" s="22">
        <v>6.9999999999999993E-2</v>
      </c>
      <c r="H84" s="20"/>
    </row>
    <row r="85" spans="1:8" x14ac:dyDescent="0.25">
      <c r="A85" s="22" t="s">
        <v>1632</v>
      </c>
      <c r="B85" s="22" t="s">
        <v>1633</v>
      </c>
      <c r="C85" s="22">
        <v>0.06</v>
      </c>
      <c r="D85" s="22">
        <v>0.09</v>
      </c>
      <c r="G85" s="22">
        <v>6.9999999999999993E-2</v>
      </c>
      <c r="H85" s="20"/>
    </row>
    <row r="86" spans="1:8" x14ac:dyDescent="0.25">
      <c r="A86" s="22" t="s">
        <v>1634</v>
      </c>
      <c r="B86" s="22" t="s">
        <v>1635</v>
      </c>
      <c r="C86" s="22">
        <v>0.01</v>
      </c>
      <c r="D86" s="22">
        <v>0.02</v>
      </c>
      <c r="G86" s="22">
        <v>0.02</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97206</v>
      </c>
      <c r="D15" s="121">
        <v>16783</v>
      </c>
      <c r="F15" s="100">
        <f>IF(OR('B1. HTT Mortgage Assets'!$C$15=0,C15="[For completion]"),"",C15/'B1. HTT Mortgage Assets'!$C$15)</f>
        <v>0.21338387497003591</v>
      </c>
      <c r="G15" s="100">
        <f>IF(OR('B1. HTT Mortgage Assets'!$F$28=0,D15="[For completion]"),"",D15/'B1. HTT Mortgage Assets'!$F$28)</f>
        <v>9.3170563808762458E-2</v>
      </c>
    </row>
    <row r="16" spans="1:7" x14ac:dyDescent="0.25">
      <c r="A16" s="22" t="s">
        <v>1652</v>
      </c>
      <c r="B16" s="37" t="s">
        <v>1653</v>
      </c>
      <c r="C16" s="120">
        <v>1142</v>
      </c>
      <c r="D16" s="121">
        <v>634</v>
      </c>
      <c r="F16" s="100">
        <f>IF(OR('B1. HTT Mortgage Assets'!$C$15=0,C16="[For completion]"),"",C16/'B1. HTT Mortgage Assets'!$C$15)</f>
        <v>2.5068862540972886E-3</v>
      </c>
      <c r="G16" s="100">
        <f>IF(OR('B1. HTT Mortgage Assets'!$F$28=0,D16="[For completion]"),"",D16/'B1. HTT Mortgage Assets'!$F$28)</f>
        <v>3.5196411520440566E-3</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98348</v>
      </c>
      <c r="D18" s="44">
        <f>SUM(D15:D17)</f>
        <v>17417</v>
      </c>
      <c r="F18" s="100">
        <f>SUM(F15:F17)</f>
        <v>0.2158907612241332</v>
      </c>
      <c r="G18" s="100">
        <f>SUM(G15:G17)</f>
        <v>9.6690204960806519E-2</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61569</v>
      </c>
      <c r="D26" s="94"/>
      <c r="E26" s="22"/>
      <c r="F26" s="100">
        <f>IF($C$29=0,"",IF(C26="[For completion]","",C26/$C$29))</f>
        <v>0.62603841499994917</v>
      </c>
    </row>
    <row r="27" spans="1:7" x14ac:dyDescent="0.25">
      <c r="A27" s="22" t="s">
        <v>1666</v>
      </c>
      <c r="B27" s="22" t="s">
        <v>718</v>
      </c>
      <c r="C27" s="117">
        <v>36777</v>
      </c>
      <c r="D27" s="94"/>
      <c r="E27" s="22"/>
      <c r="F27" s="100">
        <f>IF($C$29=0,"",IF(C27="[For completion]","",C27/$C$29))</f>
        <v>0.37395141692171596</v>
      </c>
    </row>
    <row r="28" spans="1:7" x14ac:dyDescent="0.25">
      <c r="A28" s="22" t="s">
        <v>1667</v>
      </c>
      <c r="B28" s="22" t="s">
        <v>263</v>
      </c>
      <c r="C28" s="117">
        <v>1</v>
      </c>
      <c r="D28" s="94"/>
      <c r="E28" s="22"/>
      <c r="F28" s="100">
        <f>IF($C$29=0,"",IF(C28="[For completion]","",C28/$C$29))</f>
        <v>1.0168078334875492E-5</v>
      </c>
    </row>
    <row r="29" spans="1:7" x14ac:dyDescent="0.25">
      <c r="A29" s="22" t="s">
        <v>1668</v>
      </c>
      <c r="B29" s="84" t="s">
        <v>265</v>
      </c>
      <c r="C29" s="94">
        <f>SUM(C26:C28)</f>
        <v>98347</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16043</v>
      </c>
      <c r="D49" s="126">
        <v>1371</v>
      </c>
      <c r="E49" s="22"/>
      <c r="F49" s="128">
        <v>17414</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0.08</v>
      </c>
      <c r="D57" s="127">
        <v>0.35</v>
      </c>
      <c r="E57" s="108"/>
      <c r="F57" s="127">
        <v>0.14000000000000001</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0.99999999999999989</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0.98545642278551904</v>
      </c>
      <c r="D72" s="127">
        <v>0.96066673790632096</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1.4543577214480902E-2</v>
      </c>
      <c r="D92" s="127">
        <v>3.9333262093679058E-2</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0.18786583032296408</v>
      </c>
      <c r="D120" s="127">
        <v>0.1839429574034433</v>
      </c>
      <c r="E120" s="91"/>
      <c r="F120" s="127"/>
      <c r="G120" s="37"/>
    </row>
    <row r="121" spans="1:7" x14ac:dyDescent="0.25">
      <c r="A121" s="22" t="s">
        <v>1768</v>
      </c>
      <c r="B121" s="122" t="s">
        <v>2282</v>
      </c>
      <c r="C121" s="127">
        <v>0.54623409646564691</v>
      </c>
      <c r="D121" s="127">
        <v>0.54959710779181559</v>
      </c>
      <c r="E121" s="91"/>
      <c r="F121" s="127"/>
      <c r="G121" s="37"/>
    </row>
    <row r="122" spans="1:7" x14ac:dyDescent="0.25">
      <c r="A122" s="22" t="s">
        <v>1769</v>
      </c>
      <c r="B122" s="122" t="s">
        <v>2283</v>
      </c>
      <c r="C122" s="127">
        <v>4.6839466641350892E-2</v>
      </c>
      <c r="D122" s="127">
        <v>3.6131940440618508E-2</v>
      </c>
      <c r="E122" s="91"/>
      <c r="F122" s="127"/>
      <c r="G122" s="37"/>
    </row>
    <row r="123" spans="1:7" x14ac:dyDescent="0.25">
      <c r="A123" s="22" t="s">
        <v>1770</v>
      </c>
      <c r="B123" s="122" t="s">
        <v>2284</v>
      </c>
      <c r="C123" s="127">
        <v>9.1117358746684321E-2</v>
      </c>
      <c r="D123" s="127">
        <v>6.2784330607948469E-2</v>
      </c>
      <c r="E123" s="91"/>
      <c r="F123" s="127"/>
      <c r="G123" s="37"/>
    </row>
    <row r="124" spans="1:7" x14ac:dyDescent="0.25">
      <c r="A124" s="22" t="s">
        <v>1771</v>
      </c>
      <c r="B124" s="122" t="s">
        <v>2285</v>
      </c>
      <c r="C124" s="127">
        <v>0.12794324782335387</v>
      </c>
      <c r="D124" s="127">
        <v>0.16754366375617413</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1.2931807373566489E-3</v>
      </c>
      <c r="D171" s="127">
        <v>0</v>
      </c>
      <c r="E171" s="92"/>
      <c r="F171" s="127">
        <v>8.0957647010017114E-4</v>
      </c>
      <c r="G171" s="37"/>
    </row>
    <row r="172" spans="1:7" x14ac:dyDescent="0.25">
      <c r="A172" s="22" t="s">
        <v>1818</v>
      </c>
      <c r="B172" s="22" t="s">
        <v>899</v>
      </c>
      <c r="C172" s="127">
        <v>0.99870681926264326</v>
      </c>
      <c r="D172" s="127">
        <v>1</v>
      </c>
      <c r="E172" s="92"/>
      <c r="F172" s="127">
        <v>1</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0.73440248436309774</v>
      </c>
      <c r="D181" s="127">
        <v>0.51474003056224749</v>
      </c>
      <c r="E181" s="92"/>
      <c r="F181" s="127">
        <v>0.65225808747642267</v>
      </c>
      <c r="G181" s="37"/>
    </row>
    <row r="182" spans="1:7" x14ac:dyDescent="0.25">
      <c r="A182" s="22" t="s">
        <v>1827</v>
      </c>
      <c r="B182" s="22" t="s">
        <v>911</v>
      </c>
      <c r="C182" s="127">
        <v>0.26559751563690231</v>
      </c>
      <c r="D182" s="127">
        <v>0.48525996943775257</v>
      </c>
      <c r="E182" s="92"/>
      <c r="F182" s="127">
        <v>0.34774191252357733</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0.13831833716480321</v>
      </c>
      <c r="D191" s="127">
        <v>0.13325917522992456</v>
      </c>
      <c r="E191" s="92"/>
      <c r="F191" s="127">
        <v>0.13642414987072904</v>
      </c>
      <c r="G191" s="37"/>
    </row>
    <row r="192" spans="1:7" x14ac:dyDescent="0.25">
      <c r="A192" s="22" t="s">
        <v>1836</v>
      </c>
      <c r="B192" s="18" t="s">
        <v>923</v>
      </c>
      <c r="C192" s="127">
        <v>6.057620499647063E-2</v>
      </c>
      <c r="D192" s="127">
        <v>1.8535084704469715E-2</v>
      </c>
      <c r="E192" s="92"/>
      <c r="F192" s="127">
        <v>4.4854027583159296E-2</v>
      </c>
      <c r="G192" s="37"/>
    </row>
    <row r="193" spans="1:7" x14ac:dyDescent="0.25">
      <c r="A193" s="22" t="s">
        <v>1837</v>
      </c>
      <c r="B193" s="18" t="s">
        <v>925</v>
      </c>
      <c r="C193" s="127">
        <v>9.1908338376450779E-2</v>
      </c>
      <c r="D193" s="127">
        <v>0.14670687989976419</v>
      </c>
      <c r="E193" s="91"/>
      <c r="F193" s="127">
        <v>0.1123991829396298</v>
      </c>
      <c r="G193" s="37"/>
    </row>
    <row r="194" spans="1:7" x14ac:dyDescent="0.25">
      <c r="A194" s="22" t="s">
        <v>1838</v>
      </c>
      <c r="B194" s="18" t="s">
        <v>927</v>
      </c>
      <c r="C194" s="127">
        <v>0.14947442757774765</v>
      </c>
      <c r="D194" s="127">
        <v>0.13520086314159177</v>
      </c>
      <c r="E194" s="91"/>
      <c r="F194" s="127">
        <v>0.14413454957610086</v>
      </c>
      <c r="G194" s="37"/>
    </row>
    <row r="195" spans="1:7" x14ac:dyDescent="0.25">
      <c r="A195" s="22" t="s">
        <v>1839</v>
      </c>
      <c r="B195" s="18" t="s">
        <v>929</v>
      </c>
      <c r="C195" s="127">
        <v>0.55972269188452772</v>
      </c>
      <c r="D195" s="127">
        <v>0.56629799702424977</v>
      </c>
      <c r="E195" s="91"/>
      <c r="F195" s="127">
        <v>0.56218809003038095</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1.0012983785697696E-4</v>
      </c>
      <c r="D201" s="127">
        <v>1.6426398620888428E-3</v>
      </c>
      <c r="E201" s="92"/>
      <c r="F201" s="127">
        <v>6.7695292314919411E-4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3837.7539999999999</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9060.1</v>
      </c>
      <c r="D214" s="128">
        <v>8174</v>
      </c>
      <c r="E214" s="34"/>
      <c r="F214" s="100">
        <f>IF($C$238=0,"",IF(C214="[for completion]","",IF(C214="","",C214/$C$238)))</f>
        <v>0.14715336102038201</v>
      </c>
      <c r="G214" s="100">
        <f>IF($D$238=0,"",IF(D214="[for completion]","",IF(D214="","",D214/$D$238)))</f>
        <v>0.50950570342205326</v>
      </c>
    </row>
    <row r="215" spans="1:7" x14ac:dyDescent="0.25">
      <c r="A215" s="22" t="s">
        <v>1856</v>
      </c>
      <c r="B215" s="122" t="s">
        <v>2287</v>
      </c>
      <c r="C215" s="117">
        <v>18218.099999999999</v>
      </c>
      <c r="D215" s="128">
        <v>6264</v>
      </c>
      <c r="E215" s="34"/>
      <c r="F215" s="100">
        <f t="shared" ref="F215:F237" si="1">IF($C$238=0,"",IF(C215="[for completion]","",IF(C215="","",C215/$C$238)))</f>
        <v>0.29589680537802243</v>
      </c>
      <c r="G215" s="100">
        <f t="shared" ref="G215:G237" si="2">IF($D$238=0,"",IF(D215="[for completion]","",IF(D215="","",D215/$D$238)))</f>
        <v>0.39045066384092753</v>
      </c>
    </row>
    <row r="216" spans="1:7" x14ac:dyDescent="0.25">
      <c r="A216" s="22" t="s">
        <v>1857</v>
      </c>
      <c r="B216" s="122" t="s">
        <v>2288</v>
      </c>
      <c r="C216" s="117">
        <v>9658.7000000000007</v>
      </c>
      <c r="D216" s="128">
        <v>1232</v>
      </c>
      <c r="E216" s="34"/>
      <c r="F216" s="100">
        <f t="shared" si="1"/>
        <v>0.15687577047577442</v>
      </c>
      <c r="G216" s="100">
        <f t="shared" si="2"/>
        <v>7.6793617153898902E-2</v>
      </c>
    </row>
    <row r="217" spans="1:7" x14ac:dyDescent="0.25">
      <c r="A217" s="22" t="s">
        <v>1858</v>
      </c>
      <c r="B217" s="122" t="s">
        <v>2289</v>
      </c>
      <c r="C217" s="117">
        <v>5774.9</v>
      </c>
      <c r="D217" s="128">
        <v>217</v>
      </c>
      <c r="E217" s="34"/>
      <c r="F217" s="100">
        <f t="shared" si="1"/>
        <v>9.379542660198055E-2</v>
      </c>
      <c r="G217" s="100">
        <f t="shared" si="2"/>
        <v>1.3526148475970829E-2</v>
      </c>
    </row>
    <row r="218" spans="1:7" x14ac:dyDescent="0.25">
      <c r="A218" s="22" t="s">
        <v>1859</v>
      </c>
      <c r="B218" s="122" t="s">
        <v>2290</v>
      </c>
      <c r="C218" s="117">
        <v>5163.2</v>
      </c>
      <c r="D218" s="128">
        <v>77</v>
      </c>
      <c r="E218" s="34"/>
      <c r="F218" s="100">
        <f t="shared" si="1"/>
        <v>8.386024807898769E-2</v>
      </c>
      <c r="G218" s="100">
        <f t="shared" si="2"/>
        <v>4.7996010721186814E-3</v>
      </c>
    </row>
    <row r="219" spans="1:7" x14ac:dyDescent="0.25">
      <c r="A219" s="22" t="s">
        <v>1860</v>
      </c>
      <c r="B219" s="122" t="s">
        <v>2291</v>
      </c>
      <c r="C219" s="117">
        <v>13694.1</v>
      </c>
      <c r="D219" s="128">
        <v>79</v>
      </c>
      <c r="E219" s="34"/>
      <c r="F219" s="100">
        <f t="shared" si="1"/>
        <v>0.22241838844485307</v>
      </c>
      <c r="G219" s="100">
        <f t="shared" si="2"/>
        <v>4.9242660350308541E-3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61569.099999999991</v>
      </c>
      <c r="D238" s="44">
        <f>SUM(D214:D237)</f>
        <v>16043</v>
      </c>
      <c r="E238" s="85"/>
      <c r="F238" s="109">
        <f>SUM(F214:F237)</f>
        <v>1.0000000000000002</v>
      </c>
      <c r="G238" s="109">
        <f>SUM(G214:G237)</f>
        <v>0.99999999999999989</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0.55000000000000004</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45513.8</v>
      </c>
      <c r="D265" s="128" t="s">
        <v>1514</v>
      </c>
      <c r="E265" s="22"/>
      <c r="F265" s="100">
        <f>IF($C$273=0,"",IF(C265="[for completion]","",IF(C265="","",C265/$C$273)))</f>
        <v>0.73923144539434416</v>
      </c>
      <c r="G265" s="100" t="str">
        <f>IF($D$273=0,"",IF(D265="[for completion]","",IF(D265="","",D265/$D$273)))</f>
        <v/>
      </c>
    </row>
    <row r="266" spans="1:7" x14ac:dyDescent="0.25">
      <c r="A266" s="22" t="s">
        <v>1902</v>
      </c>
      <c r="B266" s="22" t="s">
        <v>981</v>
      </c>
      <c r="C266" s="117">
        <v>7509.67</v>
      </c>
      <c r="D266" s="128" t="s">
        <v>1514</v>
      </c>
      <c r="E266" s="22"/>
      <c r="F266" s="100">
        <f t="shared" ref="F266:F272" si="5">IF($C$273=0,"",IF(C266="[for completion]","",IF(C266="","",C266/$C$273)))</f>
        <v>0.12197145060475162</v>
      </c>
      <c r="G266" s="100" t="str">
        <f t="shared" ref="G266:G272" si="6">IF($D$273=0,"",IF(D266="[for completion]","",IF(D266="","",D266/$D$273)))</f>
        <v/>
      </c>
    </row>
    <row r="267" spans="1:7" x14ac:dyDescent="0.25">
      <c r="A267" s="22" t="s">
        <v>1903</v>
      </c>
      <c r="B267" s="22" t="s">
        <v>983</v>
      </c>
      <c r="C267" s="117">
        <v>4778.6000000000004</v>
      </c>
      <c r="D267" s="128" t="s">
        <v>1514</v>
      </c>
      <c r="E267" s="22"/>
      <c r="F267" s="100">
        <f t="shared" si="5"/>
        <v>7.7613633336733323E-2</v>
      </c>
      <c r="G267" s="100" t="str">
        <f t="shared" si="6"/>
        <v/>
      </c>
    </row>
    <row r="268" spans="1:7" x14ac:dyDescent="0.25">
      <c r="A268" s="22" t="s">
        <v>1904</v>
      </c>
      <c r="B268" s="22" t="s">
        <v>985</v>
      </c>
      <c r="C268" s="117">
        <v>2453.56</v>
      </c>
      <c r="D268" s="128" t="s">
        <v>1514</v>
      </c>
      <c r="E268" s="22"/>
      <c r="F268" s="100">
        <f t="shared" si="5"/>
        <v>3.9850522372593518E-2</v>
      </c>
      <c r="G268" s="100" t="str">
        <f t="shared" si="6"/>
        <v/>
      </c>
    </row>
    <row r="269" spans="1:7" x14ac:dyDescent="0.25">
      <c r="A269" s="22" t="s">
        <v>1905</v>
      </c>
      <c r="B269" s="22" t="s">
        <v>987</v>
      </c>
      <c r="C269" s="117">
        <v>959.52</v>
      </c>
      <c r="D269" s="128" t="s">
        <v>1514</v>
      </c>
      <c r="E269" s="22"/>
      <c r="F269" s="100">
        <f t="shared" si="5"/>
        <v>1.5584445958913144E-2</v>
      </c>
      <c r="G269" s="100" t="str">
        <f t="shared" si="6"/>
        <v/>
      </c>
    </row>
    <row r="270" spans="1:7" x14ac:dyDescent="0.25">
      <c r="A270" s="22" t="s">
        <v>1906</v>
      </c>
      <c r="B270" s="22" t="s">
        <v>989</v>
      </c>
      <c r="C270" s="117">
        <v>195.17</v>
      </c>
      <c r="D270" s="128" t="s">
        <v>1514</v>
      </c>
      <c r="E270" s="22"/>
      <c r="F270" s="100">
        <f t="shared" si="5"/>
        <v>3.1699352986921357E-3</v>
      </c>
      <c r="G270" s="100" t="str">
        <f t="shared" si="6"/>
        <v/>
      </c>
    </row>
    <row r="271" spans="1:7" x14ac:dyDescent="0.25">
      <c r="A271" s="22" t="s">
        <v>1907</v>
      </c>
      <c r="B271" s="22" t="s">
        <v>991</v>
      </c>
      <c r="C271" s="117">
        <v>72.66</v>
      </c>
      <c r="D271" s="128" t="s">
        <v>1514</v>
      </c>
      <c r="E271" s="22"/>
      <c r="F271" s="100">
        <f t="shared" si="5"/>
        <v>1.1801378224264518E-3</v>
      </c>
      <c r="G271" s="100" t="str">
        <f t="shared" si="6"/>
        <v/>
      </c>
    </row>
    <row r="272" spans="1:7" x14ac:dyDescent="0.25">
      <c r="A272" s="22" t="s">
        <v>1908</v>
      </c>
      <c r="B272" s="22" t="s">
        <v>993</v>
      </c>
      <c r="C272" s="117">
        <v>86.1</v>
      </c>
      <c r="D272" s="128" t="s">
        <v>1514</v>
      </c>
      <c r="E272" s="22"/>
      <c r="F272" s="100">
        <f t="shared" si="5"/>
        <v>1.3984292115457955E-3</v>
      </c>
      <c r="G272" s="100" t="str">
        <f t="shared" si="6"/>
        <v/>
      </c>
    </row>
    <row r="273" spans="1:7" x14ac:dyDescent="0.25">
      <c r="A273" s="22" t="s">
        <v>1909</v>
      </c>
      <c r="B273" s="46" t="s">
        <v>265</v>
      </c>
      <c r="C273" s="94">
        <f>SUM(C265:C272)</f>
        <v>61569.079999999994</v>
      </c>
      <c r="D273" s="95">
        <f>SUM(D265:D272)</f>
        <v>0</v>
      </c>
      <c r="E273" s="22"/>
      <c r="F273" s="109">
        <f>SUM(F265:F272)</f>
        <v>1.0000000000000002</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0.9723190979216233</v>
      </c>
      <c r="D284" s="22"/>
      <c r="E284" s="85"/>
      <c r="F284" s="85"/>
      <c r="G284" s="85"/>
    </row>
    <row r="285" spans="1:7" x14ac:dyDescent="0.25">
      <c r="A285" s="22" t="s">
        <v>1920</v>
      </c>
      <c r="B285" s="22" t="s">
        <v>1034</v>
      </c>
      <c r="C285" s="127">
        <v>1.4818532629259599E-3</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2.6199048815450751E-2</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44354</v>
      </c>
      <c r="D308" s="128">
        <v>7989</v>
      </c>
      <c r="E308" s="28"/>
      <c r="F308" s="100">
        <f>IF($C$326=0,"",IF(C308="[for completion]","",IF(C308="","",C308/$C$326)))</f>
        <v>0.72037160351464158</v>
      </c>
      <c r="G308" s="100">
        <f>IF($D$326=0,"",IF(D308="[for completion]","",IF(D308="","",D308/$D$326)))</f>
        <v>0.55100351748396437</v>
      </c>
    </row>
    <row r="309" spans="1:7" x14ac:dyDescent="0.25">
      <c r="A309" s="22" t="s">
        <v>1944</v>
      </c>
      <c r="B309" s="122" t="s">
        <v>2293</v>
      </c>
      <c r="C309" s="117">
        <v>14541</v>
      </c>
      <c r="D309" s="128">
        <v>5303</v>
      </c>
      <c r="E309" s="28"/>
      <c r="F309" s="100">
        <f t="shared" ref="F309:F325" si="7">IF($C$326=0,"",IF(C309="[for completion]","",IF(C309="","",C309/$C$326)))</f>
        <v>0.23616637702814636</v>
      </c>
      <c r="G309" s="100">
        <f t="shared" ref="G309:G325" si="8">IF($D$326=0,"",IF(D309="[for completion]","",IF(D309="","",D309/$D$326)))</f>
        <v>0.36574936202496722</v>
      </c>
    </row>
    <row r="310" spans="1:7" x14ac:dyDescent="0.25">
      <c r="A310" s="22" t="s">
        <v>1945</v>
      </c>
      <c r="B310" s="122" t="s">
        <v>2294</v>
      </c>
      <c r="C310" s="117">
        <v>675</v>
      </c>
      <c r="D310" s="128">
        <v>525</v>
      </c>
      <c r="E310" s="28"/>
      <c r="F310" s="100">
        <f t="shared" si="7"/>
        <v>1.0962953338422309E-2</v>
      </c>
      <c r="G310" s="100">
        <f t="shared" si="8"/>
        <v>3.6209393751293194E-2</v>
      </c>
    </row>
    <row r="311" spans="1:7" x14ac:dyDescent="0.25">
      <c r="A311" s="22" t="s">
        <v>1946</v>
      </c>
      <c r="B311" s="122" t="s">
        <v>2295</v>
      </c>
      <c r="C311" s="117">
        <v>283</v>
      </c>
      <c r="D311" s="128">
        <v>453</v>
      </c>
      <c r="E311" s="28"/>
      <c r="F311" s="100">
        <f t="shared" si="7"/>
        <v>4.596319695960761E-3</v>
      </c>
      <c r="G311" s="100">
        <f t="shared" si="8"/>
        <v>3.1243534036830126E-2</v>
      </c>
    </row>
    <row r="312" spans="1:7" x14ac:dyDescent="0.25">
      <c r="A312" s="22" t="s">
        <v>1947</v>
      </c>
      <c r="B312" s="122" t="s">
        <v>2296</v>
      </c>
      <c r="C312" s="117">
        <v>80</v>
      </c>
      <c r="D312" s="128">
        <v>36</v>
      </c>
      <c r="E312" s="28"/>
      <c r="F312" s="100">
        <f t="shared" si="7"/>
        <v>1.2993129882574589E-3</v>
      </c>
      <c r="G312" s="100">
        <f t="shared" si="8"/>
        <v>2.4829298572315332E-3</v>
      </c>
    </row>
    <row r="313" spans="1:7" x14ac:dyDescent="0.25">
      <c r="A313" s="22" t="s">
        <v>1948</v>
      </c>
      <c r="B313" s="122" t="s">
        <v>2297</v>
      </c>
      <c r="C313" s="117">
        <v>47</v>
      </c>
      <c r="D313" s="128">
        <v>51</v>
      </c>
      <c r="E313" s="28"/>
      <c r="F313" s="100">
        <f t="shared" si="7"/>
        <v>7.6334638060125703E-4</v>
      </c>
      <c r="G313" s="100">
        <f t="shared" si="8"/>
        <v>3.5174839644113386E-3</v>
      </c>
    </row>
    <row r="314" spans="1:7" x14ac:dyDescent="0.25">
      <c r="A314" s="22" t="s">
        <v>1949</v>
      </c>
      <c r="B314" s="122" t="s">
        <v>2298</v>
      </c>
      <c r="C314" s="117">
        <v>9</v>
      </c>
      <c r="D314" s="128">
        <v>0</v>
      </c>
      <c r="E314" s="28"/>
      <c r="F314" s="100">
        <f>IF($C$326=0,"",IF(C314="[for completion]","",IF(C314="","",C314/$C$326)))</f>
        <v>1.4617271117896413E-4</v>
      </c>
      <c r="G314" s="100">
        <f t="shared" si="8"/>
        <v>0</v>
      </c>
    </row>
    <row r="315" spans="1:7" x14ac:dyDescent="0.25">
      <c r="A315" s="22" t="s">
        <v>1950</v>
      </c>
      <c r="B315" s="122" t="s">
        <v>2299</v>
      </c>
      <c r="C315" s="117">
        <v>87</v>
      </c>
      <c r="D315" s="128">
        <v>1</v>
      </c>
      <c r="E315" s="28"/>
      <c r="F315" s="100">
        <f t="shared" si="7"/>
        <v>1.4130028747299866E-3</v>
      </c>
      <c r="G315" s="100">
        <f t="shared" si="8"/>
        <v>6.8970273811987039E-5</v>
      </c>
    </row>
    <row r="316" spans="1:7" x14ac:dyDescent="0.25">
      <c r="A316" s="22" t="s">
        <v>1951</v>
      </c>
      <c r="B316" s="122" t="s">
        <v>2300</v>
      </c>
      <c r="C316" s="117">
        <v>32</v>
      </c>
      <c r="D316" s="128">
        <v>1</v>
      </c>
      <c r="E316" s="28"/>
      <c r="F316" s="100">
        <f t="shared" si="7"/>
        <v>5.197251953029836E-4</v>
      </c>
      <c r="G316" s="100">
        <f t="shared" si="8"/>
        <v>6.8970273811987039E-5</v>
      </c>
    </row>
    <row r="317" spans="1:7" x14ac:dyDescent="0.25">
      <c r="A317" s="22" t="s">
        <v>1952</v>
      </c>
      <c r="B317" s="122" t="s">
        <v>2301</v>
      </c>
      <c r="C317" s="117">
        <v>122</v>
      </c>
      <c r="D317" s="128">
        <v>45</v>
      </c>
      <c r="E317" s="28"/>
      <c r="F317" s="100">
        <f t="shared" si="7"/>
        <v>1.9814523070926246E-3</v>
      </c>
      <c r="G317" s="100">
        <f>IF($D$326=0,"",IF(D317="[for completion]","",IF(D317="","",D317/$D$326)))</f>
        <v>3.1036623215394167E-3</v>
      </c>
    </row>
    <row r="318" spans="1:7" x14ac:dyDescent="0.25">
      <c r="A318" s="22" t="s">
        <v>1953</v>
      </c>
      <c r="B318" s="122" t="s">
        <v>2302</v>
      </c>
      <c r="C318" s="117">
        <v>157</v>
      </c>
      <c r="D318" s="128">
        <v>44</v>
      </c>
      <c r="E318" s="28"/>
      <c r="F318" s="100">
        <f t="shared" si="7"/>
        <v>2.5499017394552629E-3</v>
      </c>
      <c r="G318" s="100">
        <f t="shared" si="8"/>
        <v>3.0346920477274295E-3</v>
      </c>
    </row>
    <row r="319" spans="1:7" x14ac:dyDescent="0.25">
      <c r="A319" s="22" t="s">
        <v>1954</v>
      </c>
      <c r="B319" s="122" t="s">
        <v>2303</v>
      </c>
      <c r="C319" s="117">
        <v>0</v>
      </c>
      <c r="D319" s="128">
        <v>0</v>
      </c>
      <c r="E319" s="28"/>
      <c r="F319" s="100">
        <f t="shared" si="7"/>
        <v>0</v>
      </c>
      <c r="G319" s="100">
        <f t="shared" si="8"/>
        <v>0</v>
      </c>
    </row>
    <row r="320" spans="1:7" x14ac:dyDescent="0.25">
      <c r="A320" s="22" t="s">
        <v>1955</v>
      </c>
      <c r="B320" s="122" t="s">
        <v>2304</v>
      </c>
      <c r="C320" s="117">
        <v>0</v>
      </c>
      <c r="D320" s="128">
        <v>0</v>
      </c>
      <c r="E320" s="28"/>
      <c r="F320" s="100">
        <f t="shared" si="7"/>
        <v>0</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1184</v>
      </c>
      <c r="D325" s="128">
        <v>51</v>
      </c>
      <c r="E325" s="28"/>
      <c r="F325" s="100">
        <f t="shared" si="7"/>
        <v>1.9229832226210393E-2</v>
      </c>
      <c r="G325" s="100">
        <f t="shared" si="8"/>
        <v>3.5174839644113386E-3</v>
      </c>
    </row>
    <row r="326" spans="1:7" x14ac:dyDescent="0.25">
      <c r="A326" s="22" t="s">
        <v>1961</v>
      </c>
      <c r="B326" s="37" t="s">
        <v>265</v>
      </c>
      <c r="C326" s="94">
        <f>SUM(C308:C325)</f>
        <v>61571</v>
      </c>
      <c r="D326" s="95">
        <f>SUM(D308:D325)</f>
        <v>14499</v>
      </c>
      <c r="E326" s="28"/>
      <c r="F326" s="109">
        <f>SUM(F308:F325)</f>
        <v>1</v>
      </c>
      <c r="G326" s="109">
        <f>SUM(G308:G325)</f>
        <v>1</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44354</v>
      </c>
      <c r="D331" s="128">
        <v>7989</v>
      </c>
      <c r="E331" s="28"/>
      <c r="F331" s="100">
        <f>IF($C$349=0,"",IF(C331="[for completion]","",IF(C331="","",C331/$C$349)))</f>
        <v>0.72037160351464158</v>
      </c>
      <c r="G331" s="100">
        <f>IF($D$349=0,"",IF(D331="[for completion]","",IF(D331="","",D331/$D$349)))</f>
        <v>0.55100351748396437</v>
      </c>
    </row>
    <row r="332" spans="1:7" x14ac:dyDescent="0.25">
      <c r="A332" s="22" t="s">
        <v>1967</v>
      </c>
      <c r="B332" s="122" t="s">
        <v>2307</v>
      </c>
      <c r="C332" s="117">
        <v>14541</v>
      </c>
      <c r="D332" s="128">
        <v>5303</v>
      </c>
      <c r="E332" s="28"/>
      <c r="F332" s="100">
        <f t="shared" ref="F332:F348" si="9">IF($C$349=0,"",IF(C332="[for completion]","",IF(C332="","",C332/$C$349)))</f>
        <v>0.23616637702814636</v>
      </c>
      <c r="G332" s="100">
        <f t="shared" ref="G332:G348" si="10">IF($D$349=0,"",IF(D332="[for completion]","",IF(D332="","",D332/$D$349)))</f>
        <v>0.36574936202496722</v>
      </c>
    </row>
    <row r="333" spans="1:7" x14ac:dyDescent="0.25">
      <c r="A333" s="22" t="s">
        <v>1968</v>
      </c>
      <c r="B333" s="122" t="s">
        <v>2308</v>
      </c>
      <c r="C333" s="117">
        <v>675</v>
      </c>
      <c r="D333" s="128">
        <v>525</v>
      </c>
      <c r="E333" s="28"/>
      <c r="F333" s="100">
        <f t="shared" si="9"/>
        <v>1.0962953338422309E-2</v>
      </c>
      <c r="G333" s="100">
        <f t="shared" si="10"/>
        <v>3.6209393751293194E-2</v>
      </c>
    </row>
    <row r="334" spans="1:7" x14ac:dyDescent="0.25">
      <c r="A334" s="22" t="s">
        <v>1969</v>
      </c>
      <c r="B334" s="122" t="s">
        <v>2309</v>
      </c>
      <c r="C334" s="117">
        <v>283</v>
      </c>
      <c r="D334" s="128">
        <v>453</v>
      </c>
      <c r="E334" s="28"/>
      <c r="F334" s="100">
        <f t="shared" si="9"/>
        <v>4.596319695960761E-3</v>
      </c>
      <c r="G334" s="100">
        <f t="shared" si="10"/>
        <v>3.1243534036830126E-2</v>
      </c>
    </row>
    <row r="335" spans="1:7" x14ac:dyDescent="0.25">
      <c r="A335" s="22" t="s">
        <v>1970</v>
      </c>
      <c r="B335" s="122" t="s">
        <v>2310</v>
      </c>
      <c r="C335" s="117">
        <v>80</v>
      </c>
      <c r="D335" s="128">
        <v>36</v>
      </c>
      <c r="E335" s="28"/>
      <c r="F335" s="100">
        <f t="shared" si="9"/>
        <v>1.2993129882574589E-3</v>
      </c>
      <c r="G335" s="100">
        <f t="shared" si="10"/>
        <v>2.4829298572315332E-3</v>
      </c>
    </row>
    <row r="336" spans="1:7" x14ac:dyDescent="0.25">
      <c r="A336" s="22" t="s">
        <v>1971</v>
      </c>
      <c r="B336" s="122" t="s">
        <v>2311</v>
      </c>
      <c r="C336" s="117">
        <v>47</v>
      </c>
      <c r="D336" s="128">
        <v>51</v>
      </c>
      <c r="E336" s="28"/>
      <c r="F336" s="100">
        <f t="shared" si="9"/>
        <v>7.6334638060125703E-4</v>
      </c>
      <c r="G336" s="100">
        <f t="shared" si="10"/>
        <v>3.5174839644113386E-3</v>
      </c>
    </row>
    <row r="337" spans="1:7" x14ac:dyDescent="0.25">
      <c r="A337" s="22" t="s">
        <v>1972</v>
      </c>
      <c r="B337" s="122" t="s">
        <v>2312</v>
      </c>
      <c r="C337" s="117">
        <v>9</v>
      </c>
      <c r="D337" s="128">
        <v>0</v>
      </c>
      <c r="E337" s="28"/>
      <c r="F337" s="100">
        <f t="shared" si="9"/>
        <v>1.4617271117896413E-4</v>
      </c>
      <c r="G337" s="100">
        <f t="shared" si="10"/>
        <v>0</v>
      </c>
    </row>
    <row r="338" spans="1:7" x14ac:dyDescent="0.25">
      <c r="A338" s="22" t="s">
        <v>1973</v>
      </c>
      <c r="B338" s="122" t="s">
        <v>2313</v>
      </c>
      <c r="C338" s="117">
        <v>87</v>
      </c>
      <c r="D338" s="128">
        <v>1</v>
      </c>
      <c r="E338" s="28"/>
      <c r="F338" s="100">
        <f t="shared" si="9"/>
        <v>1.4130028747299866E-3</v>
      </c>
      <c r="G338" s="100">
        <f t="shared" si="10"/>
        <v>6.8970273811987039E-5</v>
      </c>
    </row>
    <row r="339" spans="1:7" x14ac:dyDescent="0.25">
      <c r="A339" s="22" t="s">
        <v>1974</v>
      </c>
      <c r="B339" s="122" t="s">
        <v>2314</v>
      </c>
      <c r="C339" s="117">
        <v>32</v>
      </c>
      <c r="D339" s="128">
        <v>1</v>
      </c>
      <c r="E339" s="28"/>
      <c r="F339" s="100">
        <f t="shared" si="9"/>
        <v>5.197251953029836E-4</v>
      </c>
      <c r="G339" s="100">
        <f t="shared" si="10"/>
        <v>6.8970273811987039E-5</v>
      </c>
    </row>
    <row r="340" spans="1:7" x14ac:dyDescent="0.25">
      <c r="A340" s="22" t="s">
        <v>1975</v>
      </c>
      <c r="B340" s="122" t="s">
        <v>2315</v>
      </c>
      <c r="C340" s="117">
        <v>122</v>
      </c>
      <c r="D340" s="128">
        <v>45</v>
      </c>
      <c r="E340" s="28"/>
      <c r="F340" s="100">
        <f t="shared" si="9"/>
        <v>1.9814523070926246E-3</v>
      </c>
      <c r="G340" s="100">
        <f t="shared" si="10"/>
        <v>3.1036623215394167E-3</v>
      </c>
    </row>
    <row r="341" spans="1:7" x14ac:dyDescent="0.25">
      <c r="A341" s="22" t="s">
        <v>1976</v>
      </c>
      <c r="B341" s="122" t="s">
        <v>2316</v>
      </c>
      <c r="C341" s="117">
        <v>157</v>
      </c>
      <c r="D341" s="128">
        <v>44</v>
      </c>
      <c r="E341" s="28"/>
      <c r="F341" s="100">
        <f t="shared" si="9"/>
        <v>2.5499017394552629E-3</v>
      </c>
      <c r="G341" s="100">
        <f t="shared" si="10"/>
        <v>3.0346920477274295E-3</v>
      </c>
    </row>
    <row r="342" spans="1:7" x14ac:dyDescent="0.25">
      <c r="A342" s="22" t="s">
        <v>1977</v>
      </c>
      <c r="B342" s="122" t="s">
        <v>2317</v>
      </c>
      <c r="C342" s="117">
        <v>0</v>
      </c>
      <c r="D342" s="128">
        <v>0</v>
      </c>
      <c r="E342" s="28"/>
      <c r="F342" s="100">
        <f t="shared" si="9"/>
        <v>0</v>
      </c>
      <c r="G342" s="100">
        <f>IF($D$349=0,"",IF(D342="[for completion]","",IF(D342="","",D342/$D$349)))</f>
        <v>0</v>
      </c>
    </row>
    <row r="343" spans="1:7" x14ac:dyDescent="0.25">
      <c r="A343" s="22" t="s">
        <v>1978</v>
      </c>
      <c r="B343" s="122" t="s">
        <v>2318</v>
      </c>
      <c r="C343" s="117">
        <v>0</v>
      </c>
      <c r="D343" s="128">
        <v>0</v>
      </c>
      <c r="E343" s="28"/>
      <c r="F343" s="100">
        <f t="shared" si="9"/>
        <v>0</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1184</v>
      </c>
      <c r="D348" s="128">
        <v>51</v>
      </c>
      <c r="E348" s="28"/>
      <c r="F348" s="100">
        <f t="shared" si="9"/>
        <v>1.9229832226210393E-2</v>
      </c>
      <c r="G348" s="100">
        <f t="shared" si="10"/>
        <v>3.5174839644113386E-3</v>
      </c>
    </row>
    <row r="349" spans="1:7" x14ac:dyDescent="0.25">
      <c r="A349" s="22" t="s">
        <v>1984</v>
      </c>
      <c r="B349" s="37" t="s">
        <v>265</v>
      </c>
      <c r="C349" s="94">
        <f>SUM(C331:C348)</f>
        <v>61571</v>
      </c>
      <c r="D349" s="95">
        <f>SUM(D331:D348)</f>
        <v>14499</v>
      </c>
      <c r="E349" s="28"/>
      <c r="F349" s="109">
        <f>SUM(F331:F348)</f>
        <v>1</v>
      </c>
      <c r="G349" s="109">
        <f>SUM(G331:G348)</f>
        <v>1</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4068</v>
      </c>
      <c r="D353" s="128">
        <v>656</v>
      </c>
      <c r="E353" s="28"/>
      <c r="F353" s="100">
        <f>IF($C$366=0,"",IF(C353="[for completion]","",IF(C353="","",C353/$C$366)))</f>
        <v>6.6071138541497487E-2</v>
      </c>
      <c r="G353" s="100">
        <f>IF($D$366=0,"",IF(D353="[for completion]","",IF(D353="","",D353/$D$366)))</f>
        <v>4.5244499620663493E-2</v>
      </c>
    </row>
    <row r="354" spans="1:7" x14ac:dyDescent="0.25">
      <c r="A354" s="22" t="s">
        <v>1990</v>
      </c>
      <c r="B354" s="37" t="s">
        <v>1121</v>
      </c>
      <c r="C354" s="117">
        <v>1678</v>
      </c>
      <c r="D354" s="128">
        <v>516</v>
      </c>
      <c r="E354" s="28"/>
      <c r="F354" s="100">
        <f t="shared" ref="F354:F365" si="11">IF($C$366=0,"",IF(C354="[for completion]","",IF(C354="","",C354/$C$366)))</f>
        <v>2.7253532564560663E-2</v>
      </c>
      <c r="G354" s="100">
        <f t="shared" ref="G354:G365" si="12">IF($D$366=0,"",IF(D354="[for completion]","",IF(D354="","",D354/$D$366)))</f>
        <v>3.5588661286985311E-2</v>
      </c>
    </row>
    <row r="355" spans="1:7" x14ac:dyDescent="0.25">
      <c r="A355" s="22" t="s">
        <v>1991</v>
      </c>
      <c r="B355" s="37" t="s">
        <v>1123</v>
      </c>
      <c r="C355" s="117">
        <v>1132</v>
      </c>
      <c r="D355" s="128">
        <v>568</v>
      </c>
      <c r="E355" s="28"/>
      <c r="F355" s="100">
        <f t="shared" si="11"/>
        <v>1.8385577391586812E-2</v>
      </c>
      <c r="G355" s="100">
        <f t="shared" si="12"/>
        <v>3.9175115525208637E-2</v>
      </c>
    </row>
    <row r="356" spans="1:7" x14ac:dyDescent="0.25">
      <c r="A356" s="22" t="s">
        <v>1992</v>
      </c>
      <c r="B356" s="37" t="s">
        <v>1125</v>
      </c>
      <c r="C356" s="117">
        <v>1648</v>
      </c>
      <c r="D356" s="128">
        <v>646</v>
      </c>
      <c r="E356" s="28"/>
      <c r="F356" s="100">
        <f t="shared" si="11"/>
        <v>2.676628228033133E-2</v>
      </c>
      <c r="G356" s="100">
        <f t="shared" si="12"/>
        <v>4.4554796882543622E-2</v>
      </c>
    </row>
    <row r="357" spans="1:7" x14ac:dyDescent="0.25">
      <c r="A357" s="22" t="s">
        <v>1993</v>
      </c>
      <c r="B357" s="37" t="s">
        <v>1127</v>
      </c>
      <c r="C357" s="117">
        <v>1549</v>
      </c>
      <c r="D357" s="128">
        <v>699</v>
      </c>
      <c r="E357" s="28"/>
      <c r="F357" s="100">
        <f t="shared" si="11"/>
        <v>2.5158356342374535E-2</v>
      </c>
      <c r="G357" s="100">
        <f t="shared" si="12"/>
        <v>4.8210221394578937E-2</v>
      </c>
    </row>
    <row r="358" spans="1:7" x14ac:dyDescent="0.25">
      <c r="A358" s="22" t="s">
        <v>1994</v>
      </c>
      <c r="B358" s="37" t="s">
        <v>1129</v>
      </c>
      <c r="C358" s="117">
        <v>1586</v>
      </c>
      <c r="D358" s="128">
        <v>1051</v>
      </c>
      <c r="E358" s="28"/>
      <c r="F358" s="100">
        <f t="shared" si="11"/>
        <v>2.5759298359590711E-2</v>
      </c>
      <c r="G358" s="100">
        <f t="shared" si="12"/>
        <v>7.2487757776398376E-2</v>
      </c>
    </row>
    <row r="359" spans="1:7" x14ac:dyDescent="0.25">
      <c r="A359" s="22" t="s">
        <v>1995</v>
      </c>
      <c r="B359" s="37" t="s">
        <v>1131</v>
      </c>
      <c r="C359" s="117">
        <v>1059</v>
      </c>
      <c r="D359" s="128">
        <v>414</v>
      </c>
      <c r="E359" s="28"/>
      <c r="F359" s="100">
        <f t="shared" si="11"/>
        <v>1.7199935033295435E-2</v>
      </c>
      <c r="G359" s="100">
        <f t="shared" si="12"/>
        <v>2.8553693358162633E-2</v>
      </c>
    </row>
    <row r="360" spans="1:7" x14ac:dyDescent="0.25">
      <c r="A360" s="22" t="s">
        <v>1996</v>
      </c>
      <c r="B360" s="37" t="s">
        <v>1133</v>
      </c>
      <c r="C360" s="117">
        <v>2518</v>
      </c>
      <c r="D360" s="128">
        <v>804</v>
      </c>
      <c r="E360" s="28"/>
      <c r="F360" s="100">
        <f t="shared" si="11"/>
        <v>4.0896540522981972E-2</v>
      </c>
      <c r="G360" s="100">
        <f t="shared" si="12"/>
        <v>5.5452100144837577E-2</v>
      </c>
    </row>
    <row r="361" spans="1:7" x14ac:dyDescent="0.25">
      <c r="A361" s="22" t="s">
        <v>1997</v>
      </c>
      <c r="B361" s="37" t="s">
        <v>1135</v>
      </c>
      <c r="C361" s="94">
        <v>6794</v>
      </c>
      <c r="D361" s="22">
        <v>2294</v>
      </c>
      <c r="E361" s="28"/>
      <c r="F361" s="100">
        <f t="shared" si="11"/>
        <v>0.11034594770180282</v>
      </c>
      <c r="G361" s="100">
        <f t="shared" si="12"/>
        <v>0.15821780812469827</v>
      </c>
    </row>
    <row r="362" spans="1:7" x14ac:dyDescent="0.25">
      <c r="A362" s="22" t="s">
        <v>1998</v>
      </c>
      <c r="B362" s="22" t="s">
        <v>1137</v>
      </c>
      <c r="C362" s="94">
        <v>6665</v>
      </c>
      <c r="D362" s="22">
        <v>1772</v>
      </c>
      <c r="F362" s="100">
        <f t="shared" si="11"/>
        <v>0.1082507714796167</v>
      </c>
      <c r="G362" s="100">
        <f t="shared" si="12"/>
        <v>0.12221532519484102</v>
      </c>
    </row>
    <row r="363" spans="1:7" x14ac:dyDescent="0.25">
      <c r="A363" s="22" t="s">
        <v>1999</v>
      </c>
      <c r="B363" s="22" t="s">
        <v>1139</v>
      </c>
      <c r="C363" s="94">
        <v>27040</v>
      </c>
      <c r="D363" s="22">
        <v>4369</v>
      </c>
      <c r="F363" s="100">
        <f t="shared" si="11"/>
        <v>0.43917492285203835</v>
      </c>
      <c r="G363" s="100">
        <f t="shared" si="12"/>
        <v>0.30133112628457137</v>
      </c>
    </row>
    <row r="364" spans="1:7" x14ac:dyDescent="0.25">
      <c r="A364" s="22" t="s">
        <v>2000</v>
      </c>
      <c r="B364" s="37" t="s">
        <v>1141</v>
      </c>
      <c r="C364" s="94">
        <v>5833</v>
      </c>
      <c r="D364" s="22">
        <v>710</v>
      </c>
      <c r="E364" s="28"/>
      <c r="F364" s="100">
        <f t="shared" si="11"/>
        <v>9.4737696930323204E-2</v>
      </c>
      <c r="G364" s="100">
        <f t="shared" si="12"/>
        <v>4.8968894406510796E-2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61570</v>
      </c>
      <c r="D366" s="95">
        <f>SUM(D353:D365)</f>
        <v>14499</v>
      </c>
      <c r="E366" s="28"/>
      <c r="F366" s="91">
        <f>SUM(F353:F365)</f>
        <v>1</v>
      </c>
      <c r="G366" s="91">
        <f>SUM(G353:G365)</f>
        <v>1.0000000000000002</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14942</v>
      </c>
      <c r="D378" s="128">
        <v>5353</v>
      </c>
      <c r="E378" s="28"/>
      <c r="F378" s="100">
        <f t="shared" ref="F378:F384" si="13">IF($C$385=0,"",IF(C378="[for completion]","",IF(C378="","",C378/$C$385)))</f>
        <v>0.24268312489848953</v>
      </c>
      <c r="G378" s="100">
        <f>IF($D$385=0,"",IF(D378="[for completion]","",IF(D378="","",D378/$D$385)))</f>
        <v>0.36919787571556661</v>
      </c>
    </row>
    <row r="379" spans="1:7" x14ac:dyDescent="0.25">
      <c r="A379" s="22" t="s">
        <v>2015</v>
      </c>
      <c r="B379" s="113" t="s">
        <v>1158</v>
      </c>
      <c r="C379" s="117">
        <v>12056</v>
      </c>
      <c r="D379" s="128">
        <v>4504</v>
      </c>
      <c r="E379" s="28"/>
      <c r="F379" s="100">
        <f t="shared" si="13"/>
        <v>0.19580964755562774</v>
      </c>
      <c r="G379" s="100">
        <f t="shared" ref="G379:G384" si="14">IF($D$385=0,"",IF(D379="[for completion]","",IF(D379="","",D379/$D$385)))</f>
        <v>0.31064211324918961</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3635</v>
      </c>
      <c r="D381" s="128">
        <v>1692</v>
      </c>
      <c r="E381" s="28"/>
      <c r="F381" s="100">
        <f t="shared" si="13"/>
        <v>5.9038492772454119E-2</v>
      </c>
      <c r="G381" s="100">
        <f t="shared" si="14"/>
        <v>0.11669770328988206</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30937</v>
      </c>
      <c r="D384" s="128">
        <v>2950</v>
      </c>
      <c r="E384" s="28"/>
      <c r="F384" s="100">
        <f t="shared" si="13"/>
        <v>0.50246873477342857</v>
      </c>
      <c r="G384" s="100">
        <f t="shared" si="14"/>
        <v>0.20346230774536175</v>
      </c>
    </row>
    <row r="385" spans="1:7" x14ac:dyDescent="0.25">
      <c r="A385" s="22" t="s">
        <v>2021</v>
      </c>
      <c r="B385" s="37" t="s">
        <v>265</v>
      </c>
      <c r="C385" s="94">
        <f>SUM(C378:C384)</f>
        <v>61570</v>
      </c>
      <c r="D385" s="95">
        <f>SUM(D378:D384)</f>
        <v>14499</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13897</v>
      </c>
      <c r="D388" s="128">
        <v>1491</v>
      </c>
      <c r="E388" s="28"/>
      <c r="F388" s="100">
        <f>IF($C$392=0,"",IF(C388="[for completion]","",IF(C388="","",C388/$C$392)))</f>
        <v>0.22571423930874304</v>
      </c>
      <c r="G388" s="100">
        <f>IF($D$392=0,"",IF(D388="[for completion]","",IF(D388="","",D388/$D$392)))</f>
        <v>0.10283467825367267</v>
      </c>
    </row>
    <row r="389" spans="1:7" x14ac:dyDescent="0.25">
      <c r="A389" s="22" t="s">
        <v>2026</v>
      </c>
      <c r="B389" s="113" t="s">
        <v>1418</v>
      </c>
      <c r="C389" s="117">
        <v>46228</v>
      </c>
      <c r="D389" s="128">
        <v>12988</v>
      </c>
      <c r="E389" s="28"/>
      <c r="F389" s="100">
        <f>IF($C$392=0,"",IF(C389="[for completion]","",IF(C389="","",C389/$C$392)))</f>
        <v>0.75083239942178692</v>
      </c>
      <c r="G389" s="100">
        <f>IF($D$392=0,"",IF(D389="[for completion]","",IF(D389="","",D389/$D$392)))</f>
        <v>0.89578591627008763</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1444</v>
      </c>
      <c r="D391" s="128">
        <v>20</v>
      </c>
      <c r="E391" s="28"/>
      <c r="F391" s="100">
        <f>IF($C$392=0,"",IF(C391="[for completion]","",IF(C391="","",C391/$C$392)))</f>
        <v>2.3453361269470025E-2</v>
      </c>
      <c r="G391" s="100">
        <f>IF($D$392=0,"",IF(D391="[for completion]","",IF(D391="","",D391/$D$392)))</f>
        <v>1.3794054762397406E-3</v>
      </c>
    </row>
    <row r="392" spans="1:7" x14ac:dyDescent="0.25">
      <c r="A392" s="22" t="s">
        <v>2029</v>
      </c>
      <c r="B392" s="37" t="s">
        <v>265</v>
      </c>
      <c r="C392" s="94">
        <f>SUM(C388:C391)</f>
        <v>61569</v>
      </c>
      <c r="D392" s="95">
        <f>SUM(D388:D391)</f>
        <v>14499</v>
      </c>
      <c r="E392" s="28"/>
      <c r="F392" s="109">
        <f>SUM(F388:F391)</f>
        <v>1</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4818.7</v>
      </c>
      <c r="D395" s="117">
        <v>2432.1</v>
      </c>
      <c r="E395" s="20"/>
      <c r="F395" s="117">
        <v>4.9400000000000004</v>
      </c>
      <c r="G395" s="117">
        <v>0.45</v>
      </c>
    </row>
    <row r="396" spans="1:7" x14ac:dyDescent="0.25">
      <c r="A396" s="22" t="s">
        <v>2033</v>
      </c>
      <c r="B396" s="113" t="s">
        <v>1158</v>
      </c>
      <c r="C396" s="117">
        <v>2723.6</v>
      </c>
      <c r="D396" s="117">
        <v>1308.0999999999999</v>
      </c>
      <c r="E396" s="20"/>
      <c r="F396" s="117">
        <v>4.38</v>
      </c>
      <c r="G396" s="117">
        <v>0</v>
      </c>
    </row>
    <row r="397" spans="1:7" x14ac:dyDescent="0.25">
      <c r="A397" s="22" t="s">
        <v>2034</v>
      </c>
      <c r="B397" s="37" t="s">
        <v>1160</v>
      </c>
      <c r="C397" s="117">
        <v>0</v>
      </c>
      <c r="D397" s="117">
        <v>0</v>
      </c>
      <c r="E397" s="20"/>
      <c r="F397" s="117">
        <v>0</v>
      </c>
      <c r="G397" s="117">
        <v>0.06</v>
      </c>
    </row>
    <row r="398" spans="1:7" x14ac:dyDescent="0.25">
      <c r="A398" s="22" t="s">
        <v>2035</v>
      </c>
      <c r="B398" s="37" t="s">
        <v>1162</v>
      </c>
      <c r="C398" s="117">
        <v>1188.5</v>
      </c>
      <c r="D398" s="117">
        <v>615.15</v>
      </c>
      <c r="E398" s="20"/>
      <c r="F398" s="117">
        <v>5.76</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0.64</v>
      </c>
    </row>
    <row r="401" spans="1:7" x14ac:dyDescent="0.25">
      <c r="A401" s="22" t="s">
        <v>2038</v>
      </c>
      <c r="B401" s="37" t="s">
        <v>627</v>
      </c>
      <c r="C401" s="117">
        <v>20699</v>
      </c>
      <c r="D401" s="117">
        <v>4455.7</v>
      </c>
      <c r="E401" s="20"/>
      <c r="F401" s="117">
        <v>5.12</v>
      </c>
      <c r="G401" s="117">
        <v>0</v>
      </c>
    </row>
    <row r="402" spans="1:7" x14ac:dyDescent="0.25">
      <c r="A402" s="22" t="s">
        <v>2039</v>
      </c>
      <c r="B402" s="37" t="s">
        <v>265</v>
      </c>
      <c r="C402" s="94">
        <f>SUM(C395:C401)</f>
        <v>29429.8</v>
      </c>
      <c r="D402" s="94">
        <f>SUM(D395:D401)</f>
        <v>8811.0499999999993</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26830</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179.5</v>
      </c>
      <c r="D448" s="117">
        <v>232</v>
      </c>
      <c r="E448" s="34"/>
      <c r="F448" s="100">
        <f>IF($C$472=0,"",IF(C448="[for completion]","",IF(C448="","",C448/$C$472)))</f>
        <v>4.8807147867984142E-3</v>
      </c>
      <c r="G448" s="100">
        <f>IF($D$472=0,"",IF(D448="[for completion]","",IF(D448="","",D448/$D$472)))</f>
        <v>0.16921954777534645</v>
      </c>
    </row>
    <row r="449" spans="1:7" x14ac:dyDescent="0.25">
      <c r="A449" s="22" t="s">
        <v>2083</v>
      </c>
      <c r="B449" s="122" t="s">
        <v>2287</v>
      </c>
      <c r="C449" s="117">
        <v>640.79999999999995</v>
      </c>
      <c r="D449" s="117">
        <v>292</v>
      </c>
      <c r="E449" s="34"/>
      <c r="F449" s="100">
        <f t="shared" ref="F449:F471" si="15">IF($C$472=0,"",IF(C449="[for completion]","",IF(C449="","",C449/$C$472)))</f>
        <v>1.7423743929695954E-2</v>
      </c>
      <c r="G449" s="100">
        <f t="shared" ref="G449:G471" si="16">IF($D$472=0,"",IF(D449="[for completion]","",IF(D449="","",D449/$D$472)))</f>
        <v>0.21298322392414296</v>
      </c>
    </row>
    <row r="450" spans="1:7" x14ac:dyDescent="0.25">
      <c r="A450" s="22" t="s">
        <v>2084</v>
      </c>
      <c r="B450" s="122" t="s">
        <v>2288</v>
      </c>
      <c r="C450" s="117">
        <v>3250.4</v>
      </c>
      <c r="D450" s="117">
        <v>488</v>
      </c>
      <c r="E450" s="34"/>
      <c r="F450" s="100">
        <f t="shared" si="15"/>
        <v>8.8380364027908442E-2</v>
      </c>
      <c r="G450" s="100">
        <f t="shared" si="16"/>
        <v>0.35594456601021152</v>
      </c>
    </row>
    <row r="451" spans="1:7" x14ac:dyDescent="0.25">
      <c r="A451" s="22" t="s">
        <v>2085</v>
      </c>
      <c r="B451" s="122" t="s">
        <v>2289</v>
      </c>
      <c r="C451" s="117">
        <v>3519.9</v>
      </c>
      <c r="D451" s="117">
        <v>177</v>
      </c>
      <c r="E451" s="34"/>
      <c r="F451" s="100">
        <f t="shared" si="15"/>
        <v>9.5708233861012473E-2</v>
      </c>
      <c r="G451" s="100">
        <f t="shared" si="16"/>
        <v>0.12910284463894967</v>
      </c>
    </row>
    <row r="452" spans="1:7" x14ac:dyDescent="0.25">
      <c r="A452" s="22" t="s">
        <v>2086</v>
      </c>
      <c r="B452" s="122" t="s">
        <v>2290</v>
      </c>
      <c r="C452" s="117">
        <v>4104.3</v>
      </c>
      <c r="D452" s="117">
        <v>74</v>
      </c>
      <c r="E452" s="34"/>
      <c r="F452" s="100">
        <f t="shared" si="15"/>
        <v>0.11159842729502358</v>
      </c>
      <c r="G452" s="100">
        <f t="shared" si="16"/>
        <v>5.3975200583515681E-2</v>
      </c>
    </row>
    <row r="453" spans="1:7" x14ac:dyDescent="0.25">
      <c r="A453" s="22" t="s">
        <v>2087</v>
      </c>
      <c r="B453" s="122" t="s">
        <v>2291</v>
      </c>
      <c r="C453" s="117">
        <v>25082.5</v>
      </c>
      <c r="D453" s="117">
        <v>108</v>
      </c>
      <c r="E453" s="34"/>
      <c r="F453" s="100">
        <f t="shared" si="15"/>
        <v>0.68200851609956115</v>
      </c>
      <c r="G453" s="100">
        <f t="shared" si="16"/>
        <v>7.8774617067833702E-2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36777.4</v>
      </c>
      <c r="D472" s="22">
        <f>SUM(D448:D471)</f>
        <v>1371</v>
      </c>
      <c r="E472" s="85"/>
      <c r="F472" s="109">
        <f>SUM(F448:F471)</f>
        <v>1</v>
      </c>
      <c r="G472" s="109">
        <f>SUM(G448:G471)</f>
        <v>1</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0.43</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30745.8</v>
      </c>
      <c r="D499" s="128"/>
      <c r="E499" s="22"/>
      <c r="F499" s="100">
        <f>IF($C$507=0,"",IF(C499="[for completion]","",IF(C499="","",C499/$C$507)))</f>
        <v>0.83599960736639389</v>
      </c>
      <c r="G499" s="100" t="str">
        <f>IF($D$507=0,"",IF(D499="[for completion]","",IF(D499="","",D499/$D$507)))</f>
        <v/>
      </c>
    </row>
    <row r="500" spans="1:7" x14ac:dyDescent="0.25">
      <c r="A500" s="22" t="s">
        <v>2128</v>
      </c>
      <c r="B500" s="22" t="s">
        <v>981</v>
      </c>
      <c r="C500" s="117">
        <v>3732.06</v>
      </c>
      <c r="D500" s="128"/>
      <c r="E500" s="22"/>
      <c r="F500" s="100">
        <f t="shared" ref="F500:F506" si="19">IF($C$507=0,"",IF(C500="[for completion]","",IF(C500="","",C500/$C$507)))</f>
        <v>0.10147729753878006</v>
      </c>
      <c r="G500" s="100" t="str">
        <f t="shared" ref="G500:G506" si="20">IF($D$507=0,"",IF(D500="[for completion]","",IF(D500="","",D500/$D$507)))</f>
        <v/>
      </c>
    </row>
    <row r="501" spans="1:7" x14ac:dyDescent="0.25">
      <c r="A501" s="22" t="s">
        <v>2129</v>
      </c>
      <c r="B501" s="22" t="s">
        <v>983</v>
      </c>
      <c r="C501" s="117">
        <v>1751.84</v>
      </c>
      <c r="D501" s="128"/>
      <c r="E501" s="22"/>
      <c r="F501" s="100">
        <f t="shared" si="19"/>
        <v>4.7633743541190779E-2</v>
      </c>
      <c r="G501" s="100" t="str">
        <f t="shared" si="20"/>
        <v/>
      </c>
    </row>
    <row r="502" spans="1:7" x14ac:dyDescent="0.25">
      <c r="A502" s="22" t="s">
        <v>2130</v>
      </c>
      <c r="B502" s="22" t="s">
        <v>985</v>
      </c>
      <c r="C502" s="117">
        <v>345.32</v>
      </c>
      <c r="D502" s="128"/>
      <c r="E502" s="22"/>
      <c r="F502" s="100">
        <f t="shared" si="19"/>
        <v>9.3894900902160017E-3</v>
      </c>
      <c r="G502" s="100" t="str">
        <f t="shared" si="20"/>
        <v/>
      </c>
    </row>
    <row r="503" spans="1:7" x14ac:dyDescent="0.25">
      <c r="A503" s="22" t="s">
        <v>2131</v>
      </c>
      <c r="B503" s="22" t="s">
        <v>987</v>
      </c>
      <c r="C503" s="117">
        <v>86.77</v>
      </c>
      <c r="D503" s="128"/>
      <c r="E503" s="22"/>
      <c r="F503" s="100">
        <f t="shared" si="19"/>
        <v>2.3593364274529204E-3</v>
      </c>
      <c r="G503" s="100" t="str">
        <f t="shared" si="20"/>
        <v/>
      </c>
    </row>
    <row r="504" spans="1:7" x14ac:dyDescent="0.25">
      <c r="A504" s="22" t="s">
        <v>2132</v>
      </c>
      <c r="B504" s="22" t="s">
        <v>989</v>
      </c>
      <c r="C504" s="117">
        <v>18.7</v>
      </c>
      <c r="D504" s="128"/>
      <c r="E504" s="22"/>
      <c r="F504" s="100">
        <f t="shared" si="19"/>
        <v>5.0846595820409825E-4</v>
      </c>
      <c r="G504" s="100" t="str">
        <f t="shared" si="20"/>
        <v/>
      </c>
    </row>
    <row r="505" spans="1:7" x14ac:dyDescent="0.25">
      <c r="A505" s="22" t="s">
        <v>2133</v>
      </c>
      <c r="B505" s="22" t="s">
        <v>991</v>
      </c>
      <c r="C505" s="117">
        <v>10.58</v>
      </c>
      <c r="D505" s="128"/>
      <c r="E505" s="22"/>
      <c r="F505" s="100">
        <f t="shared" si="19"/>
        <v>2.8767753143312089E-4</v>
      </c>
      <c r="G505" s="100" t="str">
        <f t="shared" si="20"/>
        <v/>
      </c>
    </row>
    <row r="506" spans="1:7" x14ac:dyDescent="0.25">
      <c r="A506" s="22" t="s">
        <v>2134</v>
      </c>
      <c r="B506" s="22" t="s">
        <v>993</v>
      </c>
      <c r="C506" s="117">
        <v>86.22</v>
      </c>
      <c r="D506" s="121"/>
      <c r="E506" s="22"/>
      <c r="F506" s="100">
        <f t="shared" si="19"/>
        <v>2.3443815463292704E-3</v>
      </c>
      <c r="G506" s="100" t="str">
        <f t="shared" si="20"/>
        <v/>
      </c>
    </row>
    <row r="507" spans="1:7" x14ac:dyDescent="0.25">
      <c r="A507" s="22" t="s">
        <v>2135</v>
      </c>
      <c r="B507" s="46" t="s">
        <v>265</v>
      </c>
      <c r="C507" s="94">
        <f>SUM(C499:C506)</f>
        <v>36777.289999999994</v>
      </c>
      <c r="D507" s="44">
        <f>SUM(D499:D506)</f>
        <v>0</v>
      </c>
      <c r="E507" s="22"/>
      <c r="F507" s="91">
        <f>SUM(F499:F506)</f>
        <v>1.0000000000000002</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0.66808326452537037</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0.24821649587386582</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3.7364400034850673E-5</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8.3662875200728959E-2</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12191</v>
      </c>
      <c r="D546" s="159"/>
      <c r="E546" s="28"/>
      <c r="F546" s="100">
        <f>IF($C$564=0,"",IF(C546="[for completion]","",IF(C546="","",C546/$C$564)))</f>
        <v>0.33149336523819883</v>
      </c>
      <c r="G546" s="100" t="str">
        <f>IF($D$564=0,"",IF(D546="[for completion]","",IF(D546="","",D546/$D$564)))</f>
        <v/>
      </c>
    </row>
    <row r="547" spans="1:7" x14ac:dyDescent="0.25">
      <c r="A547" s="22" t="s">
        <v>2174</v>
      </c>
      <c r="B547" s="122" t="s">
        <v>2293</v>
      </c>
      <c r="C547" s="159">
        <v>11050</v>
      </c>
      <c r="D547" s="159">
        <v>410</v>
      </c>
      <c r="E547" s="28"/>
      <c r="F547" s="100">
        <f t="shared" ref="F547:F563" si="21">IF($C$564=0,"",IF(C547="[for completion]","",IF(C547="","",C547/$C$564)))</f>
        <v>0.30046769632368936</v>
      </c>
      <c r="G547" s="100">
        <f t="shared" ref="G547:G563" si="22">IF($D$564=0,"",IF(D547="[for completion]","",IF(D547="","",D547/$D$564)))</f>
        <v>0.48406139315230223</v>
      </c>
    </row>
    <row r="548" spans="1:7" x14ac:dyDescent="0.25">
      <c r="A548" s="22" t="s">
        <v>2175</v>
      </c>
      <c r="B548" s="122" t="s">
        <v>2294</v>
      </c>
      <c r="C548" s="159">
        <v>647</v>
      </c>
      <c r="D548" s="159">
        <v>379</v>
      </c>
      <c r="E548" s="28"/>
      <c r="F548" s="100">
        <f t="shared" si="21"/>
        <v>1.759299543180335E-2</v>
      </c>
      <c r="G548" s="100">
        <f t="shared" si="22"/>
        <v>0.44746162927981109</v>
      </c>
    </row>
    <row r="549" spans="1:7" x14ac:dyDescent="0.25">
      <c r="A549" s="22" t="s">
        <v>2176</v>
      </c>
      <c r="B549" s="122" t="s">
        <v>2295</v>
      </c>
      <c r="C549" s="159">
        <v>91</v>
      </c>
      <c r="D549" s="159">
        <v>2</v>
      </c>
      <c r="E549" s="28"/>
      <c r="F549" s="100">
        <f t="shared" si="21"/>
        <v>2.4744398520774417E-3</v>
      </c>
      <c r="G549" s="100">
        <f t="shared" si="22"/>
        <v>2.3612750885478157E-3</v>
      </c>
    </row>
    <row r="550" spans="1:7" x14ac:dyDescent="0.25">
      <c r="A550" s="22" t="s">
        <v>2177</v>
      </c>
      <c r="B550" s="122" t="s">
        <v>2296</v>
      </c>
      <c r="C550" s="159">
        <v>1</v>
      </c>
      <c r="D550" s="159">
        <v>0</v>
      </c>
      <c r="E550" s="28"/>
      <c r="F550" s="100">
        <f t="shared" si="21"/>
        <v>2.7191646726125735E-5</v>
      </c>
      <c r="G550" s="100">
        <f t="shared" si="22"/>
        <v>0</v>
      </c>
    </row>
    <row r="551" spans="1:7" x14ac:dyDescent="0.25">
      <c r="A551" s="22" t="s">
        <v>2178</v>
      </c>
      <c r="B551" s="122" t="s">
        <v>2297</v>
      </c>
      <c r="C551" s="159">
        <v>0</v>
      </c>
      <c r="D551" s="159">
        <v>0</v>
      </c>
      <c r="E551" s="28"/>
      <c r="F551" s="100">
        <f t="shared" si="21"/>
        <v>0</v>
      </c>
      <c r="G551" s="100">
        <f t="shared" si="22"/>
        <v>0</v>
      </c>
    </row>
    <row r="552" spans="1:7" x14ac:dyDescent="0.25">
      <c r="A552" s="22" t="s">
        <v>2179</v>
      </c>
      <c r="B552" s="122" t="s">
        <v>2298</v>
      </c>
      <c r="C552" s="159">
        <v>1342</v>
      </c>
      <c r="D552" s="159">
        <v>0</v>
      </c>
      <c r="E552" s="28"/>
      <c r="F552" s="100">
        <f t="shared" si="21"/>
        <v>3.6491189906460733E-2</v>
      </c>
      <c r="G552" s="100">
        <f t="shared" si="22"/>
        <v>0</v>
      </c>
    </row>
    <row r="553" spans="1:7" x14ac:dyDescent="0.25">
      <c r="A553" s="22" t="s">
        <v>2180</v>
      </c>
      <c r="B553" s="122" t="s">
        <v>2299</v>
      </c>
      <c r="C553" s="159">
        <v>935</v>
      </c>
      <c r="D553" s="159">
        <v>22</v>
      </c>
      <c r="E553" s="28"/>
      <c r="F553" s="100">
        <f t="shared" si="21"/>
        <v>2.5424189688927561E-2</v>
      </c>
      <c r="G553" s="100">
        <f t="shared" si="22"/>
        <v>2.5974025974025976E-2</v>
      </c>
    </row>
    <row r="554" spans="1:7" x14ac:dyDescent="0.25">
      <c r="A554" s="22" t="s">
        <v>2181</v>
      </c>
      <c r="B554" s="122" t="s">
        <v>2300</v>
      </c>
      <c r="C554" s="159">
        <v>1</v>
      </c>
      <c r="D554" s="159">
        <v>7</v>
      </c>
      <c r="E554" s="28"/>
      <c r="F554" s="100">
        <f t="shared" si="21"/>
        <v>2.7191646726125735E-5</v>
      </c>
      <c r="G554" s="100">
        <f t="shared" si="22"/>
        <v>8.2644628099173556E-3</v>
      </c>
    </row>
    <row r="555" spans="1:7" x14ac:dyDescent="0.25">
      <c r="A555" s="22" t="s">
        <v>2182</v>
      </c>
      <c r="B555" s="122" t="s">
        <v>2301</v>
      </c>
      <c r="C555" s="159">
        <v>1219</v>
      </c>
      <c r="D555" s="159">
        <v>0</v>
      </c>
      <c r="E555" s="28"/>
      <c r="F555" s="100">
        <f t="shared" si="21"/>
        <v>3.3146617359147271E-2</v>
      </c>
      <c r="G555" s="100">
        <f t="shared" si="22"/>
        <v>0</v>
      </c>
    </row>
    <row r="556" spans="1:7" x14ac:dyDescent="0.25">
      <c r="A556" s="22" t="s">
        <v>2183</v>
      </c>
      <c r="B556" s="122" t="s">
        <v>2302</v>
      </c>
      <c r="C556" s="159">
        <v>1029</v>
      </c>
      <c r="D556" s="159">
        <v>8</v>
      </c>
      <c r="E556" s="28"/>
      <c r="F556" s="100">
        <f t="shared" si="21"/>
        <v>2.7980204481183379E-2</v>
      </c>
      <c r="G556" s="100">
        <f t="shared" si="22"/>
        <v>9.4451003541912628E-3</v>
      </c>
    </row>
    <row r="557" spans="1:7" x14ac:dyDescent="0.25">
      <c r="A557" s="22" t="s">
        <v>2184</v>
      </c>
      <c r="B557" s="122" t="s">
        <v>2303</v>
      </c>
      <c r="C557" s="159">
        <v>4029</v>
      </c>
      <c r="D557" s="159">
        <v>6</v>
      </c>
      <c r="E557" s="28"/>
      <c r="F557" s="100">
        <f t="shared" si="21"/>
        <v>0.10955514465956058</v>
      </c>
      <c r="G557" s="100">
        <f t="shared" si="22"/>
        <v>7.0838252656434475E-3</v>
      </c>
    </row>
    <row r="558" spans="1:7" x14ac:dyDescent="0.25">
      <c r="A558" s="22" t="s">
        <v>2185</v>
      </c>
      <c r="B558" s="122" t="s">
        <v>2304</v>
      </c>
      <c r="C558" s="159">
        <v>168</v>
      </c>
      <c r="D558" s="159">
        <v>13</v>
      </c>
      <c r="E558" s="28"/>
      <c r="F558" s="100">
        <f t="shared" si="21"/>
        <v>4.5681966499891234E-3</v>
      </c>
      <c r="G558" s="100">
        <f t="shared" si="22"/>
        <v>1.5348288075560802E-2</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4073</v>
      </c>
      <c r="D563" s="159"/>
      <c r="E563" s="28"/>
      <c r="F563" s="100">
        <f t="shared" si="21"/>
        <v>0.11075157711551012</v>
      </c>
      <c r="G563" s="100" t="str">
        <f t="shared" si="22"/>
        <v/>
      </c>
    </row>
    <row r="564" spans="1:7" x14ac:dyDescent="0.25">
      <c r="A564" s="22" t="s">
        <v>2191</v>
      </c>
      <c r="B564" s="37" t="s">
        <v>265</v>
      </c>
      <c r="C564" s="94">
        <f>SUM(C546:C563)</f>
        <v>36776</v>
      </c>
      <c r="D564" s="95">
        <f>SUM(D546:D563)</f>
        <v>847</v>
      </c>
      <c r="E564" s="28"/>
      <c r="F564" s="91">
        <f>SUM(F546:F563)</f>
        <v>1</v>
      </c>
      <c r="G564" s="91">
        <f>SUM(G546:G563)</f>
        <v>0.99999999999999989</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12191</v>
      </c>
      <c r="D569" s="128">
        <v>410</v>
      </c>
      <c r="E569" s="28"/>
      <c r="F569" s="100">
        <f>IF($C$587=0,"",IF(C569="[for completion]","",IF(C569="","",C569/$C$587)))</f>
        <v>0.33149336523819883</v>
      </c>
      <c r="G569" s="100">
        <f>IF($D$587=0,"",IF(D569="[for completion]","",IF(D569="","",D569/$D$587)))</f>
        <v>0.47453703703703703</v>
      </c>
    </row>
    <row r="570" spans="1:7" x14ac:dyDescent="0.25">
      <c r="A570" s="22" t="s">
        <v>2198</v>
      </c>
      <c r="B570" s="122" t="s">
        <v>2307</v>
      </c>
      <c r="C570" s="117">
        <v>11050</v>
      </c>
      <c r="D570" s="128">
        <v>379</v>
      </c>
      <c r="E570" s="28"/>
      <c r="F570" s="100">
        <f t="shared" ref="F570:F586" si="23">IF($C$587=0,"",IF(C570="[for completion]","",IF(C570="","",C570/$C$587)))</f>
        <v>0.30046769632368936</v>
      </c>
      <c r="G570" s="100">
        <f t="shared" ref="G570:G586" si="24">IF($D$587=0,"",IF(D570="[for completion]","",IF(D570="","",D570/$D$587)))</f>
        <v>0.43865740740740738</v>
      </c>
    </row>
    <row r="571" spans="1:7" x14ac:dyDescent="0.25">
      <c r="A571" s="22" t="s">
        <v>2199</v>
      </c>
      <c r="B571" s="122" t="s">
        <v>2308</v>
      </c>
      <c r="C571" s="117">
        <v>647</v>
      </c>
      <c r="D571" s="128">
        <v>2</v>
      </c>
      <c r="E571" s="28"/>
      <c r="F571" s="100">
        <f t="shared" si="23"/>
        <v>1.759299543180335E-2</v>
      </c>
      <c r="G571" s="100">
        <f t="shared" si="24"/>
        <v>2.3148148148148147E-3</v>
      </c>
    </row>
    <row r="572" spans="1:7" x14ac:dyDescent="0.25">
      <c r="A572" s="22" t="s">
        <v>2200</v>
      </c>
      <c r="B572" s="122" t="s">
        <v>2309</v>
      </c>
      <c r="C572" s="117">
        <v>91</v>
      </c>
      <c r="D572" s="128">
        <v>0</v>
      </c>
      <c r="E572" s="28"/>
      <c r="F572" s="100">
        <f t="shared" si="23"/>
        <v>2.4744398520774417E-3</v>
      </c>
      <c r="G572" s="100">
        <f t="shared" si="24"/>
        <v>0</v>
      </c>
    </row>
    <row r="573" spans="1:7" x14ac:dyDescent="0.25">
      <c r="A573" s="22" t="s">
        <v>2201</v>
      </c>
      <c r="B573" s="122" t="s">
        <v>2310</v>
      </c>
      <c r="C573" s="117">
        <v>1</v>
      </c>
      <c r="D573" s="128">
        <v>0</v>
      </c>
      <c r="E573" s="28"/>
      <c r="F573" s="100">
        <f t="shared" si="23"/>
        <v>2.7191646726125735E-5</v>
      </c>
      <c r="G573" s="100">
        <f t="shared" si="24"/>
        <v>0</v>
      </c>
    </row>
    <row r="574" spans="1:7" x14ac:dyDescent="0.25">
      <c r="A574" s="22" t="s">
        <v>2202</v>
      </c>
      <c r="B574" s="122" t="s">
        <v>2311</v>
      </c>
      <c r="C574" s="117">
        <v>0</v>
      </c>
      <c r="D574" s="128">
        <v>0</v>
      </c>
      <c r="E574" s="28"/>
      <c r="F574" s="100">
        <f t="shared" si="23"/>
        <v>0</v>
      </c>
      <c r="G574" s="100">
        <f t="shared" si="24"/>
        <v>0</v>
      </c>
    </row>
    <row r="575" spans="1:7" x14ac:dyDescent="0.25">
      <c r="A575" s="22" t="s">
        <v>2203</v>
      </c>
      <c r="B575" s="122" t="s">
        <v>2312</v>
      </c>
      <c r="C575" s="117">
        <v>1342</v>
      </c>
      <c r="D575" s="128">
        <v>22</v>
      </c>
      <c r="E575" s="28"/>
      <c r="F575" s="100">
        <f t="shared" si="23"/>
        <v>3.6491189906460733E-2</v>
      </c>
      <c r="G575" s="100">
        <f t="shared" si="24"/>
        <v>2.5462962962962962E-2</v>
      </c>
    </row>
    <row r="576" spans="1:7" x14ac:dyDescent="0.25">
      <c r="A576" s="22" t="s">
        <v>2204</v>
      </c>
      <c r="B576" s="122" t="s">
        <v>2313</v>
      </c>
      <c r="C576" s="117">
        <v>935</v>
      </c>
      <c r="D576" s="128">
        <v>7</v>
      </c>
      <c r="E576" s="28"/>
      <c r="F576" s="100">
        <f t="shared" si="23"/>
        <v>2.5424189688927561E-2</v>
      </c>
      <c r="G576" s="100">
        <f t="shared" si="24"/>
        <v>8.1018518518518514E-3</v>
      </c>
    </row>
    <row r="577" spans="1:7" x14ac:dyDescent="0.25">
      <c r="A577" s="22" t="s">
        <v>2205</v>
      </c>
      <c r="B577" s="122" t="s">
        <v>2314</v>
      </c>
      <c r="C577" s="117">
        <v>1</v>
      </c>
      <c r="D577" s="128">
        <v>0</v>
      </c>
      <c r="E577" s="28"/>
      <c r="F577" s="100">
        <f t="shared" si="23"/>
        <v>2.7191646726125735E-5</v>
      </c>
      <c r="G577" s="100">
        <f t="shared" si="24"/>
        <v>0</v>
      </c>
    </row>
    <row r="578" spans="1:7" x14ac:dyDescent="0.25">
      <c r="A578" s="22" t="s">
        <v>2206</v>
      </c>
      <c r="B578" s="122" t="s">
        <v>2315</v>
      </c>
      <c r="C578" s="117">
        <v>1219</v>
      </c>
      <c r="D578" s="128">
        <v>8</v>
      </c>
      <c r="E578" s="28"/>
      <c r="F578" s="100">
        <f t="shared" si="23"/>
        <v>3.3146617359147271E-2</v>
      </c>
      <c r="G578" s="100">
        <f t="shared" si="24"/>
        <v>9.2592592592592587E-3</v>
      </c>
    </row>
    <row r="579" spans="1:7" x14ac:dyDescent="0.25">
      <c r="A579" s="22" t="s">
        <v>2207</v>
      </c>
      <c r="B579" s="122" t="s">
        <v>2316</v>
      </c>
      <c r="C579" s="117">
        <v>1029</v>
      </c>
      <c r="D579" s="128">
        <v>6</v>
      </c>
      <c r="E579" s="28"/>
      <c r="F579" s="100">
        <f t="shared" si="23"/>
        <v>2.7980204481183379E-2</v>
      </c>
      <c r="G579" s="100">
        <f t="shared" si="24"/>
        <v>6.9444444444444441E-3</v>
      </c>
    </row>
    <row r="580" spans="1:7" x14ac:dyDescent="0.25">
      <c r="A580" s="22" t="s">
        <v>2208</v>
      </c>
      <c r="B580" s="122" t="s">
        <v>2317</v>
      </c>
      <c r="C580" s="117">
        <v>4029</v>
      </c>
      <c r="D580" s="128">
        <v>13</v>
      </c>
      <c r="E580" s="28"/>
      <c r="F580" s="100">
        <f t="shared" si="23"/>
        <v>0.10955514465956058</v>
      </c>
      <c r="G580" s="100">
        <f t="shared" si="24"/>
        <v>1.5046296296296295E-2</v>
      </c>
    </row>
    <row r="581" spans="1:7" x14ac:dyDescent="0.25">
      <c r="A581" s="22" t="s">
        <v>2209</v>
      </c>
      <c r="B581" s="122" t="s">
        <v>2318</v>
      </c>
      <c r="C581" s="117">
        <v>168</v>
      </c>
      <c r="D581" s="128">
        <v>0</v>
      </c>
      <c r="E581" s="28"/>
      <c r="F581" s="100">
        <f t="shared" si="23"/>
        <v>4.5681966499891234E-3</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4073</v>
      </c>
      <c r="D586" s="128">
        <v>17</v>
      </c>
      <c r="E586" s="28"/>
      <c r="F586" s="100">
        <f t="shared" si="23"/>
        <v>0.11075157711551012</v>
      </c>
      <c r="G586" s="100">
        <f t="shared" si="24"/>
        <v>1.9675925925925927E-2</v>
      </c>
    </row>
    <row r="587" spans="1:7" x14ac:dyDescent="0.25">
      <c r="A587" s="22" t="s">
        <v>2215</v>
      </c>
      <c r="B587" s="37" t="s">
        <v>265</v>
      </c>
      <c r="C587" s="94">
        <f>SUM(C569:C586)</f>
        <v>36776</v>
      </c>
      <c r="D587" s="95">
        <f>SUM(D569:D586)</f>
        <v>864</v>
      </c>
      <c r="E587" s="28"/>
      <c r="F587" s="91">
        <f>SUM(F569:F586)</f>
        <v>1</v>
      </c>
      <c r="G587" s="91">
        <f>SUM(G569:G586)</f>
        <v>0.99999999999999989</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6881</v>
      </c>
      <c r="D589" s="159">
        <v>118</v>
      </c>
      <c r="E589" s="28"/>
      <c r="F589" s="100">
        <f t="shared" ref="F589:F596" si="25">IF($C$602=0,"",IF(C589="[for completion]","",IF(C589="","",C589/$C$602)))</f>
        <v>0.18709554625047584</v>
      </c>
      <c r="G589" s="100">
        <f t="shared" ref="G589:G596" si="26">IF($D$602=0,"",IF(D589="[for completion]","",IF(D589="","",D589/$D$602)))</f>
        <v>0.13625866050808313</v>
      </c>
    </row>
    <row r="590" spans="1:7" x14ac:dyDescent="0.25">
      <c r="A590" s="22" t="s">
        <v>2218</v>
      </c>
      <c r="B590" s="37" t="s">
        <v>1121</v>
      </c>
      <c r="C590" s="159">
        <v>1356</v>
      </c>
      <c r="D590" s="159">
        <v>44</v>
      </c>
      <c r="E590" s="28"/>
      <c r="F590" s="100">
        <f t="shared" si="25"/>
        <v>3.6869867855783348E-2</v>
      </c>
      <c r="G590" s="100">
        <f t="shared" si="26"/>
        <v>5.0808314087759814E-2</v>
      </c>
    </row>
    <row r="591" spans="1:7" x14ac:dyDescent="0.25">
      <c r="A591" s="22" t="s">
        <v>2219</v>
      </c>
      <c r="B591" s="37" t="s">
        <v>1123</v>
      </c>
      <c r="C591" s="159">
        <v>1128</v>
      </c>
      <c r="D591" s="159">
        <v>26</v>
      </c>
      <c r="E591" s="28"/>
      <c r="F591" s="100">
        <f t="shared" si="25"/>
        <v>3.0670509543748982E-2</v>
      </c>
      <c r="G591" s="100">
        <f t="shared" si="26"/>
        <v>3.0023094688221709E-2</v>
      </c>
    </row>
    <row r="592" spans="1:7" x14ac:dyDescent="0.25">
      <c r="A592" s="22" t="s">
        <v>2220</v>
      </c>
      <c r="B592" s="37" t="s">
        <v>1125</v>
      </c>
      <c r="C592" s="159">
        <v>3345</v>
      </c>
      <c r="D592" s="159">
        <v>75</v>
      </c>
      <c r="E592" s="28"/>
      <c r="F592" s="100">
        <f t="shared" si="25"/>
        <v>9.095111207787264E-2</v>
      </c>
      <c r="G592" s="100">
        <f t="shared" si="26"/>
        <v>8.6605080831408776E-2</v>
      </c>
    </row>
    <row r="593" spans="1:7" x14ac:dyDescent="0.25">
      <c r="A593" s="22" t="s">
        <v>2221</v>
      </c>
      <c r="B593" s="37" t="s">
        <v>1127</v>
      </c>
      <c r="C593" s="159">
        <v>2686</v>
      </c>
      <c r="D593" s="159">
        <v>67</v>
      </c>
      <c r="E593" s="28"/>
      <c r="F593" s="100">
        <f t="shared" si="25"/>
        <v>7.3032791342650491E-2</v>
      </c>
      <c r="G593" s="100">
        <f t="shared" si="26"/>
        <v>7.7367205542725179E-2</v>
      </c>
    </row>
    <row r="594" spans="1:7" x14ac:dyDescent="0.25">
      <c r="A594" s="22" t="s">
        <v>2222</v>
      </c>
      <c r="B594" s="37" t="s">
        <v>1129</v>
      </c>
      <c r="C594" s="159">
        <v>3597</v>
      </c>
      <c r="D594" s="159">
        <v>46</v>
      </c>
      <c r="E594" s="28"/>
      <c r="F594" s="100">
        <f t="shared" si="25"/>
        <v>9.7803034422752733E-2</v>
      </c>
      <c r="G594" s="100">
        <f t="shared" si="26"/>
        <v>5.3117782909930716E-2</v>
      </c>
    </row>
    <row r="595" spans="1:7" x14ac:dyDescent="0.25">
      <c r="A595" s="22" t="s">
        <v>2223</v>
      </c>
      <c r="B595" s="37" t="s">
        <v>1131</v>
      </c>
      <c r="C595" s="159">
        <v>3209</v>
      </c>
      <c r="D595" s="159">
        <v>57</v>
      </c>
      <c r="E595" s="28"/>
      <c r="F595" s="100">
        <f t="shared" si="25"/>
        <v>8.7253249225080209E-2</v>
      </c>
      <c r="G595" s="100">
        <f t="shared" si="26"/>
        <v>6.5819861431870672E-2</v>
      </c>
    </row>
    <row r="596" spans="1:7" x14ac:dyDescent="0.25">
      <c r="A596" s="22" t="s">
        <v>2224</v>
      </c>
      <c r="B596" s="37" t="s">
        <v>1133</v>
      </c>
      <c r="C596" s="159">
        <v>3945</v>
      </c>
      <c r="D596" s="159">
        <v>52</v>
      </c>
      <c r="E596" s="28"/>
      <c r="F596" s="100">
        <f t="shared" si="25"/>
        <v>0.10726521289901572</v>
      </c>
      <c r="G596" s="100">
        <f t="shared" si="26"/>
        <v>6.0046189376443418E-2</v>
      </c>
    </row>
    <row r="597" spans="1:7" x14ac:dyDescent="0.25">
      <c r="A597" s="22" t="s">
        <v>2225</v>
      </c>
      <c r="B597" s="37" t="s">
        <v>1135</v>
      </c>
      <c r="C597" s="94">
        <v>2993</v>
      </c>
      <c r="D597" s="22">
        <v>77</v>
      </c>
      <c r="E597" s="28"/>
      <c r="F597" s="100">
        <f>IF($C$602=0,"",IF(C597="[for completion]","",IF(C597="","",C597/$C$602)))</f>
        <v>8.1380172929468711E-2</v>
      </c>
      <c r="G597" s="100">
        <f>IF($D$602=0,"",IF(D597="[for completion]","",IF(D597="","",D597/$D$602)))</f>
        <v>8.8914549653579672E-2</v>
      </c>
    </row>
    <row r="598" spans="1:7" x14ac:dyDescent="0.25">
      <c r="A598" s="22" t="s">
        <v>2226</v>
      </c>
      <c r="B598" s="22" t="s">
        <v>1137</v>
      </c>
      <c r="C598" s="94">
        <v>2298</v>
      </c>
      <c r="D598" s="22">
        <v>113</v>
      </c>
      <c r="F598" s="100">
        <f>IF($C$602=0,"",IF(C598="[for completion]","",IF(C598="","",C598/$C$602)))</f>
        <v>6.2483006144977975E-2</v>
      </c>
      <c r="G598" s="100">
        <f>IF($D$602=0,"",IF(D598="[for completion]","",IF(D598="","",D598/$D$602)))</f>
        <v>0.13048498845265588</v>
      </c>
    </row>
    <row r="599" spans="1:7" x14ac:dyDescent="0.25">
      <c r="A599" s="22" t="s">
        <v>2227</v>
      </c>
      <c r="B599" s="22" t="s">
        <v>1139</v>
      </c>
      <c r="C599" s="94">
        <v>2786</v>
      </c>
      <c r="D599" s="22">
        <v>151</v>
      </c>
      <c r="F599" s="100">
        <f>IF($C$602=0,"",IF(C599="[for completion]","",IF(C599="","",C599/$C$602)))</f>
        <v>7.575180814617434E-2</v>
      </c>
      <c r="G599" s="100">
        <f>IF($D$602=0,"",IF(D599="[for completion]","",IF(D599="","",D599/$D$602)))</f>
        <v>0.17436489607390301</v>
      </c>
    </row>
    <row r="600" spans="1:7" x14ac:dyDescent="0.25">
      <c r="A600" s="22" t="s">
        <v>2228</v>
      </c>
      <c r="B600" s="37" t="s">
        <v>1141</v>
      </c>
      <c r="C600" s="94">
        <v>2554</v>
      </c>
      <c r="D600" s="22">
        <v>40</v>
      </c>
      <c r="E600" s="28"/>
      <c r="F600" s="100">
        <f>IF($C$602=0,"",IF(C600="[for completion]","",IF(C600="","",C600/$C$602)))</f>
        <v>6.9443689161999014E-2</v>
      </c>
      <c r="G600" s="100">
        <f>IF($D$602=0,"",IF(D600="[for completion]","",IF(D600="","",D600/$D$602)))</f>
        <v>4.6189376443418015E-2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36778</v>
      </c>
      <c r="D602" s="95">
        <f>SUM(D589:D601)</f>
        <v>866</v>
      </c>
      <c r="E602" s="28"/>
      <c r="F602" s="91">
        <f>SUM(F589:F601)</f>
        <v>1</v>
      </c>
      <c r="G602" s="91">
        <f>SUM(G589:G601)</f>
        <v>1</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c r="D614" s="159"/>
      <c r="E614" s="28"/>
      <c r="F614" s="100" t="str">
        <f>IF($C$618=0,"",IF(C614="[for completion]","",IF(C614="","",C614/$C$618)))</f>
        <v/>
      </c>
      <c r="G614" s="100" t="str">
        <f>IF($D$618=0,"",IF(D614="[for completion]","",IF(D614="","",D614/$D$618)))</f>
        <v/>
      </c>
    </row>
    <row r="615" spans="1:7" x14ac:dyDescent="0.25">
      <c r="A615" s="22" t="s">
        <v>2244</v>
      </c>
      <c r="B615" s="113" t="s">
        <v>1174</v>
      </c>
      <c r="C615" s="159">
        <v>3025</v>
      </c>
      <c r="D615" s="159">
        <v>72</v>
      </c>
      <c r="E615" s="28"/>
      <c r="F615" s="28"/>
      <c r="G615" s="100">
        <f>IF($D$618=0,"",IF(D615="[for completion]","",IF(D615="","",D615/$D$618)))</f>
        <v>8.4805653710247356E-2</v>
      </c>
    </row>
    <row r="616" spans="1:7" x14ac:dyDescent="0.25">
      <c r="A616" s="22" t="s">
        <v>2245</v>
      </c>
      <c r="B616" s="37" t="s">
        <v>627</v>
      </c>
      <c r="C616" s="159">
        <v>29704</v>
      </c>
      <c r="D616" s="159">
        <v>777</v>
      </c>
      <c r="E616" s="28"/>
      <c r="F616" s="28"/>
      <c r="G616" s="100">
        <f>IF($D$618=0,"",IF(D616="[for completion]","",IF(D616="","",D616/$D$618)))</f>
        <v>0.9151943462897526</v>
      </c>
    </row>
    <row r="617" spans="1:7" x14ac:dyDescent="0.25">
      <c r="A617" s="22" t="s">
        <v>2246</v>
      </c>
      <c r="B617" s="22" t="s">
        <v>1089</v>
      </c>
      <c r="C617" s="159"/>
      <c r="D617" s="159"/>
      <c r="E617" s="28"/>
      <c r="F617" s="28"/>
      <c r="G617" s="100" t="str">
        <f>IF($D$618=0,"",IF(D617="[for completion]","",IF(D617="","",D617/$D$618)))</f>
        <v/>
      </c>
    </row>
    <row r="618" spans="1:7" x14ac:dyDescent="0.25">
      <c r="A618" s="22" t="s">
        <v>2247</v>
      </c>
      <c r="B618" s="37" t="s">
        <v>265</v>
      </c>
      <c r="C618" s="94">
        <f>SUM(C614:C617)</f>
        <v>32729</v>
      </c>
      <c r="D618" s="95">
        <f>SUM(D614:D617)</f>
        <v>849</v>
      </c>
      <c r="E618" s="28"/>
      <c r="F618" s="91">
        <f>SUM(F614:F617)</f>
        <v>0</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23539</v>
      </c>
      <c r="D622" s="117">
        <v>10872</v>
      </c>
      <c r="E622" s="140"/>
      <c r="F622" s="117">
        <v>6.63</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7.22</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151.94999999999999</v>
      </c>
      <c r="D630" s="117">
        <v>59.78</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23690.95</v>
      </c>
      <c r="D635" s="94">
        <f>SUM(D621:D634)</f>
        <v>10931.78</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2625</v>
      </c>
    </row>
    <row r="27" spans="2:3" x14ac:dyDescent="0.25">
      <c r="B27" s="17" t="s">
        <v>2343</v>
      </c>
      <c r="C27" s="17" t="s">
        <v>2344</v>
      </c>
    </row>
    <row r="28" spans="2:3" x14ac:dyDescent="0.25">
      <c r="B28" s="17" t="s">
        <v>2345</v>
      </c>
      <c r="C28" s="17" t="s">
        <v>2346</v>
      </c>
    </row>
    <row r="29" spans="2:3" x14ac:dyDescent="0.25">
      <c r="B29" s="17" t="s">
        <v>2347</v>
      </c>
      <c r="C29" s="17" t="s">
        <v>2348</v>
      </c>
    </row>
    <row r="30" spans="2:3" x14ac:dyDescent="0.25">
      <c r="B30" s="17" t="s">
        <v>2349</v>
      </c>
      <c r="C30" s="170">
        <v>45957</v>
      </c>
    </row>
    <row r="31" spans="2:3" x14ac:dyDescent="0.25">
      <c r="B31" s="171" t="s">
        <v>2350</v>
      </c>
      <c r="C31" s="17" t="s">
        <v>2627</v>
      </c>
    </row>
    <row r="37" ht="2.25" customHeight="1" x14ac:dyDescent="0.25"/>
  </sheetData>
  <mergeCells count="1">
    <mergeCell ref="C5:D5"/>
  </mergeCells>
  <pageMargins left="0.19685039370078741" right="0" top="0.78740157480314965" bottom="0.19685039370078741" header="0" footer="0"/>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2351</v>
      </c>
      <c r="C5" s="357"/>
      <c r="D5" s="357"/>
    </row>
    <row r="6" spans="1:4" s="17" customFormat="1" ht="6" customHeight="1" x14ac:dyDescent="0.25">
      <c r="C6" s="171"/>
    </row>
    <row r="7" spans="1:4" s="17" customFormat="1" ht="15.75" customHeight="1" x14ac:dyDescent="0.25">
      <c r="B7" s="172" t="s">
        <v>2352</v>
      </c>
      <c r="C7" s="173"/>
      <c r="D7" s="174" t="s">
        <v>2628</v>
      </c>
    </row>
    <row r="8" spans="1:4" ht="11.25" customHeight="1" x14ac:dyDescent="0.25">
      <c r="A8" s="175"/>
    </row>
    <row r="10" spans="1:4" x14ac:dyDescent="0.25">
      <c r="A10" s="175"/>
      <c r="B10" s="177" t="s">
        <v>2353</v>
      </c>
    </row>
    <row r="11" spans="1:4" x14ac:dyDescent="0.25">
      <c r="A11" s="175"/>
      <c r="B11" s="176" t="s">
        <v>2354</v>
      </c>
      <c r="D11" s="176"/>
    </row>
    <row r="12" spans="1:4" x14ac:dyDescent="0.25">
      <c r="A12" s="175"/>
      <c r="B12" s="178" t="s">
        <v>2292</v>
      </c>
      <c r="D12" s="179" t="s">
        <v>2354</v>
      </c>
    </row>
    <row r="13" spans="1:4" x14ac:dyDescent="0.25">
      <c r="A13" s="175"/>
      <c r="B13" s="178"/>
    </row>
    <row r="14" spans="1:4" x14ac:dyDescent="0.25">
      <c r="A14" s="175"/>
      <c r="B14" s="176" t="s">
        <v>2355</v>
      </c>
    </row>
    <row r="15" spans="1:4" x14ac:dyDescent="0.25">
      <c r="A15" s="175"/>
      <c r="B15" s="178" t="s">
        <v>2356</v>
      </c>
      <c r="D15" s="179" t="s">
        <v>2357</v>
      </c>
    </row>
    <row r="16" spans="1:4" x14ac:dyDescent="0.25">
      <c r="A16" s="175"/>
      <c r="B16" s="178" t="s">
        <v>2358</v>
      </c>
      <c r="D16" s="179" t="s">
        <v>2359</v>
      </c>
    </row>
    <row r="17" spans="2:4" s="175" customFormat="1" x14ac:dyDescent="0.25">
      <c r="B17" s="178" t="s">
        <v>2360</v>
      </c>
      <c r="C17" s="176"/>
      <c r="D17" s="179" t="s">
        <v>2361</v>
      </c>
    </row>
    <row r="18" spans="2:4" s="175" customFormat="1" x14ac:dyDescent="0.25">
      <c r="B18" s="178" t="s">
        <v>2362</v>
      </c>
      <c r="C18" s="176"/>
      <c r="D18" s="179" t="s">
        <v>2363</v>
      </c>
    </row>
    <row r="19" spans="2:4" s="175" customFormat="1" x14ac:dyDescent="0.25">
      <c r="B19" s="178" t="s">
        <v>2364</v>
      </c>
      <c r="C19" s="176"/>
      <c r="D19" s="179" t="s">
        <v>2365</v>
      </c>
    </row>
    <row r="20" spans="2:4" s="175" customFormat="1" x14ac:dyDescent="0.25">
      <c r="B20" s="178" t="s">
        <v>2366</v>
      </c>
      <c r="C20" s="176"/>
      <c r="D20" s="179" t="s">
        <v>2367</v>
      </c>
    </row>
    <row r="21" spans="2:4" s="175" customFormat="1" x14ac:dyDescent="0.25">
      <c r="B21" s="178"/>
      <c r="C21" s="176"/>
    </row>
    <row r="22" spans="2:4" s="175" customFormat="1" x14ac:dyDescent="0.25">
      <c r="B22" s="178" t="s">
        <v>2368</v>
      </c>
      <c r="C22" s="176"/>
      <c r="D22" s="179" t="s">
        <v>2369</v>
      </c>
    </row>
    <row r="23" spans="2:4" s="175" customFormat="1" x14ac:dyDescent="0.25">
      <c r="B23" s="178" t="s">
        <v>2370</v>
      </c>
      <c r="C23" s="176"/>
      <c r="D23" s="179" t="s">
        <v>2371</v>
      </c>
    </row>
    <row r="24" spans="2:4" s="175" customFormat="1" x14ac:dyDescent="0.25">
      <c r="B24" s="178" t="s">
        <v>2372</v>
      </c>
      <c r="C24" s="176"/>
      <c r="D24" s="179" t="s">
        <v>2373</v>
      </c>
    </row>
    <row r="25" spans="2:4" s="175" customFormat="1" x14ac:dyDescent="0.25">
      <c r="B25" s="178" t="s">
        <v>2374</v>
      </c>
      <c r="C25" s="176"/>
      <c r="D25" s="179" t="s">
        <v>2375</v>
      </c>
    </row>
    <row r="26" spans="2:4" s="175" customFormat="1" x14ac:dyDescent="0.25">
      <c r="B26" s="178" t="s">
        <v>2376</v>
      </c>
      <c r="C26" s="176"/>
      <c r="D26" s="179" t="s">
        <v>2377</v>
      </c>
    </row>
    <row r="27" spans="2:4" s="175" customFormat="1" x14ac:dyDescent="0.25">
      <c r="B27" s="178" t="s">
        <v>2378</v>
      </c>
      <c r="C27" s="176"/>
      <c r="D27" s="179" t="s">
        <v>2379</v>
      </c>
    </row>
    <row r="28" spans="2:4" s="175" customFormat="1" x14ac:dyDescent="0.25">
      <c r="B28" s="178" t="s">
        <v>2380</v>
      </c>
      <c r="C28" s="176"/>
      <c r="D28" s="179" t="s">
        <v>2381</v>
      </c>
    </row>
    <row r="29" spans="2:4" s="175" customFormat="1" x14ac:dyDescent="0.25">
      <c r="B29" s="178" t="s">
        <v>2382</v>
      </c>
      <c r="C29" s="176"/>
      <c r="D29" s="179" t="s">
        <v>2383</v>
      </c>
    </row>
    <row r="30" spans="2:4" s="175" customFormat="1" x14ac:dyDescent="0.25">
      <c r="B30" s="178" t="s">
        <v>2384</v>
      </c>
      <c r="C30" s="176"/>
      <c r="D30" s="179" t="s">
        <v>2385</v>
      </c>
    </row>
    <row r="31" spans="2:4" s="175" customFormat="1" x14ac:dyDescent="0.25">
      <c r="B31" s="178" t="s">
        <v>2386</v>
      </c>
      <c r="C31" s="176"/>
      <c r="D31" s="179" t="s">
        <v>2387</v>
      </c>
    </row>
    <row r="32" spans="2:4" s="175" customFormat="1" x14ac:dyDescent="0.25">
      <c r="B32" s="178" t="s">
        <v>2388</v>
      </c>
      <c r="C32" s="176"/>
      <c r="D32" s="179" t="s">
        <v>2389</v>
      </c>
    </row>
    <row r="33" spans="2:5" s="175" customFormat="1" x14ac:dyDescent="0.25">
      <c r="B33" s="178" t="s">
        <v>2390</v>
      </c>
      <c r="C33" s="176"/>
      <c r="D33" s="179" t="s">
        <v>2391</v>
      </c>
    </row>
    <row r="34" spans="2:5" s="175" customFormat="1" x14ac:dyDescent="0.25">
      <c r="B34" s="178" t="s">
        <v>2392</v>
      </c>
      <c r="C34" s="176"/>
      <c r="D34" s="179" t="s">
        <v>2393</v>
      </c>
    </row>
    <row r="35" spans="2:5" s="175" customFormat="1" x14ac:dyDescent="0.25">
      <c r="B35" s="178" t="s">
        <v>2394</v>
      </c>
      <c r="C35" s="176"/>
      <c r="D35" s="179" t="s">
        <v>2395</v>
      </c>
    </row>
    <row r="36" spans="2:5" s="175" customFormat="1" x14ac:dyDescent="0.25">
      <c r="B36" s="178" t="s">
        <v>2396</v>
      </c>
      <c r="C36" s="176"/>
      <c r="D36" s="179" t="s">
        <v>2397</v>
      </c>
    </row>
    <row r="37" spans="2:5" s="175" customFormat="1" x14ac:dyDescent="0.25">
      <c r="B37" s="178" t="s">
        <v>2398</v>
      </c>
      <c r="C37" s="176"/>
      <c r="D37" s="179" t="s">
        <v>2399</v>
      </c>
    </row>
    <row r="38" spans="2:5" s="175" customFormat="1" x14ac:dyDescent="0.25">
      <c r="B38" s="178" t="s">
        <v>2400</v>
      </c>
      <c r="C38" s="176"/>
      <c r="D38" s="179" t="s">
        <v>2401</v>
      </c>
    </row>
    <row r="39" spans="2:5" s="175" customFormat="1" x14ac:dyDescent="0.25">
      <c r="B39" s="178" t="s">
        <v>2402</v>
      </c>
      <c r="C39" s="176"/>
      <c r="D39" s="179" t="s">
        <v>2403</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2404</v>
      </c>
      <c r="C43" s="176"/>
      <c r="D43" s="176"/>
      <c r="E43" s="176"/>
    </row>
    <row r="44" spans="2:5" s="175" customFormat="1" x14ac:dyDescent="0.25">
      <c r="B44" s="176" t="s">
        <v>2292</v>
      </c>
      <c r="C44" s="176"/>
      <c r="D44" s="180" t="s">
        <v>2354</v>
      </c>
      <c r="E44" s="176"/>
    </row>
    <row r="45" spans="2:5" s="175" customFormat="1" x14ac:dyDescent="0.25">
      <c r="B45" s="176" t="s">
        <v>2405</v>
      </c>
      <c r="C45" s="176"/>
      <c r="D45" s="180" t="s">
        <v>2406</v>
      </c>
      <c r="E45" s="176"/>
    </row>
    <row r="46" spans="2:5" s="175" customFormat="1" x14ac:dyDescent="0.25">
      <c r="B46" s="176" t="s">
        <v>2407</v>
      </c>
      <c r="C46" s="176"/>
      <c r="D46" s="180" t="s">
        <v>2408</v>
      </c>
      <c r="E46" s="176"/>
    </row>
    <row r="47" spans="2:5" s="175" customFormat="1" x14ac:dyDescent="0.25">
      <c r="B47" s="176" t="s">
        <v>2409</v>
      </c>
      <c r="C47" s="176"/>
      <c r="D47" s="180" t="s">
        <v>2410</v>
      </c>
      <c r="E47" s="176"/>
    </row>
    <row r="48" spans="2:5" s="175" customFormat="1" x14ac:dyDescent="0.25">
      <c r="B48" s="176" t="s">
        <v>2411</v>
      </c>
      <c r="C48" s="176"/>
      <c r="D48" s="180" t="s">
        <v>2412</v>
      </c>
      <c r="E48" s="176"/>
    </row>
    <row r="49" spans="2:5" s="175" customFormat="1" x14ac:dyDescent="0.25">
      <c r="B49" s="176" t="s">
        <v>2413</v>
      </c>
      <c r="C49" s="176"/>
      <c r="D49" s="180" t="s">
        <v>2414</v>
      </c>
      <c r="E49" s="176"/>
    </row>
    <row r="50" spans="2:5" s="175" customFormat="1" x14ac:dyDescent="0.25">
      <c r="B50" s="176" t="s">
        <v>2415</v>
      </c>
      <c r="C50" s="176"/>
      <c r="D50" s="180" t="s">
        <v>2416</v>
      </c>
      <c r="E50" s="176"/>
    </row>
    <row r="51" spans="2:5" s="175" customFormat="1" x14ac:dyDescent="0.25">
      <c r="C51" s="176"/>
      <c r="E51" s="176"/>
    </row>
    <row r="52" spans="2:5" s="175" customFormat="1" x14ac:dyDescent="0.25">
      <c r="C52" s="176"/>
      <c r="E52" s="176"/>
    </row>
    <row r="53" spans="2:5" s="175" customFormat="1" x14ac:dyDescent="0.25">
      <c r="B53" s="177" t="s">
        <v>2417</v>
      </c>
      <c r="C53" s="176"/>
      <c r="E53" s="176"/>
    </row>
    <row r="54" spans="2:5" s="175" customFormat="1" x14ac:dyDescent="0.25">
      <c r="B54" s="178" t="s">
        <v>2418</v>
      </c>
      <c r="C54" s="176"/>
      <c r="D54" s="179" t="s">
        <v>2419</v>
      </c>
      <c r="E54" s="176"/>
    </row>
    <row r="55" spans="2:5" s="175" customFormat="1" x14ac:dyDescent="0.25">
      <c r="B55" s="178" t="s">
        <v>2420</v>
      </c>
      <c r="C55" s="176"/>
      <c r="D55" s="179" t="s">
        <v>2419</v>
      </c>
      <c r="E55" s="176"/>
    </row>
    <row r="56" spans="2:5" s="175" customFormat="1" x14ac:dyDescent="0.25">
      <c r="B56" s="178" t="s">
        <v>2421</v>
      </c>
      <c r="C56" s="176"/>
      <c r="D56" s="179" t="s">
        <v>2422</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2423</v>
      </c>
      <c r="C4" s="358" t="s">
        <v>2424</v>
      </c>
      <c r="D4" s="358"/>
    </row>
    <row r="5" spans="2:6" ht="15.75" x14ac:dyDescent="0.25">
      <c r="B5" s="183" t="s">
        <v>2425</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2426</v>
      </c>
      <c r="C9" s="188" t="s">
        <v>2629</v>
      </c>
      <c r="D9" s="188"/>
      <c r="E9" s="188"/>
      <c r="F9" s="188"/>
    </row>
    <row r="10" spans="2:6" x14ac:dyDescent="0.25">
      <c r="B10" s="189" t="s">
        <v>2427</v>
      </c>
      <c r="C10" s="317">
        <v>825.6</v>
      </c>
      <c r="D10" s="317"/>
      <c r="E10" s="317"/>
      <c r="F10" s="317"/>
    </row>
    <row r="11" spans="2:6" x14ac:dyDescent="0.25">
      <c r="B11" s="189" t="s">
        <v>2428</v>
      </c>
      <c r="C11" s="317">
        <v>750.2</v>
      </c>
      <c r="D11" s="317"/>
      <c r="E11" s="317"/>
      <c r="F11" s="317"/>
    </row>
    <row r="12" spans="2:6" x14ac:dyDescent="0.25">
      <c r="B12" s="190" t="s">
        <v>2429</v>
      </c>
      <c r="C12" s="318">
        <v>750.2</v>
      </c>
      <c r="D12" s="318"/>
      <c r="E12" s="318"/>
      <c r="F12" s="318"/>
    </row>
    <row r="13" spans="2:6" x14ac:dyDescent="0.25">
      <c r="B13" s="191" t="s">
        <v>2430</v>
      </c>
      <c r="C13" s="319">
        <v>0.28799999999999998</v>
      </c>
      <c r="D13" s="319"/>
      <c r="E13" s="319"/>
      <c r="F13" s="319"/>
    </row>
    <row r="14" spans="2:6" x14ac:dyDescent="0.25">
      <c r="B14" s="189" t="s">
        <v>2431</v>
      </c>
      <c r="C14" s="320">
        <v>0.28799999999999998</v>
      </c>
      <c r="D14" s="320"/>
      <c r="E14" s="320"/>
      <c r="F14" s="320"/>
    </row>
    <row r="15" spans="2:6" x14ac:dyDescent="0.25">
      <c r="B15" s="189" t="s">
        <v>2432</v>
      </c>
      <c r="C15" s="317">
        <v>764.8</v>
      </c>
      <c r="D15" s="317"/>
      <c r="E15" s="317"/>
      <c r="F15" s="317"/>
    </row>
    <row r="16" spans="2:6" x14ac:dyDescent="0.25">
      <c r="B16" s="189" t="s">
        <v>2433</v>
      </c>
      <c r="C16" s="317">
        <v>3.5</v>
      </c>
      <c r="D16" s="317"/>
      <c r="E16" s="317"/>
      <c r="F16" s="317"/>
    </row>
    <row r="17" spans="2:6" x14ac:dyDescent="0.25">
      <c r="B17" s="192" t="s">
        <v>2434</v>
      </c>
      <c r="C17" s="317">
        <v>0</v>
      </c>
      <c r="D17" s="317"/>
      <c r="E17" s="317"/>
      <c r="F17" s="317"/>
    </row>
    <row r="18" spans="2:6" x14ac:dyDescent="0.25">
      <c r="B18" s="193" t="s">
        <v>2435</v>
      </c>
      <c r="C18" s="321">
        <v>92.52</v>
      </c>
      <c r="D18" s="321"/>
      <c r="E18" s="321"/>
      <c r="F18" s="321"/>
    </row>
    <row r="19" spans="2:6" x14ac:dyDescent="0.25">
      <c r="B19" s="194" t="s">
        <v>2436</v>
      </c>
      <c r="C19" s="321">
        <v>-0.1</v>
      </c>
      <c r="D19" s="321"/>
      <c r="E19" s="321"/>
      <c r="F19" s="321"/>
    </row>
    <row r="20" spans="2:6" x14ac:dyDescent="0.25">
      <c r="B20" s="189" t="s">
        <v>2437</v>
      </c>
      <c r="C20" s="317">
        <v>0.01</v>
      </c>
      <c r="D20" s="317"/>
      <c r="E20" s="317"/>
      <c r="F20" s="317"/>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2438</v>
      </c>
      <c r="C23" s="323"/>
      <c r="D23" s="323"/>
      <c r="E23" s="323"/>
      <c r="F23" s="323"/>
    </row>
    <row r="24" spans="2:6" x14ac:dyDescent="0.25">
      <c r="B24" s="197" t="s">
        <v>2623</v>
      </c>
      <c r="C24" s="324">
        <v>797</v>
      </c>
      <c r="D24" s="324"/>
      <c r="E24" s="324"/>
      <c r="F24" s="324"/>
    </row>
    <row r="25" spans="2:6" x14ac:dyDescent="0.25">
      <c r="B25" s="196" t="s">
        <v>2439</v>
      </c>
      <c r="C25" s="323"/>
      <c r="D25" s="323"/>
      <c r="E25" s="323"/>
      <c r="F25" s="323"/>
    </row>
    <row r="26" spans="2:6" ht="3" customHeight="1" x14ac:dyDescent="0.25">
      <c r="B26" s="198"/>
      <c r="C26" s="323"/>
      <c r="D26" s="323"/>
      <c r="E26" s="323"/>
      <c r="F26" s="323"/>
    </row>
    <row r="27" spans="2:6" x14ac:dyDescent="0.25">
      <c r="B27" s="190" t="s">
        <v>2440</v>
      </c>
      <c r="C27" s="325"/>
      <c r="D27" s="325"/>
      <c r="E27" s="325"/>
      <c r="F27" s="325"/>
    </row>
    <row r="28" spans="2:6" x14ac:dyDescent="0.25">
      <c r="B28" s="199" t="s">
        <v>2441</v>
      </c>
      <c r="C28" s="315">
        <v>4.29</v>
      </c>
      <c r="D28" s="315"/>
      <c r="E28" s="315"/>
      <c r="F28" s="315"/>
    </row>
    <row r="29" spans="2:6" x14ac:dyDescent="0.25">
      <c r="B29" s="199" t="s">
        <v>2442</v>
      </c>
      <c r="C29" s="315">
        <v>15.28</v>
      </c>
      <c r="D29" s="315"/>
      <c r="E29" s="315"/>
      <c r="F29" s="315"/>
    </row>
    <row r="30" spans="2:6" x14ac:dyDescent="0.25">
      <c r="B30" s="199" t="s">
        <v>2443</v>
      </c>
      <c r="C30" s="315">
        <v>777.4</v>
      </c>
      <c r="D30" s="315"/>
      <c r="E30" s="315"/>
      <c r="F30" s="315"/>
    </row>
    <row r="31" spans="2:6" x14ac:dyDescent="0.25">
      <c r="B31" s="190" t="s">
        <v>2444</v>
      </c>
      <c r="C31" s="326">
        <v>0</v>
      </c>
      <c r="D31" s="326"/>
      <c r="E31" s="326"/>
      <c r="F31" s="326"/>
    </row>
    <row r="32" spans="2:6" x14ac:dyDescent="0.25">
      <c r="B32" s="199" t="s">
        <v>2445</v>
      </c>
      <c r="C32" s="315">
        <v>780.4</v>
      </c>
      <c r="D32" s="315"/>
      <c r="E32" s="315"/>
      <c r="F32" s="315"/>
    </row>
    <row r="33" spans="2:6" x14ac:dyDescent="0.25">
      <c r="B33" s="199" t="s">
        <v>2446</v>
      </c>
      <c r="C33" s="315">
        <v>1.5</v>
      </c>
      <c r="D33" s="315"/>
      <c r="E33" s="315"/>
      <c r="F33" s="315"/>
    </row>
    <row r="34" spans="2:6" x14ac:dyDescent="0.25">
      <c r="B34" s="199" t="s">
        <v>2447</v>
      </c>
      <c r="C34" s="315">
        <v>0</v>
      </c>
      <c r="D34" s="315"/>
      <c r="E34" s="315"/>
      <c r="F34" s="315"/>
    </row>
    <row r="35" spans="2:6" x14ac:dyDescent="0.25">
      <c r="B35" s="199" t="s">
        <v>2448</v>
      </c>
      <c r="C35" s="315">
        <v>15.1</v>
      </c>
      <c r="D35" s="315"/>
      <c r="E35" s="315"/>
      <c r="F35" s="315"/>
    </row>
    <row r="36" spans="2:6" x14ac:dyDescent="0.25">
      <c r="B36" s="190" t="s">
        <v>2449</v>
      </c>
      <c r="C36" s="326">
        <v>0</v>
      </c>
      <c r="D36" s="326"/>
      <c r="E36" s="326"/>
      <c r="F36" s="326"/>
    </row>
    <row r="37" spans="2:6" ht="30" x14ac:dyDescent="0.25">
      <c r="B37" s="199" t="s">
        <v>2450</v>
      </c>
      <c r="C37" s="315">
        <v>410.2</v>
      </c>
      <c r="D37" s="315"/>
      <c r="E37" s="315"/>
      <c r="F37" s="315"/>
    </row>
    <row r="38" spans="2:6" ht="30" x14ac:dyDescent="0.25">
      <c r="B38" s="199" t="s">
        <v>2451</v>
      </c>
      <c r="C38" s="315">
        <v>292.5</v>
      </c>
      <c r="D38" s="315"/>
      <c r="E38" s="315"/>
      <c r="F38" s="315"/>
    </row>
    <row r="39" spans="2:6" x14ac:dyDescent="0.25">
      <c r="B39" s="199" t="s">
        <v>2452</v>
      </c>
      <c r="C39" s="315">
        <v>94.3</v>
      </c>
      <c r="D39" s="315"/>
      <c r="E39" s="315"/>
      <c r="F39" s="315"/>
    </row>
    <row r="40" spans="2:6" x14ac:dyDescent="0.25">
      <c r="B40" s="190" t="s">
        <v>2453</v>
      </c>
      <c r="C40" s="327">
        <v>0</v>
      </c>
      <c r="D40" s="327"/>
      <c r="E40" s="327"/>
      <c r="F40" s="327"/>
    </row>
    <row r="41" spans="2:6" x14ac:dyDescent="0.25">
      <c r="B41" s="189" t="s">
        <v>2624</v>
      </c>
      <c r="C41" s="328">
        <v>0</v>
      </c>
      <c r="D41" s="328"/>
      <c r="E41" s="328"/>
      <c r="F41" s="316"/>
    </row>
    <row r="42" spans="2:6" ht="30" x14ac:dyDescent="0.25">
      <c r="B42" s="192" t="s">
        <v>2454</v>
      </c>
      <c r="C42" s="329" t="s">
        <v>2630</v>
      </c>
      <c r="D42" s="329"/>
      <c r="E42" s="329"/>
      <c r="F42" s="329"/>
    </row>
    <row r="46" spans="2:6" x14ac:dyDescent="0.25">
      <c r="F46" s="200" t="s">
        <v>2455</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2456</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2457</v>
      </c>
      <c r="C7" s="203"/>
      <c r="D7" s="203"/>
      <c r="E7" s="203"/>
      <c r="F7" s="188" t="s">
        <v>2629</v>
      </c>
      <c r="G7" s="188"/>
      <c r="H7" s="188"/>
      <c r="I7" s="188"/>
    </row>
    <row r="8" spans="2:9" x14ac:dyDescent="0.25">
      <c r="B8" s="204" t="s">
        <v>2458</v>
      </c>
      <c r="F8" s="330">
        <v>489</v>
      </c>
      <c r="G8" s="331"/>
      <c r="H8" s="331"/>
      <c r="I8" s="330"/>
    </row>
    <row r="9" spans="2:9" x14ac:dyDescent="0.25">
      <c r="B9" s="204" t="s">
        <v>2459</v>
      </c>
      <c r="F9" s="330">
        <v>0</v>
      </c>
      <c r="G9" s="331"/>
      <c r="H9" s="331"/>
      <c r="I9" s="330"/>
    </row>
    <row r="10" spans="2:9" x14ac:dyDescent="0.25">
      <c r="B10" s="204" t="s">
        <v>2460</v>
      </c>
      <c r="F10" s="330">
        <v>34</v>
      </c>
      <c r="G10" s="332"/>
      <c r="H10" s="332"/>
      <c r="I10" s="210"/>
    </row>
    <row r="11" spans="2:9" x14ac:dyDescent="0.25">
      <c r="B11" s="204" t="s">
        <v>2461</v>
      </c>
      <c r="C11" s="204" t="s">
        <v>265</v>
      </c>
      <c r="D11" s="204"/>
      <c r="E11" s="204"/>
      <c r="F11" s="333">
        <v>7.3999999999999996E-2</v>
      </c>
      <c r="G11" s="333"/>
      <c r="H11" s="333"/>
      <c r="I11" s="333"/>
    </row>
    <row r="12" spans="2:9" x14ac:dyDescent="0.25">
      <c r="B12" s="205"/>
      <c r="C12" s="206" t="s">
        <v>2462</v>
      </c>
      <c r="D12" s="206"/>
      <c r="E12" s="206"/>
      <c r="F12" s="334">
        <v>0.08</v>
      </c>
      <c r="G12" s="335"/>
      <c r="H12" s="335"/>
      <c r="I12" s="334"/>
    </row>
    <row r="13" spans="2:9" x14ac:dyDescent="0.25">
      <c r="B13" s="204" t="s">
        <v>2463</v>
      </c>
      <c r="F13" s="330">
        <v>456</v>
      </c>
      <c r="G13" s="330"/>
      <c r="H13" s="330"/>
      <c r="I13" s="330"/>
    </row>
    <row r="14" spans="2:9" x14ac:dyDescent="0.25">
      <c r="C14" s="204" t="s">
        <v>2464</v>
      </c>
      <c r="D14" s="204"/>
      <c r="E14" s="204"/>
      <c r="F14" s="336">
        <v>0</v>
      </c>
      <c r="G14" s="330"/>
      <c r="H14" s="330"/>
      <c r="I14" s="330"/>
    </row>
    <row r="15" spans="2:9" x14ac:dyDescent="0.25">
      <c r="B15" s="204" t="s">
        <v>2465</v>
      </c>
      <c r="F15" s="330">
        <v>0</v>
      </c>
      <c r="G15" s="330"/>
      <c r="H15" s="330"/>
      <c r="I15" s="330"/>
    </row>
    <row r="16" spans="2:9" x14ac:dyDescent="0.25">
      <c r="B16" s="204" t="s">
        <v>2466</v>
      </c>
      <c r="F16" s="330">
        <v>2</v>
      </c>
      <c r="G16" s="330"/>
      <c r="H16" s="330"/>
      <c r="I16" s="330"/>
    </row>
    <row r="17" spans="1:9" x14ac:dyDescent="0.25">
      <c r="A17" s="207"/>
      <c r="B17" s="208" t="s">
        <v>2467</v>
      </c>
      <c r="C17" s="207"/>
      <c r="F17" s="330">
        <v>0</v>
      </c>
      <c r="G17" s="330"/>
      <c r="H17" s="330"/>
      <c r="I17" s="330"/>
    </row>
    <row r="18" spans="1:9" x14ac:dyDescent="0.25">
      <c r="A18" s="207"/>
      <c r="B18" s="208" t="s">
        <v>2468</v>
      </c>
      <c r="C18" s="207"/>
      <c r="D18" s="209"/>
      <c r="E18" s="209"/>
      <c r="F18" s="210">
        <v>0</v>
      </c>
      <c r="G18" s="210"/>
      <c r="H18" s="210"/>
      <c r="I18" s="210"/>
    </row>
    <row r="19" spans="1:9" x14ac:dyDescent="0.25">
      <c r="A19" s="207"/>
      <c r="B19" s="208" t="s">
        <v>2469</v>
      </c>
      <c r="C19" s="207"/>
      <c r="D19" s="209"/>
      <c r="E19" s="209"/>
      <c r="F19" s="210">
        <v>30</v>
      </c>
      <c r="G19" s="210"/>
      <c r="H19" s="210"/>
      <c r="I19" s="210"/>
    </row>
    <row r="20" spans="1:9" x14ac:dyDescent="0.25">
      <c r="A20" s="207"/>
      <c r="B20" s="208" t="s">
        <v>2470</v>
      </c>
      <c r="C20" s="207"/>
      <c r="D20" s="209"/>
      <c r="E20" s="209"/>
      <c r="F20" s="210">
        <v>30</v>
      </c>
      <c r="G20" s="210"/>
      <c r="H20" s="210"/>
      <c r="I20" s="210"/>
    </row>
    <row r="21" spans="1:9" x14ac:dyDescent="0.25">
      <c r="A21" s="207"/>
      <c r="B21" s="211"/>
      <c r="C21" s="207"/>
      <c r="D21" s="209"/>
      <c r="E21" s="209"/>
      <c r="F21" s="212"/>
      <c r="G21" s="212"/>
      <c r="H21" s="212"/>
      <c r="I21" s="212"/>
    </row>
    <row r="22" spans="1:9" x14ac:dyDescent="0.25">
      <c r="A22" s="207"/>
      <c r="B22" s="213" t="s">
        <v>2471</v>
      </c>
      <c r="C22" s="214"/>
      <c r="D22" s="215"/>
      <c r="E22" s="215"/>
      <c r="F22" s="216"/>
      <c r="G22" s="216"/>
      <c r="H22" s="216"/>
      <c r="I22" s="216"/>
    </row>
    <row r="23" spans="1:9" ht="7.5" customHeight="1" x14ac:dyDescent="0.25">
      <c r="F23" s="337"/>
      <c r="G23" s="337"/>
      <c r="H23" s="337"/>
      <c r="I23" s="337"/>
    </row>
    <row r="24" spans="1:9" ht="18" x14ac:dyDescent="0.25">
      <c r="B24" s="182" t="s">
        <v>2472</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2457</v>
      </c>
      <c r="C26" s="203"/>
      <c r="D26" s="203"/>
      <c r="E26" s="203"/>
      <c r="F26" s="188" t="s">
        <v>2629</v>
      </c>
      <c r="G26" s="188"/>
      <c r="H26" s="188"/>
      <c r="I26" s="188"/>
    </row>
    <row r="27" spans="1:9" x14ac:dyDescent="0.25">
      <c r="B27" s="204" t="s">
        <v>2463</v>
      </c>
      <c r="F27" s="308">
        <v>455.54476999999991</v>
      </c>
      <c r="G27" s="309"/>
      <c r="H27" s="309"/>
      <c r="I27" s="308"/>
    </row>
    <row r="28" spans="1:9" x14ac:dyDescent="0.25">
      <c r="B28" s="204" t="s">
        <v>2473</v>
      </c>
      <c r="F28" s="308">
        <v>449</v>
      </c>
      <c r="G28" s="309"/>
      <c r="H28" s="309"/>
      <c r="I28" s="308"/>
    </row>
    <row r="29" spans="1:9" x14ac:dyDescent="0.25">
      <c r="B29" s="208" t="s">
        <v>2474</v>
      </c>
      <c r="C29" s="217"/>
      <c r="D29" s="208"/>
      <c r="E29" s="208"/>
      <c r="F29" s="310">
        <v>0</v>
      </c>
      <c r="G29" s="310"/>
      <c r="H29" s="310"/>
      <c r="I29" s="311"/>
    </row>
    <row r="30" spans="1:9" x14ac:dyDescent="0.25">
      <c r="B30" s="207"/>
      <c r="C30" s="208" t="s">
        <v>2475</v>
      </c>
      <c r="D30" s="208"/>
      <c r="E30" s="208"/>
      <c r="F30" s="312">
        <v>100.54793585023222</v>
      </c>
      <c r="G30" s="312"/>
      <c r="H30" s="312"/>
      <c r="I30" s="312"/>
    </row>
    <row r="31" spans="1:9" x14ac:dyDescent="0.25">
      <c r="B31" s="207"/>
      <c r="C31" s="208" t="s">
        <v>2476</v>
      </c>
      <c r="D31" s="208"/>
      <c r="E31" s="208"/>
      <c r="F31" s="313">
        <v>46.428118000011018</v>
      </c>
      <c r="G31" s="313"/>
      <c r="H31" s="313"/>
      <c r="I31" s="313"/>
    </row>
    <row r="32" spans="1:9" x14ac:dyDescent="0.25">
      <c r="B32" s="207"/>
      <c r="C32" s="208" t="s">
        <v>2477</v>
      </c>
      <c r="D32" s="208"/>
      <c r="E32" s="208"/>
      <c r="F32" s="313">
        <v>137.93317813277324</v>
      </c>
      <c r="G32" s="313"/>
      <c r="H32" s="313"/>
      <c r="I32" s="313"/>
    </row>
    <row r="33" spans="2:9" x14ac:dyDescent="0.25">
      <c r="B33" s="207"/>
      <c r="C33" s="208" t="s">
        <v>2478</v>
      </c>
      <c r="D33" s="208"/>
      <c r="E33" s="208"/>
      <c r="F33" s="313">
        <v>71.786702147735994</v>
      </c>
      <c r="G33" s="313"/>
      <c r="H33" s="313"/>
      <c r="I33" s="313"/>
    </row>
    <row r="34" spans="2:9" x14ac:dyDescent="0.25">
      <c r="B34" s="207"/>
      <c r="C34" s="208" t="s">
        <v>2479</v>
      </c>
      <c r="D34" s="208"/>
      <c r="E34" s="208"/>
      <c r="F34" s="313">
        <v>70.26550086804663</v>
      </c>
      <c r="G34" s="313"/>
      <c r="H34" s="313"/>
      <c r="I34" s="313"/>
    </row>
    <row r="35" spans="2:9" x14ac:dyDescent="0.25">
      <c r="B35" s="207"/>
      <c r="C35" s="208" t="s">
        <v>2480</v>
      </c>
      <c r="D35" s="208"/>
      <c r="E35" s="208"/>
      <c r="F35" s="313">
        <v>23.364795979594952</v>
      </c>
      <c r="G35" s="313"/>
      <c r="H35" s="313"/>
      <c r="I35" s="313"/>
    </row>
    <row r="36" spans="2:9" x14ac:dyDescent="0.25">
      <c r="B36" s="207"/>
      <c r="C36" s="208" t="s">
        <v>2481</v>
      </c>
      <c r="D36" s="208"/>
      <c r="E36" s="208"/>
      <c r="F36" s="312">
        <v>5.2185390216058591</v>
      </c>
      <c r="G36" s="312"/>
      <c r="H36" s="312"/>
      <c r="I36" s="312"/>
    </row>
    <row r="37" spans="2:9" x14ac:dyDescent="0.25">
      <c r="B37" s="207"/>
      <c r="C37" s="208" t="s">
        <v>2482</v>
      </c>
      <c r="D37" s="208"/>
      <c r="E37" s="208"/>
      <c r="F37" s="312">
        <v>0</v>
      </c>
      <c r="G37" s="312"/>
      <c r="H37" s="312"/>
      <c r="I37" s="312"/>
    </row>
    <row r="38" spans="2:9" x14ac:dyDescent="0.25">
      <c r="B38" s="207"/>
      <c r="C38" s="208" t="s">
        <v>2483</v>
      </c>
      <c r="D38" s="208"/>
      <c r="E38" s="208"/>
      <c r="F38" s="312">
        <v>0</v>
      </c>
      <c r="G38" s="312"/>
      <c r="H38" s="312"/>
      <c r="I38" s="312"/>
    </row>
    <row r="39" spans="2:9" x14ac:dyDescent="0.25">
      <c r="B39" s="208" t="s">
        <v>2484</v>
      </c>
      <c r="C39" s="208" t="s">
        <v>2485</v>
      </c>
      <c r="D39" s="208"/>
      <c r="E39" s="208"/>
      <c r="F39" s="218">
        <v>0.72090093275585787</v>
      </c>
      <c r="G39" s="218"/>
      <c r="H39" s="218"/>
      <c r="I39" s="218"/>
    </row>
    <row r="40" spans="2:9" x14ac:dyDescent="0.25">
      <c r="B40" s="207"/>
      <c r="C40" s="208" t="s">
        <v>2486</v>
      </c>
      <c r="D40" s="208"/>
      <c r="E40" s="208"/>
      <c r="F40" s="218">
        <v>0.27909906724414213</v>
      </c>
      <c r="G40" s="218"/>
      <c r="H40" s="218"/>
      <c r="I40" s="218"/>
    </row>
    <row r="41" spans="2:9" x14ac:dyDescent="0.25">
      <c r="B41" s="207"/>
      <c r="C41" s="208" t="s">
        <v>2487</v>
      </c>
      <c r="D41" s="208"/>
      <c r="E41" s="208"/>
      <c r="F41" s="218">
        <v>0</v>
      </c>
      <c r="G41" s="218"/>
      <c r="H41" s="218"/>
      <c r="I41" s="218"/>
    </row>
    <row r="42" spans="2:9" x14ac:dyDescent="0.25">
      <c r="B42" s="208" t="s">
        <v>2488</v>
      </c>
      <c r="C42" s="208" t="s">
        <v>2489</v>
      </c>
      <c r="D42" s="208"/>
      <c r="E42" s="208"/>
      <c r="F42" s="218">
        <v>0.6879547843144348</v>
      </c>
      <c r="G42" s="218"/>
      <c r="H42" s="218"/>
      <c r="I42" s="218"/>
    </row>
    <row r="43" spans="2:9" x14ac:dyDescent="0.25">
      <c r="B43" s="207"/>
      <c r="C43" s="208" t="s">
        <v>2490</v>
      </c>
      <c r="D43" s="208"/>
      <c r="E43" s="208"/>
      <c r="F43" s="218">
        <v>0.3120452156855652</v>
      </c>
      <c r="G43" s="218"/>
      <c r="H43" s="218"/>
      <c r="I43" s="218"/>
    </row>
    <row r="44" spans="2:9" x14ac:dyDescent="0.25">
      <c r="B44" s="207"/>
      <c r="C44" s="208" t="s">
        <v>2491</v>
      </c>
      <c r="D44" s="208"/>
      <c r="E44" s="208"/>
      <c r="F44" s="218">
        <v>0</v>
      </c>
      <c r="G44" s="218"/>
      <c r="H44" s="218"/>
      <c r="I44" s="218"/>
    </row>
    <row r="45" spans="2:9" x14ac:dyDescent="0.25">
      <c r="B45" s="208" t="s">
        <v>2492</v>
      </c>
      <c r="C45" s="208" t="s">
        <v>358</v>
      </c>
      <c r="D45" s="208"/>
      <c r="E45" s="208"/>
      <c r="F45" s="218">
        <v>0.9638344955975009</v>
      </c>
      <c r="G45" s="218"/>
      <c r="H45" s="218"/>
      <c r="I45" s="218"/>
    </row>
    <row r="46" spans="2:9" x14ac:dyDescent="0.25">
      <c r="B46" s="207"/>
      <c r="C46" s="208" t="s">
        <v>345</v>
      </c>
      <c r="D46" s="208"/>
      <c r="E46" s="208"/>
      <c r="F46" s="218">
        <v>3.2193559610760704E-3</v>
      </c>
      <c r="G46" s="218"/>
      <c r="H46" s="218"/>
      <c r="I46" s="218"/>
    </row>
    <row r="47" spans="2:9" x14ac:dyDescent="0.25">
      <c r="B47" s="207"/>
      <c r="C47" s="208" t="s">
        <v>374</v>
      </c>
      <c r="D47" s="208"/>
      <c r="E47" s="208"/>
      <c r="F47" s="218">
        <v>2.2704232686200095E-2</v>
      </c>
      <c r="G47" s="218"/>
      <c r="H47" s="218"/>
      <c r="I47" s="218"/>
    </row>
    <row r="48" spans="2:9" x14ac:dyDescent="0.25">
      <c r="B48" s="207"/>
      <c r="C48" s="208" t="s">
        <v>354</v>
      </c>
      <c r="D48" s="208"/>
      <c r="E48" s="208"/>
      <c r="F48" s="218">
        <v>0</v>
      </c>
      <c r="G48" s="218"/>
      <c r="H48" s="218"/>
      <c r="I48" s="218"/>
    </row>
    <row r="49" spans="2:11" x14ac:dyDescent="0.25">
      <c r="B49" s="207"/>
      <c r="C49" s="208" t="s">
        <v>369</v>
      </c>
      <c r="D49" s="208"/>
      <c r="E49" s="208"/>
      <c r="F49" s="218">
        <v>1.0241915755222871E-2</v>
      </c>
      <c r="G49" s="218"/>
      <c r="H49" s="218"/>
      <c r="I49" s="218"/>
    </row>
    <row r="50" spans="2:11" x14ac:dyDescent="0.25">
      <c r="B50" s="207"/>
      <c r="C50" s="208" t="s">
        <v>378</v>
      </c>
      <c r="D50" s="208"/>
      <c r="E50" s="208"/>
      <c r="F50" s="218">
        <v>0</v>
      </c>
      <c r="G50" s="218"/>
      <c r="H50" s="218"/>
      <c r="I50" s="218"/>
    </row>
    <row r="51" spans="2:11" x14ac:dyDescent="0.25">
      <c r="B51" s="207"/>
      <c r="C51" s="208" t="s">
        <v>263</v>
      </c>
      <c r="D51" s="208"/>
      <c r="E51" s="208"/>
      <c r="F51" s="218">
        <v>0</v>
      </c>
      <c r="G51" s="218"/>
      <c r="H51" s="218"/>
      <c r="I51" s="218"/>
    </row>
    <row r="52" spans="2:11" x14ac:dyDescent="0.25">
      <c r="B52" s="208" t="s">
        <v>2493</v>
      </c>
      <c r="C52" s="207"/>
      <c r="D52" s="207"/>
      <c r="E52" s="207"/>
      <c r="F52" s="314">
        <v>1</v>
      </c>
      <c r="G52" s="314"/>
      <c r="H52" s="314"/>
      <c r="I52" s="314"/>
    </row>
    <row r="53" spans="2:11" x14ac:dyDescent="0.25">
      <c r="B53" s="208" t="s">
        <v>2494</v>
      </c>
      <c r="C53" s="207"/>
      <c r="D53" s="207"/>
      <c r="E53" s="207"/>
      <c r="F53" s="314">
        <v>1</v>
      </c>
      <c r="G53" s="314"/>
      <c r="H53" s="314"/>
      <c r="I53" s="314"/>
    </row>
    <row r="54" spans="2:11" x14ac:dyDescent="0.25">
      <c r="B54" s="208" t="s">
        <v>2495</v>
      </c>
      <c r="C54" s="207"/>
      <c r="D54" s="207"/>
      <c r="E54" s="207"/>
      <c r="F54" s="314">
        <v>1</v>
      </c>
      <c r="G54" s="314"/>
      <c r="H54" s="314"/>
      <c r="I54" s="314"/>
    </row>
    <row r="55" spans="2:11" x14ac:dyDescent="0.25">
      <c r="B55" s="208" t="s">
        <v>2496</v>
      </c>
      <c r="C55" s="208" t="s">
        <v>2497</v>
      </c>
      <c r="D55" s="208"/>
      <c r="E55" s="208"/>
      <c r="F55" s="219" t="s">
        <v>2498</v>
      </c>
      <c r="G55" s="220"/>
      <c r="H55" s="220"/>
      <c r="I55" s="219"/>
    </row>
    <row r="56" spans="2:11" x14ac:dyDescent="0.25">
      <c r="B56" s="207"/>
      <c r="C56" s="204" t="s">
        <v>2620</v>
      </c>
      <c r="D56" s="208"/>
      <c r="E56" s="208"/>
      <c r="F56" s="219" t="s">
        <v>2498</v>
      </c>
      <c r="G56" s="219"/>
      <c r="H56" s="219"/>
      <c r="I56" s="219"/>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2499</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2500</v>
      </c>
      <c r="K61"/>
    </row>
    <row r="62" spans="2:11" x14ac:dyDescent="0.25">
      <c r="B62" s="222" t="s">
        <v>2501</v>
      </c>
      <c r="C62" s="223" t="s">
        <v>2498</v>
      </c>
      <c r="D62" s="223" t="s">
        <v>2502</v>
      </c>
      <c r="E62" s="223" t="s">
        <v>2503</v>
      </c>
      <c r="F62" s="223" t="s">
        <v>2504</v>
      </c>
      <c r="G62" s="223" t="s">
        <v>2505</v>
      </c>
      <c r="H62" s="223" t="s">
        <v>2506</v>
      </c>
      <c r="I62" s="223" t="s">
        <v>2507</v>
      </c>
      <c r="J62" s="223" t="s">
        <v>2508</v>
      </c>
      <c r="K62" s="223" t="s">
        <v>2509</v>
      </c>
    </row>
    <row r="63" spans="2:11" x14ac:dyDescent="0.25">
      <c r="B63" s="223" t="s">
        <v>2510</v>
      </c>
      <c r="C63" s="307"/>
      <c r="D63" s="307"/>
      <c r="E63" s="307"/>
      <c r="F63" s="307"/>
      <c r="G63" s="307"/>
      <c r="H63" s="307"/>
      <c r="I63" s="307"/>
      <c r="J63" s="307"/>
      <c r="K63" s="307"/>
    </row>
    <row r="64" spans="2:11" x14ac:dyDescent="0.25">
      <c r="B64" s="223" t="s">
        <v>2511</v>
      </c>
      <c r="C64" s="307">
        <v>15.750999999999999</v>
      </c>
      <c r="D64" s="307">
        <v>0</v>
      </c>
      <c r="E64" s="307">
        <v>0</v>
      </c>
      <c r="F64" s="307">
        <v>0</v>
      </c>
      <c r="G64" s="307">
        <v>0</v>
      </c>
      <c r="H64" s="307">
        <v>0</v>
      </c>
      <c r="I64" s="307">
        <v>0</v>
      </c>
      <c r="J64" s="307">
        <v>0</v>
      </c>
      <c r="K64" s="307">
        <v>2.4E-2</v>
      </c>
    </row>
    <row r="65" spans="2:11" x14ac:dyDescent="0.25">
      <c r="B65" s="223" t="s">
        <v>2512</v>
      </c>
      <c r="C65" s="307">
        <v>15.784000000000001</v>
      </c>
      <c r="D65" s="307">
        <v>0</v>
      </c>
      <c r="E65" s="307">
        <v>0</v>
      </c>
      <c r="F65" s="307">
        <v>0</v>
      </c>
      <c r="G65" s="307">
        <v>0</v>
      </c>
      <c r="H65" s="307">
        <v>0</v>
      </c>
      <c r="I65" s="307">
        <v>0</v>
      </c>
      <c r="J65" s="307">
        <v>0</v>
      </c>
      <c r="K65" s="307">
        <v>3.0000000000000001E-3</v>
      </c>
    </row>
    <row r="66" spans="2:11" x14ac:dyDescent="0.25">
      <c r="B66" s="223" t="s">
        <v>2513</v>
      </c>
      <c r="C66" s="307">
        <v>2.1379999999999999</v>
      </c>
      <c r="D66" s="307">
        <v>0</v>
      </c>
      <c r="E66" s="307">
        <v>0</v>
      </c>
      <c r="F66" s="307">
        <v>0</v>
      </c>
      <c r="G66" s="307">
        <v>0</v>
      </c>
      <c r="H66" s="307">
        <v>0</v>
      </c>
      <c r="I66" s="307">
        <v>0</v>
      </c>
      <c r="J66" s="307">
        <v>0</v>
      </c>
      <c r="K66" s="307">
        <v>3.0000000000000001E-3</v>
      </c>
    </row>
    <row r="67" spans="2:11" x14ac:dyDescent="0.25">
      <c r="B67" s="223" t="s">
        <v>265</v>
      </c>
      <c r="C67" s="307">
        <v>33.673000000000002</v>
      </c>
      <c r="D67" s="307">
        <v>0</v>
      </c>
      <c r="E67" s="307">
        <v>0</v>
      </c>
      <c r="F67" s="307">
        <v>0</v>
      </c>
      <c r="G67" s="307">
        <v>0</v>
      </c>
      <c r="H67" s="307">
        <v>0</v>
      </c>
      <c r="I67" s="307">
        <v>0</v>
      </c>
      <c r="J67" s="307">
        <v>0</v>
      </c>
      <c r="K67" s="307">
        <v>0.03</v>
      </c>
    </row>
    <row r="68" spans="2:11" x14ac:dyDescent="0.25">
      <c r="C68" s="224"/>
    </row>
    <row r="69" spans="2:11" x14ac:dyDescent="0.25">
      <c r="B69" s="171" t="s">
        <v>2514</v>
      </c>
    </row>
    <row r="70" spans="2:11" x14ac:dyDescent="0.25">
      <c r="B70" s="222" t="s">
        <v>2515</v>
      </c>
      <c r="C70" s="223" t="s">
        <v>2498</v>
      </c>
      <c r="D70" s="223" t="s">
        <v>2502</v>
      </c>
      <c r="E70" s="223" t="s">
        <v>2503</v>
      </c>
      <c r="F70" s="223" t="s">
        <v>2504</v>
      </c>
      <c r="G70" s="223" t="s">
        <v>2505</v>
      </c>
      <c r="H70" s="223" t="s">
        <v>2506</v>
      </c>
      <c r="I70" s="223" t="s">
        <v>2507</v>
      </c>
      <c r="J70" s="223" t="s">
        <v>2508</v>
      </c>
      <c r="K70" s="223" t="s">
        <v>2509</v>
      </c>
    </row>
    <row r="71" spans="2:11" x14ac:dyDescent="0.25">
      <c r="B71" s="223" t="s">
        <v>2516</v>
      </c>
      <c r="C71" s="307">
        <v>3.573</v>
      </c>
      <c r="D71" s="307">
        <v>0</v>
      </c>
      <c r="E71" s="307">
        <v>0</v>
      </c>
      <c r="F71" s="307">
        <v>0</v>
      </c>
      <c r="G71" s="307">
        <v>0</v>
      </c>
      <c r="H71" s="307">
        <v>0</v>
      </c>
      <c r="I71" s="307">
        <v>0</v>
      </c>
      <c r="J71" s="307">
        <v>0</v>
      </c>
      <c r="K71" s="307">
        <v>0</v>
      </c>
    </row>
    <row r="72" spans="2:11" x14ac:dyDescent="0.25">
      <c r="B72" s="223" t="s">
        <v>2517</v>
      </c>
      <c r="C72" s="307">
        <v>0</v>
      </c>
      <c r="D72" s="307">
        <v>0</v>
      </c>
      <c r="E72" s="307">
        <v>0</v>
      </c>
      <c r="F72" s="307">
        <v>0</v>
      </c>
      <c r="G72" s="307">
        <v>0</v>
      </c>
      <c r="H72" s="307">
        <v>0</v>
      </c>
      <c r="I72" s="307">
        <v>0</v>
      </c>
      <c r="J72" s="307">
        <v>0</v>
      </c>
      <c r="K72" s="307">
        <v>0</v>
      </c>
    </row>
    <row r="73" spans="2:11" x14ac:dyDescent="0.25">
      <c r="B73" s="223" t="s">
        <v>643</v>
      </c>
      <c r="C73" s="307">
        <v>30.1</v>
      </c>
      <c r="D73" s="307">
        <v>0</v>
      </c>
      <c r="E73" s="307">
        <v>0</v>
      </c>
      <c r="F73" s="307">
        <v>0</v>
      </c>
      <c r="G73" s="307">
        <v>0</v>
      </c>
      <c r="H73" s="307">
        <v>0</v>
      </c>
      <c r="I73" s="307">
        <v>0</v>
      </c>
      <c r="J73" s="307">
        <v>0</v>
      </c>
      <c r="K73" s="307">
        <v>0.03</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33.673000000000002</v>
      </c>
      <c r="D75" s="307">
        <v>0</v>
      </c>
      <c r="E75" s="307">
        <v>0</v>
      </c>
      <c r="F75" s="307">
        <v>0</v>
      </c>
      <c r="G75" s="307">
        <v>0</v>
      </c>
      <c r="H75" s="307">
        <v>0</v>
      </c>
      <c r="I75" s="307">
        <v>0</v>
      </c>
      <c r="J75" s="307">
        <v>0</v>
      </c>
      <c r="K75" s="307">
        <v>0.03</v>
      </c>
    </row>
    <row r="76" spans="2:11" x14ac:dyDescent="0.25">
      <c r="C76" s="224"/>
    </row>
    <row r="77" spans="2:11" x14ac:dyDescent="0.25">
      <c r="B77" s="171" t="s">
        <v>2518</v>
      </c>
    </row>
    <row r="78" spans="2:11" x14ac:dyDescent="0.25">
      <c r="B78" s="222" t="s">
        <v>2519</v>
      </c>
      <c r="C78" s="223" t="s">
        <v>2511</v>
      </c>
      <c r="D78" s="223" t="s">
        <v>2512</v>
      </c>
      <c r="E78" s="223" t="s">
        <v>2513</v>
      </c>
      <c r="F78" s="223" t="s">
        <v>265</v>
      </c>
    </row>
    <row r="79" spans="2:11" x14ac:dyDescent="0.25">
      <c r="B79" s="223" t="s">
        <v>2516</v>
      </c>
      <c r="C79" s="307">
        <v>0.72499999999999998</v>
      </c>
      <c r="D79" s="307">
        <v>2.8479999999999999</v>
      </c>
      <c r="E79" s="307">
        <v>0</v>
      </c>
      <c r="F79" s="307">
        <v>3.573</v>
      </c>
    </row>
    <row r="80" spans="2:11" x14ac:dyDescent="0.25">
      <c r="B80" s="223" t="s">
        <v>2517</v>
      </c>
      <c r="C80" s="307">
        <v>0</v>
      </c>
      <c r="D80" s="307">
        <v>0</v>
      </c>
      <c r="E80" s="307">
        <v>0</v>
      </c>
      <c r="F80" s="307">
        <v>0</v>
      </c>
    </row>
    <row r="81" spans="2:11" x14ac:dyDescent="0.25">
      <c r="B81" s="223" t="s">
        <v>643</v>
      </c>
      <c r="C81" s="307">
        <v>15.05</v>
      </c>
      <c r="D81" s="307">
        <v>12.939</v>
      </c>
      <c r="E81" s="307">
        <v>2.141</v>
      </c>
      <c r="F81" s="307">
        <v>30.13</v>
      </c>
    </row>
    <row r="82" spans="2:11" ht="15" customHeight="1" x14ac:dyDescent="0.25">
      <c r="B82" s="225" t="s">
        <v>645</v>
      </c>
      <c r="C82" s="307">
        <v>0</v>
      </c>
      <c r="D82" s="307">
        <v>0</v>
      </c>
      <c r="E82" s="307">
        <v>0</v>
      </c>
      <c r="F82" s="307">
        <v>0</v>
      </c>
    </row>
    <row r="83" spans="2:11" x14ac:dyDescent="0.25">
      <c r="B83" s="223" t="s">
        <v>265</v>
      </c>
      <c r="C83" s="307">
        <v>15.775</v>
      </c>
      <c r="D83" s="307">
        <v>15.787000000000001</v>
      </c>
      <c r="E83" s="307">
        <v>2.141</v>
      </c>
      <c r="F83" s="307">
        <v>33.703000000000003</v>
      </c>
    </row>
    <row r="84" spans="2:11" x14ac:dyDescent="0.25">
      <c r="C84" s="224"/>
    </row>
    <row r="85" spans="2:11" s="226" customFormat="1" x14ac:dyDescent="0.25">
      <c r="B85" s="171" t="s">
        <v>2520</v>
      </c>
      <c r="C85" s="17"/>
      <c r="D85" s="17"/>
      <c r="E85" s="17"/>
      <c r="F85" s="17"/>
      <c r="G85" s="17"/>
      <c r="H85" s="17"/>
      <c r="I85" s="17"/>
      <c r="J85" s="17"/>
      <c r="K85" s="17"/>
    </row>
    <row r="86" spans="2:11" x14ac:dyDescent="0.25">
      <c r="B86" s="366" t="s">
        <v>2521</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2522</v>
      </c>
      <c r="C89" s="230"/>
      <c r="D89" s="207"/>
    </row>
    <row r="90" spans="2:11" x14ac:dyDescent="0.25">
      <c r="B90" s="225" t="s">
        <v>2523</v>
      </c>
      <c r="C90" s="231">
        <v>0</v>
      </c>
      <c r="D90" s="207"/>
    </row>
    <row r="91" spans="2:11" x14ac:dyDescent="0.25">
      <c r="B91" s="225" t="s">
        <v>2524</v>
      </c>
      <c r="C91" s="231">
        <v>0</v>
      </c>
      <c r="D91" s="207"/>
    </row>
    <row r="92" spans="2:11" x14ac:dyDescent="0.25">
      <c r="B92" s="225" t="s">
        <v>2513</v>
      </c>
      <c r="C92" s="231">
        <v>0</v>
      </c>
      <c r="D92" s="207"/>
    </row>
    <row r="93" spans="2:11" x14ac:dyDescent="0.25">
      <c r="B93" s="225" t="s">
        <v>265</v>
      </c>
      <c r="C93" s="231">
        <v>0</v>
      </c>
      <c r="D93" s="207"/>
    </row>
    <row r="94" spans="2:11" x14ac:dyDescent="0.25">
      <c r="B94" s="207"/>
      <c r="C94" s="207"/>
      <c r="D94" s="207"/>
    </row>
    <row r="95" spans="2:11" x14ac:dyDescent="0.25">
      <c r="B95" s="229" t="s">
        <v>2525</v>
      </c>
      <c r="C95" s="230"/>
      <c r="D95" s="207"/>
    </row>
    <row r="96" spans="2:11" x14ac:dyDescent="0.25">
      <c r="B96" s="225" t="s">
        <v>2523</v>
      </c>
      <c r="C96" s="231">
        <v>0</v>
      </c>
      <c r="D96" s="207"/>
    </row>
    <row r="97" spans="2:6" x14ac:dyDescent="0.25">
      <c r="B97" s="225" t="s">
        <v>2524</v>
      </c>
      <c r="C97" s="231">
        <v>0</v>
      </c>
      <c r="D97" s="207"/>
    </row>
    <row r="98" spans="2:6" x14ac:dyDescent="0.25">
      <c r="B98" s="225" t="s">
        <v>2513</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2526</v>
      </c>
      <c r="C103" s="361"/>
      <c r="D103" s="361"/>
      <c r="E103" s="361"/>
      <c r="F103" s="361"/>
    </row>
    <row r="104" spans="2:6" ht="18" x14ac:dyDescent="0.25">
      <c r="B104" s="221"/>
      <c r="C104" s="232"/>
      <c r="D104" s="233"/>
      <c r="E104" s="233"/>
      <c r="F104" s="233"/>
    </row>
    <row r="105" spans="2:6" x14ac:dyDescent="0.25">
      <c r="B105" s="234" t="s">
        <v>2527</v>
      </c>
      <c r="C105" s="235">
        <v>456</v>
      </c>
    </row>
    <row r="106" spans="2:6" x14ac:dyDescent="0.25">
      <c r="B106" s="236" t="s">
        <v>2528</v>
      </c>
      <c r="C106" s="237">
        <v>1</v>
      </c>
      <c r="D106"/>
    </row>
    <row r="107" spans="2:6" x14ac:dyDescent="0.25">
      <c r="B107" s="236" t="s">
        <v>2529</v>
      </c>
      <c r="C107" s="235"/>
    </row>
    <row r="108" spans="2:6" x14ac:dyDescent="0.25">
      <c r="B108" s="236" t="s">
        <v>2530</v>
      </c>
      <c r="C108" s="235"/>
    </row>
    <row r="109" spans="2:6" x14ac:dyDescent="0.25">
      <c r="B109" s="236" t="s">
        <v>2531</v>
      </c>
      <c r="C109" s="235"/>
    </row>
    <row r="110" spans="2:6" x14ac:dyDescent="0.25">
      <c r="B110" s="236" t="s">
        <v>2532</v>
      </c>
      <c r="C110" s="235"/>
    </row>
    <row r="111" spans="2:6" x14ac:dyDescent="0.25">
      <c r="B111" s="236" t="s">
        <v>2533</v>
      </c>
      <c r="C111" s="235"/>
    </row>
    <row r="112" spans="2:6" x14ac:dyDescent="0.25">
      <c r="B112" s="236" t="s">
        <v>2534</v>
      </c>
      <c r="C112" s="235"/>
    </row>
    <row r="113" spans="2:6" x14ac:dyDescent="0.25">
      <c r="B113" s="238"/>
      <c r="C113" s="1"/>
    </row>
    <row r="115" spans="2:6" ht="18" x14ac:dyDescent="0.25">
      <c r="B115" s="361" t="s">
        <v>2535</v>
      </c>
      <c r="C115" s="361"/>
      <c r="D115" s="361"/>
      <c r="E115" s="361"/>
      <c r="F115" s="361"/>
    </row>
    <row r="116" spans="2:6" ht="18" x14ac:dyDescent="0.25">
      <c r="B116" s="221"/>
      <c r="C116" s="362" t="s">
        <v>2536</v>
      </c>
      <c r="D116" s="362"/>
      <c r="E116" s="362"/>
      <c r="F116" s="362"/>
    </row>
    <row r="117" spans="2:6" x14ac:dyDescent="0.25">
      <c r="B117" s="239" t="s">
        <v>2537</v>
      </c>
      <c r="C117" s="359" t="s">
        <v>2270</v>
      </c>
      <c r="D117" s="359"/>
      <c r="E117" s="359"/>
      <c r="F117" s="359"/>
    </row>
    <row r="118" spans="2:6" x14ac:dyDescent="0.25">
      <c r="B118" s="239"/>
      <c r="C118" s="240"/>
      <c r="D118" s="240"/>
      <c r="E118" s="240"/>
      <c r="F118" s="240"/>
    </row>
    <row r="119" spans="2:6" x14ac:dyDescent="0.25">
      <c r="B119" s="241" t="s">
        <v>2538</v>
      </c>
      <c r="C119" s="360" t="s">
        <v>2271</v>
      </c>
      <c r="D119" s="360"/>
      <c r="E119" s="360"/>
      <c r="F119" s="360"/>
    </row>
    <row r="120" spans="2:6" x14ac:dyDescent="0.25">
      <c r="B120" s="242" t="s">
        <v>2539</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2540</v>
      </c>
      <c r="C124" s="361"/>
      <c r="D124" s="361"/>
      <c r="E124" s="361"/>
      <c r="F124" s="361"/>
    </row>
    <row r="125" spans="2:6" ht="18" x14ac:dyDescent="0.25">
      <c r="B125" s="221"/>
      <c r="C125" s="362" t="s">
        <v>2536</v>
      </c>
      <c r="D125" s="362"/>
      <c r="E125" s="362"/>
      <c r="F125" s="362"/>
    </row>
    <row r="126" spans="2:6" x14ac:dyDescent="0.25">
      <c r="B126" s="244"/>
      <c r="C126" s="363" t="s">
        <v>2271</v>
      </c>
      <c r="D126" s="363"/>
      <c r="E126" s="363" t="s">
        <v>2270</v>
      </c>
      <c r="F126" s="363"/>
    </row>
    <row r="127" spans="2:6" ht="30" x14ac:dyDescent="0.25">
      <c r="B127" s="245" t="s">
        <v>2541</v>
      </c>
      <c r="C127" s="359" t="s">
        <v>2542</v>
      </c>
      <c r="D127" s="359"/>
      <c r="E127" s="359"/>
      <c r="F127" s="359"/>
    </row>
    <row r="128" spans="2:6" x14ac:dyDescent="0.25">
      <c r="B128" s="239" t="s">
        <v>2543</v>
      </c>
      <c r="C128" s="359" t="s">
        <v>2542</v>
      </c>
      <c r="D128" s="359"/>
      <c r="E128" s="359"/>
      <c r="F128" s="359"/>
    </row>
    <row r="129" spans="2:9" x14ac:dyDescent="0.25">
      <c r="B129" s="241" t="s">
        <v>2544</v>
      </c>
      <c r="C129" s="360"/>
      <c r="D129" s="360"/>
      <c r="E129" s="360" t="s">
        <v>2542</v>
      </c>
      <c r="F129" s="360"/>
    </row>
    <row r="130" spans="2:9" x14ac:dyDescent="0.25">
      <c r="B130" s="246" t="s">
        <v>2545</v>
      </c>
    </row>
    <row r="131" spans="2:9" x14ac:dyDescent="0.25">
      <c r="I131" s="200" t="s">
        <v>2455</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2625</v>
      </c>
      <c r="K4" s="247" t="s">
        <v>2546</v>
      </c>
      <c r="L4" s="248">
        <v>45747</v>
      </c>
    </row>
    <row r="5" spans="1:13" x14ac:dyDescent="0.25">
      <c r="B5" s="249" t="s">
        <v>2547</v>
      </c>
    </row>
    <row r="7" spans="1:13" ht="15.75" x14ac:dyDescent="0.25">
      <c r="B7" s="250" t="s">
        <v>2548</v>
      </c>
    </row>
    <row r="8" spans="1:13" ht="3.75" customHeight="1" x14ac:dyDescent="0.25">
      <c r="B8" s="250"/>
    </row>
    <row r="9" spans="1:13" x14ac:dyDescent="0.25">
      <c r="B9" s="251" t="s">
        <v>2369</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2549</v>
      </c>
      <c r="L10" s="254" t="s">
        <v>263</v>
      </c>
      <c r="M10" s="255" t="s">
        <v>265</v>
      </c>
    </row>
    <row r="11" spans="1:13" x14ac:dyDescent="0.25">
      <c r="A11" s="207"/>
      <c r="B11" s="256" t="s">
        <v>265</v>
      </c>
      <c r="C11" s="257">
        <v>143217</v>
      </c>
      <c r="D11" s="258">
        <v>12668</v>
      </c>
      <c r="E11" s="258">
        <v>816</v>
      </c>
      <c r="F11" s="258">
        <v>961</v>
      </c>
      <c r="G11" s="258">
        <v>9128</v>
      </c>
      <c r="H11" s="258">
        <v>569</v>
      </c>
      <c r="I11" s="258">
        <v>4428</v>
      </c>
      <c r="J11" s="258">
        <v>7942</v>
      </c>
      <c r="K11" s="258">
        <v>403</v>
      </c>
      <c r="L11" s="258">
        <v>145</v>
      </c>
      <c r="M11" s="259">
        <v>180277</v>
      </c>
    </row>
    <row r="12" spans="1:13" x14ac:dyDescent="0.25">
      <c r="A12" s="207"/>
      <c r="B12" s="260" t="s">
        <v>2550</v>
      </c>
      <c r="C12" s="261">
        <v>79</v>
      </c>
      <c r="D12" s="261">
        <v>7</v>
      </c>
      <c r="E12" s="261">
        <v>0</v>
      </c>
      <c r="F12" s="261">
        <v>1</v>
      </c>
      <c r="G12" s="261">
        <v>5</v>
      </c>
      <c r="H12" s="261">
        <v>0</v>
      </c>
      <c r="I12" s="261">
        <v>2</v>
      </c>
      <c r="J12" s="261">
        <v>4</v>
      </c>
      <c r="K12" s="261">
        <v>0</v>
      </c>
      <c r="L12" s="261">
        <v>0</v>
      </c>
      <c r="M12" s="261">
        <v>98</v>
      </c>
    </row>
    <row r="13" spans="1:13" x14ac:dyDescent="0.25">
      <c r="A13" s="207"/>
      <c r="B13" s="207"/>
      <c r="C13" s="262"/>
    </row>
    <row r="14" spans="1:13" ht="15.75" x14ac:dyDescent="0.25">
      <c r="A14" s="207"/>
      <c r="B14" s="263" t="s">
        <v>2551</v>
      </c>
      <c r="C14" s="207"/>
    </row>
    <row r="15" spans="1:13" ht="3.75" customHeight="1" x14ac:dyDescent="0.25">
      <c r="A15" s="207"/>
      <c r="B15" s="263"/>
      <c r="C15" s="207"/>
    </row>
    <row r="16" spans="1:13" x14ac:dyDescent="0.25">
      <c r="A16" s="207"/>
      <c r="B16" s="264" t="s">
        <v>2371</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2549</v>
      </c>
      <c r="L17" s="254" t="s">
        <v>263</v>
      </c>
      <c r="M17" s="255" t="s">
        <v>265</v>
      </c>
    </row>
    <row r="18" spans="1:14" x14ac:dyDescent="0.25">
      <c r="A18" s="207"/>
      <c r="B18" s="256" t="s">
        <v>265</v>
      </c>
      <c r="C18" s="266">
        <v>228.27</v>
      </c>
      <c r="D18" s="267">
        <v>12.04</v>
      </c>
      <c r="E18" s="267">
        <v>1.65</v>
      </c>
      <c r="F18" s="267">
        <v>6.88</v>
      </c>
      <c r="G18" s="267">
        <v>72.849999999999994</v>
      </c>
      <c r="H18" s="267">
        <v>16.88</v>
      </c>
      <c r="I18" s="267">
        <v>75.45</v>
      </c>
      <c r="J18" s="267">
        <v>33.14</v>
      </c>
      <c r="K18" s="267">
        <v>8.01</v>
      </c>
      <c r="L18" s="267">
        <v>0.37</v>
      </c>
      <c r="M18" s="268">
        <v>455.53999999999996</v>
      </c>
    </row>
    <row r="19" spans="1:14" x14ac:dyDescent="0.25">
      <c r="A19" s="207"/>
      <c r="B19" s="260" t="s">
        <v>2550</v>
      </c>
      <c r="C19" s="261">
        <v>50.109759845458143</v>
      </c>
      <c r="D19" s="261">
        <v>2.6430170786319533</v>
      </c>
      <c r="E19" s="261">
        <v>0.36220749001185409</v>
      </c>
      <c r="F19" s="261">
        <v>1.5102954735039733</v>
      </c>
      <c r="G19" s="261">
        <v>15.992009483250646</v>
      </c>
      <c r="H19" s="261">
        <v>3.7054923826667254</v>
      </c>
      <c r="I19" s="261">
        <v>16.562760679632966</v>
      </c>
      <c r="J19" s="261">
        <v>7.2748825569653608</v>
      </c>
      <c r="K19" s="261">
        <v>1.7583527242393644</v>
      </c>
      <c r="L19" s="261">
        <v>8.1222285639021827E-2</v>
      </c>
      <c r="M19" s="269">
        <v>100</v>
      </c>
    </row>
    <row r="20" spans="1:14" x14ac:dyDescent="0.25">
      <c r="A20" s="207"/>
      <c r="B20" s="207"/>
      <c r="C20" s="207"/>
    </row>
    <row r="21" spans="1:14" ht="15.75" x14ac:dyDescent="0.25">
      <c r="A21" s="207"/>
      <c r="B21" s="263" t="s">
        <v>2552</v>
      </c>
      <c r="C21" s="207"/>
    </row>
    <row r="22" spans="1:14" ht="3.75" customHeight="1" x14ac:dyDescent="0.25">
      <c r="A22" s="207"/>
      <c r="B22" s="263"/>
      <c r="C22" s="207"/>
    </row>
    <row r="23" spans="1:14" x14ac:dyDescent="0.25">
      <c r="A23" s="207"/>
      <c r="B23" s="264" t="s">
        <v>2373</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117.5</v>
      </c>
      <c r="D26" s="267">
        <v>120.3</v>
      </c>
      <c r="E26" s="267">
        <v>81.3</v>
      </c>
      <c r="F26" s="267">
        <v>33.700000000000003</v>
      </c>
      <c r="G26" s="267">
        <v>22.4</v>
      </c>
      <c r="H26" s="267">
        <v>80.2</v>
      </c>
      <c r="I26" s="268">
        <v>455.5</v>
      </c>
    </row>
    <row r="27" spans="1:14" x14ac:dyDescent="0.25">
      <c r="A27" s="207"/>
      <c r="B27" s="260" t="s">
        <v>2550</v>
      </c>
      <c r="C27" s="261">
        <v>25.79</v>
      </c>
      <c r="D27" s="261">
        <v>26.42</v>
      </c>
      <c r="E27" s="261">
        <v>17.84</v>
      </c>
      <c r="F27" s="261">
        <v>7.4</v>
      </c>
      <c r="G27" s="261">
        <v>4.93</v>
      </c>
      <c r="H27" s="261">
        <v>17.62</v>
      </c>
      <c r="I27" s="269">
        <v>100</v>
      </c>
    </row>
    <row r="28" spans="1:14" x14ac:dyDescent="0.25">
      <c r="A28" s="207"/>
      <c r="B28" s="207"/>
      <c r="C28" s="207"/>
    </row>
    <row r="29" spans="1:14" x14ac:dyDescent="0.25">
      <c r="N29" s="200" t="s">
        <v>2455</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O94"/>
  <sheetViews>
    <sheetView zoomScale="85" zoomScaleNormal="85" zoomScaleSheetLayoutView="55" workbookViewId="0"/>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2553</v>
      </c>
    </row>
    <row r="6" spans="2:14" ht="3.75" customHeight="1" x14ac:dyDescent="0.25">
      <c r="B6" s="250"/>
    </row>
    <row r="7" spans="2:14" x14ac:dyDescent="0.25">
      <c r="B7" s="271" t="s">
        <v>2375</v>
      </c>
      <c r="C7" s="271"/>
      <c r="D7" s="272"/>
      <c r="E7" s="273"/>
      <c r="F7" s="273"/>
      <c r="G7" s="273"/>
      <c r="H7" s="273"/>
      <c r="I7" s="273"/>
      <c r="J7" s="273"/>
      <c r="K7" s="274"/>
      <c r="L7" s="274"/>
      <c r="M7" s="207"/>
      <c r="N7" s="229"/>
    </row>
    <row r="8" spans="2:14" x14ac:dyDescent="0.25">
      <c r="B8" s="205"/>
      <c r="C8" s="369" t="s">
        <v>2554</v>
      </c>
      <c r="D8" s="369"/>
      <c r="E8" s="369"/>
      <c r="F8" s="369"/>
      <c r="G8" s="369"/>
      <c r="H8" s="369"/>
      <c r="I8" s="369"/>
      <c r="J8" s="369"/>
      <c r="K8" s="369"/>
      <c r="L8" s="369"/>
      <c r="M8" s="207"/>
      <c r="N8" s="207"/>
    </row>
    <row r="9" spans="2:14" x14ac:dyDescent="0.25">
      <c r="B9" s="205"/>
      <c r="C9" s="275" t="s">
        <v>2555</v>
      </c>
      <c r="D9" s="275" t="s">
        <v>2556</v>
      </c>
      <c r="E9" s="275" t="s">
        <v>2557</v>
      </c>
      <c r="F9" s="275" t="s">
        <v>2558</v>
      </c>
      <c r="G9" s="275" t="s">
        <v>2559</v>
      </c>
      <c r="H9" s="275" t="s">
        <v>2560</v>
      </c>
      <c r="I9" s="275" t="s">
        <v>2561</v>
      </c>
      <c r="J9" s="275" t="s">
        <v>2562</v>
      </c>
      <c r="K9" s="275" t="s">
        <v>2563</v>
      </c>
      <c r="L9" s="275" t="s">
        <v>2564</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101.41317770811328</v>
      </c>
      <c r="D11" s="279">
        <v>79.553939403781598</v>
      </c>
      <c r="E11" s="279">
        <v>39.458469143776611</v>
      </c>
      <c r="F11" s="279">
        <v>5.3445093652787268</v>
      </c>
      <c r="G11" s="279">
        <v>2.0385035721060309</v>
      </c>
      <c r="H11" s="279">
        <v>0.18640032663260447</v>
      </c>
      <c r="I11" s="279">
        <v>8.2300144216005081E-2</v>
      </c>
      <c r="J11" s="279">
        <v>4.8600085162792794E-2</v>
      </c>
      <c r="K11" s="279">
        <v>3.1100054497178106E-2</v>
      </c>
      <c r="L11" s="279">
        <v>0.11210019643516611</v>
      </c>
      <c r="M11" s="207"/>
      <c r="N11" s="280"/>
    </row>
    <row r="12" spans="2:14" x14ac:dyDescent="0.25">
      <c r="B12" s="278" t="s">
        <v>2273</v>
      </c>
      <c r="C12" s="279">
        <v>6.6955</v>
      </c>
      <c r="D12" s="279">
        <v>4.1185</v>
      </c>
      <c r="E12" s="279">
        <v>1.0912999999999999</v>
      </c>
      <c r="F12" s="279">
        <v>0.1012</v>
      </c>
      <c r="G12" s="279">
        <v>2.63E-2</v>
      </c>
      <c r="H12" s="279">
        <v>1.6999999999999999E-3</v>
      </c>
      <c r="I12" s="279">
        <v>1.4E-3</v>
      </c>
      <c r="J12" s="279">
        <v>1.1000000000000001E-3</v>
      </c>
      <c r="K12" s="279">
        <v>8.0000000000000004E-4</v>
      </c>
      <c r="L12" s="279">
        <v>4.7999999999999996E-3</v>
      </c>
      <c r="M12" s="207"/>
      <c r="N12" s="280"/>
    </row>
    <row r="13" spans="2:14" x14ac:dyDescent="0.25">
      <c r="B13" s="278" t="s">
        <v>2274</v>
      </c>
      <c r="C13" s="279">
        <v>1.1244000000000001</v>
      </c>
      <c r="D13" s="279">
        <v>0.31680000000000003</v>
      </c>
      <c r="E13" s="279">
        <v>0.13550000000000001</v>
      </c>
      <c r="F13" s="279">
        <v>3.7999999999999999E-2</v>
      </c>
      <c r="G13" s="279">
        <v>9.4999999999999998E-3</v>
      </c>
      <c r="H13" s="279">
        <v>3.8999999999999998E-3</v>
      </c>
      <c r="I13" s="279">
        <v>2E-3</v>
      </c>
      <c r="J13" s="279">
        <v>1.9E-3</v>
      </c>
      <c r="K13" s="279">
        <v>1.6000000000000001E-3</v>
      </c>
      <c r="L13" s="279">
        <v>2.1299999999999999E-2</v>
      </c>
      <c r="M13" s="207"/>
      <c r="N13" s="280"/>
    </row>
    <row r="14" spans="2:14" x14ac:dyDescent="0.25">
      <c r="B14" s="278" t="s">
        <v>2275</v>
      </c>
      <c r="C14" s="279">
        <v>3.6654</v>
      </c>
      <c r="D14" s="279">
        <v>2.1017999999999999</v>
      </c>
      <c r="E14" s="279">
        <v>0.87090000000000001</v>
      </c>
      <c r="F14" s="279">
        <v>0.14710000000000001</v>
      </c>
      <c r="G14" s="279">
        <v>5.4399999999999997E-2</v>
      </c>
      <c r="H14" s="279">
        <v>1.4500000000000001E-2</v>
      </c>
      <c r="I14" s="279">
        <v>1.03E-2</v>
      </c>
      <c r="J14" s="279">
        <v>6.3E-3</v>
      </c>
      <c r="K14" s="279">
        <v>5.1999999999999998E-3</v>
      </c>
      <c r="L14" s="279">
        <v>6.3E-3</v>
      </c>
      <c r="M14" s="207"/>
      <c r="N14" s="280"/>
    </row>
    <row r="15" spans="2:14" x14ac:dyDescent="0.25">
      <c r="B15" s="278" t="s">
        <v>2276</v>
      </c>
      <c r="C15" s="279">
        <v>29.517700000000001</v>
      </c>
      <c r="D15" s="279">
        <v>24.291899999999998</v>
      </c>
      <c r="E15" s="279">
        <v>14.273899999999999</v>
      </c>
      <c r="F15" s="279">
        <v>3.1745999999999999</v>
      </c>
      <c r="G15" s="279">
        <v>1.1700999999999999</v>
      </c>
      <c r="H15" s="279">
        <v>0.16839999999999999</v>
      </c>
      <c r="I15" s="279">
        <v>7.9699999999999993E-2</v>
      </c>
      <c r="J15" s="279">
        <v>4.5199999999999997E-2</v>
      </c>
      <c r="K15" s="279">
        <v>3.7600000000000001E-2</v>
      </c>
      <c r="L15" s="279">
        <v>9.1899999999999996E-2</v>
      </c>
      <c r="M15" s="207"/>
      <c r="N15" s="280"/>
    </row>
    <row r="16" spans="2:14" ht="30" x14ac:dyDescent="0.25">
      <c r="B16" s="278" t="s">
        <v>2277</v>
      </c>
      <c r="C16" s="279">
        <v>13.196400000000001</v>
      </c>
      <c r="D16" s="279">
        <v>3.0121000000000002</v>
      </c>
      <c r="E16" s="279">
        <v>0.60009999999999997</v>
      </c>
      <c r="F16" s="279">
        <v>4.4400000000000002E-2</v>
      </c>
      <c r="G16" s="279">
        <v>9.5999999999999992E-3</v>
      </c>
      <c r="H16" s="279">
        <v>4.5999999999999999E-3</v>
      </c>
      <c r="I16" s="279">
        <v>4.0000000000000001E-3</v>
      </c>
      <c r="J16" s="279">
        <v>2.5000000000000001E-3</v>
      </c>
      <c r="K16" s="279">
        <v>2.5000000000000001E-3</v>
      </c>
      <c r="L16" s="279">
        <v>2.0999999999999999E-3</v>
      </c>
      <c r="M16" s="207"/>
      <c r="N16" s="280"/>
    </row>
    <row r="17" spans="2:14" x14ac:dyDescent="0.25">
      <c r="B17" s="278" t="s">
        <v>2278</v>
      </c>
      <c r="C17" s="279">
        <v>33.378599999999999</v>
      </c>
      <c r="D17" s="279">
        <v>27.851700000000001</v>
      </c>
      <c r="E17" s="279">
        <v>12.7933</v>
      </c>
      <c r="F17" s="279">
        <v>0.94510000000000005</v>
      </c>
      <c r="G17" s="279">
        <v>0.26240000000000002</v>
      </c>
      <c r="H17" s="279">
        <v>7.1599999999999997E-2</v>
      </c>
      <c r="I17" s="279">
        <v>4.48E-2</v>
      </c>
      <c r="J17" s="279">
        <v>1.84E-2</v>
      </c>
      <c r="K17" s="279">
        <v>1.2699999999999999E-2</v>
      </c>
      <c r="L17" s="279">
        <v>7.22E-2</v>
      </c>
      <c r="M17" s="207"/>
      <c r="N17" s="280"/>
    </row>
    <row r="18" spans="2:14" x14ac:dyDescent="0.25">
      <c r="B18" s="278" t="s">
        <v>2565</v>
      </c>
      <c r="C18" s="279">
        <v>14.6225</v>
      </c>
      <c r="D18" s="279">
        <v>12.0631</v>
      </c>
      <c r="E18" s="279">
        <v>6.0185000000000004</v>
      </c>
      <c r="F18" s="279">
        <v>0.3453</v>
      </c>
      <c r="G18" s="279">
        <v>3.3500000000000002E-2</v>
      </c>
      <c r="H18" s="279">
        <v>5.1999999999999998E-3</v>
      </c>
      <c r="I18" s="279">
        <v>6.1000000000000004E-3</v>
      </c>
      <c r="J18" s="279">
        <v>7.6E-3</v>
      </c>
      <c r="K18" s="279">
        <v>7.4000000000000003E-3</v>
      </c>
      <c r="L18" s="279">
        <v>2.8299999999999999E-2</v>
      </c>
      <c r="M18" s="207"/>
      <c r="N18" s="280"/>
    </row>
    <row r="19" spans="2:14" ht="30" x14ac:dyDescent="0.25">
      <c r="B19" s="278" t="s">
        <v>2566</v>
      </c>
      <c r="C19" s="279">
        <v>4.9707999999999997</v>
      </c>
      <c r="D19" s="279">
        <v>1.8293999999999999</v>
      </c>
      <c r="E19" s="279">
        <v>1.0759000000000001</v>
      </c>
      <c r="F19" s="279">
        <v>8.1000000000000003E-2</v>
      </c>
      <c r="G19" s="279">
        <v>6.8999999999999999E-3</v>
      </c>
      <c r="H19" s="279">
        <v>3.5000000000000001E-3</v>
      </c>
      <c r="I19" s="279">
        <v>3.3999999999999998E-3</v>
      </c>
      <c r="J19" s="279">
        <v>3.3999999999999998E-3</v>
      </c>
      <c r="K19" s="279">
        <v>3.3999999999999998E-3</v>
      </c>
      <c r="L19" s="279">
        <v>3.3599999999999998E-2</v>
      </c>
      <c r="M19" s="207"/>
      <c r="N19" s="280"/>
    </row>
    <row r="20" spans="2:14" x14ac:dyDescent="0.25">
      <c r="B20" s="278" t="s">
        <v>263</v>
      </c>
      <c r="C20" s="279">
        <v>0.2467</v>
      </c>
      <c r="D20" s="279">
        <v>0.1167</v>
      </c>
      <c r="E20" s="279">
        <v>1.9E-3</v>
      </c>
      <c r="F20" s="279">
        <v>1E-4</v>
      </c>
      <c r="G20" s="279">
        <v>1E-4</v>
      </c>
      <c r="H20" s="279">
        <v>0</v>
      </c>
      <c r="I20" s="279">
        <v>0</v>
      </c>
      <c r="J20" s="279">
        <v>0</v>
      </c>
      <c r="K20" s="279">
        <v>0</v>
      </c>
      <c r="L20" s="279">
        <v>2.0000000000000001E-4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208.83118336869771</v>
      </c>
      <c r="D22" s="282">
        <v>155.25593632580342</v>
      </c>
      <c r="E22" s="282">
        <v>76.319767014207642</v>
      </c>
      <c r="F22" s="282">
        <v>10.221308975039479</v>
      </c>
      <c r="G22" s="282">
        <v>3.6113031709821719</v>
      </c>
      <c r="H22" s="282">
        <v>0.45980040373760217</v>
      </c>
      <c r="I22" s="282">
        <v>0.23400020546889713</v>
      </c>
      <c r="J22" s="282">
        <v>0.13500011853974833</v>
      </c>
      <c r="K22" s="282">
        <v>0.10230008982678711</v>
      </c>
      <c r="L22" s="282">
        <v>0.37280032734531987</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2567</v>
      </c>
      <c r="M27" s="207"/>
      <c r="N27" s="207"/>
    </row>
    <row r="28" spans="2:14" ht="3.75" customHeight="1" x14ac:dyDescent="0.25">
      <c r="B28" s="250"/>
      <c r="M28" s="207"/>
      <c r="N28" s="207"/>
    </row>
    <row r="29" spans="2:14" x14ac:dyDescent="0.25">
      <c r="B29" s="284" t="s">
        <v>2568</v>
      </c>
      <c r="C29" s="272"/>
      <c r="D29" s="274"/>
      <c r="E29" s="274"/>
      <c r="F29" s="274"/>
      <c r="G29" s="274"/>
      <c r="H29" s="274"/>
      <c r="I29" s="274"/>
      <c r="J29" s="274"/>
      <c r="K29" s="274"/>
      <c r="L29" s="274"/>
      <c r="M29" s="207"/>
      <c r="N29" s="207"/>
    </row>
    <row r="30" spans="2:14" x14ac:dyDescent="0.25">
      <c r="B30" s="205"/>
      <c r="C30" s="369" t="s">
        <v>2569</v>
      </c>
      <c r="D30" s="369"/>
      <c r="E30" s="369"/>
      <c r="F30" s="369"/>
      <c r="G30" s="369"/>
      <c r="H30" s="369"/>
      <c r="I30" s="369"/>
      <c r="J30" s="369"/>
      <c r="K30" s="369"/>
      <c r="L30" s="369"/>
      <c r="M30" s="207"/>
      <c r="N30" s="207"/>
    </row>
    <row r="31" spans="2:14" x14ac:dyDescent="0.25">
      <c r="B31" s="205"/>
      <c r="C31" s="275" t="s">
        <v>2555</v>
      </c>
      <c r="D31" s="275" t="s">
        <v>2556</v>
      </c>
      <c r="E31" s="275" t="s">
        <v>2557</v>
      </c>
      <c r="F31" s="275" t="s">
        <v>2558</v>
      </c>
      <c r="G31" s="275" t="s">
        <v>2559</v>
      </c>
      <c r="H31" s="275" t="s">
        <v>2560</v>
      </c>
      <c r="I31" s="275" t="s">
        <v>2561</v>
      </c>
      <c r="J31" s="275" t="s">
        <v>2562</v>
      </c>
      <c r="K31" s="275" t="s">
        <v>2563</v>
      </c>
      <c r="L31" s="275" t="s">
        <v>2564</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44.42702832232365</v>
      </c>
      <c r="D33" s="285">
        <v>34.850945398996885</v>
      </c>
      <c r="E33" s="285">
        <v>17.28594415265869</v>
      </c>
      <c r="F33" s="285">
        <v>2.3413196815857806</v>
      </c>
      <c r="G33" s="285">
        <v>0.89302650779541826</v>
      </c>
      <c r="H33" s="285">
        <v>8.1658151117520728E-2</v>
      </c>
      <c r="I33" s="285">
        <v>3.6054001271308769E-2</v>
      </c>
      <c r="J33" s="285">
        <v>2.1290698199096066E-2</v>
      </c>
      <c r="K33" s="285">
        <v>1.3624294526582053E-2</v>
      </c>
      <c r="L33" s="285">
        <v>4.9108791525075503E-2</v>
      </c>
      <c r="M33" s="207"/>
      <c r="N33" s="280"/>
    </row>
    <row r="34" spans="2:14" x14ac:dyDescent="0.25">
      <c r="B34" s="278" t="s">
        <v>2273</v>
      </c>
      <c r="C34" s="285">
        <v>55.598458804577092</v>
      </c>
      <c r="D34" s="285">
        <v>34.199425373258272</v>
      </c>
      <c r="E34" s="285">
        <v>9.0619965788118844</v>
      </c>
      <c r="F34" s="285">
        <v>0.8403500905120157</v>
      </c>
      <c r="G34" s="285">
        <v>0.21839137727733215</v>
      </c>
      <c r="H34" s="285">
        <v>1.4116552903857969E-2</v>
      </c>
      <c r="I34" s="285">
        <v>1.1625396509059504E-2</v>
      </c>
      <c r="J34" s="285">
        <v>9.1342401142610399E-3</v>
      </c>
      <c r="K34" s="285">
        <v>6.6430837194625747E-3</v>
      </c>
      <c r="L34" s="285">
        <v>3.9858502316775443E-2</v>
      </c>
      <c r="M34" s="207"/>
      <c r="N34" s="280"/>
    </row>
    <row r="35" spans="2:14" x14ac:dyDescent="0.25">
      <c r="B35" s="278" t="s">
        <v>2274</v>
      </c>
      <c r="C35" s="285">
        <v>67.943682397727954</v>
      </c>
      <c r="D35" s="285">
        <v>19.143150643543414</v>
      </c>
      <c r="E35" s="285">
        <v>8.1878059097226412</v>
      </c>
      <c r="F35" s="285">
        <v>2.2962112514351314</v>
      </c>
      <c r="G35" s="285">
        <v>0.57405281285878285</v>
      </c>
      <c r="H35" s="285">
        <v>0.23566378633150037</v>
      </c>
      <c r="I35" s="285">
        <v>0.12085322375974378</v>
      </c>
      <c r="J35" s="285">
        <v>0.11481056257175658</v>
      </c>
      <c r="K35" s="285">
        <v>9.6682579007795033E-2</v>
      </c>
      <c r="L35" s="285">
        <v>1.2870868330412712</v>
      </c>
      <c r="M35" s="207"/>
      <c r="N35" s="280"/>
    </row>
    <row r="36" spans="2:14" x14ac:dyDescent="0.25">
      <c r="B36" s="278" t="s">
        <v>2275</v>
      </c>
      <c r="C36" s="285">
        <v>53.259132254221029</v>
      </c>
      <c r="D36" s="285">
        <v>30.539653017930306</v>
      </c>
      <c r="E36" s="285">
        <v>12.654383772630842</v>
      </c>
      <c r="F36" s="285">
        <v>2.1373979250820954</v>
      </c>
      <c r="G36" s="285">
        <v>0.79044491586992505</v>
      </c>
      <c r="H36" s="285">
        <v>0.21068844264915285</v>
      </c>
      <c r="I36" s="285">
        <v>0.14966144546801891</v>
      </c>
      <c r="J36" s="285">
        <v>9.1540495771700897E-2</v>
      </c>
      <c r="K36" s="285">
        <v>7.5557234605213436E-2</v>
      </c>
      <c r="L36" s="285">
        <v>9.1540495771700897E-2</v>
      </c>
      <c r="M36" s="207"/>
      <c r="N36" s="280"/>
    </row>
    <row r="37" spans="2:14" x14ac:dyDescent="0.25">
      <c r="B37" s="278" t="s">
        <v>2276</v>
      </c>
      <c r="C37" s="285">
        <v>40.517906411717071</v>
      </c>
      <c r="D37" s="285">
        <v>33.34463493980865</v>
      </c>
      <c r="E37" s="285">
        <v>19.593279433363989</v>
      </c>
      <c r="F37" s="285">
        <v>4.3576615283249369</v>
      </c>
      <c r="G37" s="285">
        <v>1.6061550287573265</v>
      </c>
      <c r="H37" s="285">
        <v>0.23115674458826918</v>
      </c>
      <c r="I37" s="285">
        <v>0.1094013809007426</v>
      </c>
      <c r="J37" s="285">
        <v>6.2044446884737342E-2</v>
      </c>
      <c r="K37" s="285">
        <v>5.161219475367531E-2</v>
      </c>
      <c r="L37" s="285">
        <v>0.12614789090060535</v>
      </c>
      <c r="M37" s="207"/>
      <c r="N37" s="280"/>
    </row>
    <row r="38" spans="2:14" ht="30" x14ac:dyDescent="0.25">
      <c r="B38" s="278" t="s">
        <v>2277</v>
      </c>
      <c r="C38" s="285">
        <v>78.185599260589029</v>
      </c>
      <c r="D38" s="285">
        <v>17.845991598679962</v>
      </c>
      <c r="E38" s="285">
        <v>3.555452859588939</v>
      </c>
      <c r="F38" s="285">
        <v>0.26305966833152622</v>
      </c>
      <c r="G38" s="285">
        <v>5.6877766125735404E-2</v>
      </c>
      <c r="H38" s="285">
        <v>2.7253929601914879E-2</v>
      </c>
      <c r="I38" s="285">
        <v>2.3699069219056419E-2</v>
      </c>
      <c r="J38" s="285">
        <v>1.4811918261910261E-2</v>
      </c>
      <c r="K38" s="285">
        <v>1.4811918261910261E-2</v>
      </c>
      <c r="L38" s="285">
        <v>1.2442011340004619E-2</v>
      </c>
      <c r="M38" s="207"/>
      <c r="N38" s="280"/>
    </row>
    <row r="39" spans="2:14" x14ac:dyDescent="0.25">
      <c r="B39" s="278" t="s">
        <v>2278</v>
      </c>
      <c r="C39" s="285">
        <v>44.238894749956273</v>
      </c>
      <c r="D39" s="285">
        <v>36.913723910150729</v>
      </c>
      <c r="E39" s="285">
        <v>16.955817565883997</v>
      </c>
      <c r="F39" s="285">
        <v>1.2526043461434475</v>
      </c>
      <c r="G39" s="285">
        <v>0.34777629925726444</v>
      </c>
      <c r="H39" s="285">
        <v>9.4896276779040126E-2</v>
      </c>
      <c r="I39" s="285">
        <v>5.937644133660612E-2</v>
      </c>
      <c r="J39" s="285">
        <v>2.4386752691820369E-2</v>
      </c>
      <c r="K39" s="285">
        <v>1.6832160825332537E-2</v>
      </c>
      <c r="L39" s="285">
        <v>9.5691496975512533E-2</v>
      </c>
      <c r="M39" s="207"/>
      <c r="N39" s="280"/>
    </row>
    <row r="40" spans="2:14" x14ac:dyDescent="0.25">
      <c r="B40" s="278" t="s">
        <v>2565</v>
      </c>
      <c r="C40" s="285">
        <v>44.126744624669932</v>
      </c>
      <c r="D40" s="285">
        <v>36.40316861561675</v>
      </c>
      <c r="E40" s="285">
        <v>18.16220294228593</v>
      </c>
      <c r="F40" s="285">
        <v>1.0420218785364013</v>
      </c>
      <c r="G40" s="285">
        <v>0.10109392682006789</v>
      </c>
      <c r="H40" s="285">
        <v>1.5692191625801582E-2</v>
      </c>
      <c r="I40" s="285">
        <v>1.840814786872878E-2</v>
      </c>
      <c r="J40" s="285">
        <v>2.2934741606940773E-2</v>
      </c>
      <c r="K40" s="285">
        <v>2.2331195775179176E-2</v>
      </c>
      <c r="L40" s="285">
        <v>8.5401735194266304E-2</v>
      </c>
      <c r="M40" s="207"/>
      <c r="N40" s="280"/>
    </row>
    <row r="41" spans="2:14" ht="30" x14ac:dyDescent="0.25">
      <c r="B41" s="278" t="s">
        <v>2566</v>
      </c>
      <c r="C41" s="285">
        <v>62.047358106674309</v>
      </c>
      <c r="D41" s="285">
        <v>22.835245216132211</v>
      </c>
      <c r="E41" s="285">
        <v>13.429780435135372</v>
      </c>
      <c r="F41" s="285">
        <v>1.0110718609963427</v>
      </c>
      <c r="G41" s="285">
        <v>8.6128343714503258E-2</v>
      </c>
      <c r="H41" s="285">
        <v>4.3688290289965424E-2</v>
      </c>
      <c r="I41" s="285">
        <v>4.2440053424537834E-2</v>
      </c>
      <c r="J41" s="285">
        <v>4.2440053424537834E-2</v>
      </c>
      <c r="K41" s="285">
        <v>4.2440053424537834E-2</v>
      </c>
      <c r="L41" s="285">
        <v>0.41940758678366802</v>
      </c>
      <c r="M41" s="207"/>
      <c r="N41" s="280"/>
    </row>
    <row r="42" spans="2:14" x14ac:dyDescent="0.25">
      <c r="B42" s="278" t="s">
        <v>263</v>
      </c>
      <c r="C42" s="285">
        <v>67.459666393218484</v>
      </c>
      <c r="D42" s="285">
        <v>31.911402789171454</v>
      </c>
      <c r="E42" s="285">
        <v>0.51955154498222589</v>
      </c>
      <c r="F42" s="285">
        <v>2.7344818156959261E-2</v>
      </c>
      <c r="G42" s="285">
        <v>2.7344818156959261E-2</v>
      </c>
      <c r="H42" s="285">
        <v>0</v>
      </c>
      <c r="I42" s="285">
        <v>0</v>
      </c>
      <c r="J42" s="285">
        <v>0</v>
      </c>
      <c r="K42" s="285">
        <v>0</v>
      </c>
      <c r="L42" s="285">
        <v>5.4689636313918523E-2</v>
      </c>
      <c r="M42" s="207"/>
      <c r="N42" s="280"/>
    </row>
    <row r="43" spans="2:14" x14ac:dyDescent="0.25">
      <c r="C43" s="286"/>
      <c r="D43" s="286"/>
      <c r="E43" s="286"/>
      <c r="F43" s="286"/>
      <c r="G43" s="286"/>
      <c r="H43" s="286"/>
      <c r="I43" s="286"/>
      <c r="J43" s="286"/>
      <c r="K43" s="286"/>
      <c r="L43" s="286"/>
      <c r="M43" s="207"/>
      <c r="N43" s="207"/>
    </row>
    <row r="44" spans="2:14" x14ac:dyDescent="0.25">
      <c r="B44" s="281" t="s">
        <v>265</v>
      </c>
      <c r="C44" s="287">
        <v>45.842214675637429</v>
      </c>
      <c r="D44" s="287">
        <v>34.081480782248939</v>
      </c>
      <c r="E44" s="287">
        <v>16.753566622676928</v>
      </c>
      <c r="F44" s="287">
        <v>2.2437618402636232</v>
      </c>
      <c r="G44" s="287">
        <v>0.79274623910305186</v>
      </c>
      <c r="H44" s="287">
        <v>0.10093448916998955</v>
      </c>
      <c r="I44" s="287">
        <v>5.1367269390555789E-2</v>
      </c>
      <c r="J44" s="287">
        <v>2.9634963109936026E-2</v>
      </c>
      <c r="K44" s="287">
        <v>2.2456716489973758E-2</v>
      </c>
      <c r="L44" s="287">
        <v>8.1836401832475203E-2</v>
      </c>
      <c r="M44" s="207"/>
      <c r="N44" s="283"/>
    </row>
    <row r="45" spans="2:14" x14ac:dyDescent="0.25">
      <c r="M45" s="207"/>
      <c r="N45" s="207"/>
    </row>
    <row r="46" spans="2:14" x14ac:dyDescent="0.25">
      <c r="M46" s="207"/>
      <c r="N46" s="207"/>
    </row>
    <row r="47" spans="2:14" x14ac:dyDescent="0.25">
      <c r="M47" s="207"/>
      <c r="N47" s="207"/>
    </row>
    <row r="49" spans="2:15" ht="15.75" x14ac:dyDescent="0.25">
      <c r="B49" s="250" t="s">
        <v>2570</v>
      </c>
    </row>
    <row r="50" spans="2:15" ht="3.75" customHeight="1" x14ac:dyDescent="0.25">
      <c r="B50" s="250"/>
    </row>
    <row r="51" spans="2:15" x14ac:dyDescent="0.25">
      <c r="B51" s="284" t="s">
        <v>2379</v>
      </c>
      <c r="C51" s="272"/>
      <c r="D51" s="272"/>
      <c r="E51" s="274"/>
      <c r="F51" s="274"/>
      <c r="G51" s="274"/>
      <c r="H51" s="274"/>
      <c r="I51" s="274"/>
      <c r="J51" s="274"/>
      <c r="K51" s="274"/>
      <c r="L51" s="274"/>
      <c r="M51" s="274"/>
      <c r="N51" s="274"/>
    </row>
    <row r="52" spans="2:15" x14ac:dyDescent="0.25">
      <c r="B52" s="205"/>
      <c r="C52" s="369" t="s">
        <v>2554</v>
      </c>
      <c r="D52" s="369"/>
      <c r="E52" s="369"/>
      <c r="F52" s="369"/>
      <c r="G52" s="369"/>
      <c r="H52" s="369"/>
      <c r="I52" s="369"/>
      <c r="J52" s="369"/>
      <c r="K52" s="369"/>
      <c r="L52" s="369"/>
      <c r="N52" s="205"/>
    </row>
    <row r="53" spans="2:15" x14ac:dyDescent="0.25">
      <c r="B53" s="205"/>
      <c r="C53" s="275" t="s">
        <v>2555</v>
      </c>
      <c r="D53" s="275" t="s">
        <v>2556</v>
      </c>
      <c r="E53" s="275" t="s">
        <v>2557</v>
      </c>
      <c r="F53" s="275" t="s">
        <v>2558</v>
      </c>
      <c r="G53" s="275" t="s">
        <v>2559</v>
      </c>
      <c r="H53" s="275" t="s">
        <v>2560</v>
      </c>
      <c r="I53" s="275" t="s">
        <v>2561</v>
      </c>
      <c r="J53" s="275" t="s">
        <v>2562</v>
      </c>
      <c r="K53" s="275" t="s">
        <v>2563</v>
      </c>
      <c r="L53" s="275" t="s">
        <v>2564</v>
      </c>
      <c r="N53" s="275" t="s">
        <v>2571</v>
      </c>
    </row>
    <row r="54" spans="2:15" x14ac:dyDescent="0.25">
      <c r="C54" s="280"/>
      <c r="D54" s="280"/>
      <c r="E54" s="280"/>
      <c r="F54" s="280"/>
      <c r="G54" s="280"/>
      <c r="H54" s="280"/>
      <c r="I54" s="280"/>
      <c r="J54" s="280"/>
      <c r="K54" s="280"/>
      <c r="L54" s="280"/>
      <c r="M54" s="207"/>
      <c r="N54" s="207"/>
      <c r="O54" s="207"/>
    </row>
    <row r="55" spans="2:15" x14ac:dyDescent="0.25">
      <c r="B55" s="278" t="s">
        <v>2272</v>
      </c>
      <c r="C55" s="279">
        <v>12.94</v>
      </c>
      <c r="D55" s="279">
        <v>57.17</v>
      </c>
      <c r="E55" s="279">
        <v>105.84</v>
      </c>
      <c r="F55" s="279">
        <v>28.49</v>
      </c>
      <c r="G55" s="279">
        <v>18.02</v>
      </c>
      <c r="H55" s="279">
        <v>3.86</v>
      </c>
      <c r="I55" s="279">
        <v>0.81</v>
      </c>
      <c r="J55" s="279">
        <v>0.38</v>
      </c>
      <c r="K55" s="279">
        <v>0.21</v>
      </c>
      <c r="L55" s="279">
        <v>0.54</v>
      </c>
      <c r="M55" s="207"/>
      <c r="N55" s="280">
        <v>50.08</v>
      </c>
      <c r="O55" s="207"/>
    </row>
    <row r="56" spans="2:15" x14ac:dyDescent="0.25">
      <c r="B56" s="278" t="s">
        <v>2273</v>
      </c>
      <c r="C56" s="279">
        <v>1.05</v>
      </c>
      <c r="D56" s="279">
        <v>5.44</v>
      </c>
      <c r="E56" s="279">
        <v>4.5</v>
      </c>
      <c r="F56" s="279">
        <v>0.61</v>
      </c>
      <c r="G56" s="279">
        <v>0.4</v>
      </c>
      <c r="H56" s="279">
        <v>0.01</v>
      </c>
      <c r="I56" s="279">
        <v>0</v>
      </c>
      <c r="J56" s="279">
        <v>0</v>
      </c>
      <c r="K56" s="279">
        <v>0</v>
      </c>
      <c r="L56" s="279">
        <v>0.01</v>
      </c>
      <c r="M56" s="207"/>
      <c r="N56" s="280">
        <v>40.200000000000003</v>
      </c>
      <c r="O56" s="207"/>
    </row>
    <row r="57" spans="2:15" x14ac:dyDescent="0.25">
      <c r="B57" s="278" t="s">
        <v>2274</v>
      </c>
      <c r="C57" s="279">
        <v>0.84</v>
      </c>
      <c r="D57" s="279">
        <v>0.31</v>
      </c>
      <c r="E57" s="279">
        <v>0.38</v>
      </c>
      <c r="F57" s="279">
        <v>0.04</v>
      </c>
      <c r="G57" s="279">
        <v>0.04</v>
      </c>
      <c r="H57" s="279">
        <v>0</v>
      </c>
      <c r="I57" s="279">
        <v>0.01</v>
      </c>
      <c r="J57" s="279">
        <v>0</v>
      </c>
      <c r="K57" s="279">
        <v>0</v>
      </c>
      <c r="L57" s="279">
        <v>0.03</v>
      </c>
      <c r="M57" s="207"/>
      <c r="N57" s="280">
        <v>31.38</v>
      </c>
      <c r="O57" s="207"/>
    </row>
    <row r="58" spans="2:15" x14ac:dyDescent="0.25">
      <c r="B58" s="278" t="s">
        <v>2275</v>
      </c>
      <c r="C58" s="279">
        <v>1.66</v>
      </c>
      <c r="D58" s="279">
        <v>2.23</v>
      </c>
      <c r="E58" s="279">
        <v>2</v>
      </c>
      <c r="F58" s="279">
        <v>0.54</v>
      </c>
      <c r="G58" s="279">
        <v>0.28000000000000003</v>
      </c>
      <c r="H58" s="279">
        <v>0.03</v>
      </c>
      <c r="I58" s="279">
        <v>0.06</v>
      </c>
      <c r="J58" s="279">
        <v>0.03</v>
      </c>
      <c r="K58" s="279">
        <v>0.02</v>
      </c>
      <c r="L58" s="279">
        <v>0.04</v>
      </c>
      <c r="M58" s="207"/>
      <c r="N58" s="280">
        <v>40.79</v>
      </c>
      <c r="O58" s="207"/>
    </row>
    <row r="59" spans="2:15" x14ac:dyDescent="0.25">
      <c r="B59" s="278" t="s">
        <v>2276</v>
      </c>
      <c r="C59" s="279">
        <v>5.27</v>
      </c>
      <c r="D59" s="279">
        <v>20.05</v>
      </c>
      <c r="E59" s="279">
        <v>28.93</v>
      </c>
      <c r="F59" s="279">
        <v>9.65</v>
      </c>
      <c r="G59" s="279">
        <v>6.77</v>
      </c>
      <c r="H59" s="279">
        <v>1.07</v>
      </c>
      <c r="I59" s="279">
        <v>0.5</v>
      </c>
      <c r="J59" s="279">
        <v>0.12</v>
      </c>
      <c r="K59" s="279">
        <v>0.06</v>
      </c>
      <c r="L59" s="279">
        <v>0.43</v>
      </c>
      <c r="M59" s="207"/>
      <c r="N59" s="280">
        <v>54.7</v>
      </c>
      <c r="O59" s="207"/>
    </row>
    <row r="60" spans="2:15" ht="30" x14ac:dyDescent="0.25">
      <c r="B60" s="278" t="s">
        <v>2277</v>
      </c>
      <c r="C60" s="279">
        <v>9.7799999999999994</v>
      </c>
      <c r="D60" s="279">
        <v>5.4</v>
      </c>
      <c r="E60" s="279">
        <v>1.18</v>
      </c>
      <c r="F60" s="279">
        <v>0.43</v>
      </c>
      <c r="G60" s="279">
        <v>0</v>
      </c>
      <c r="H60" s="279">
        <v>0</v>
      </c>
      <c r="I60" s="279">
        <v>0.04</v>
      </c>
      <c r="J60" s="279">
        <v>0</v>
      </c>
      <c r="K60" s="279">
        <v>0</v>
      </c>
      <c r="L60" s="279">
        <v>0.05</v>
      </c>
      <c r="M60" s="207"/>
      <c r="N60" s="280">
        <v>27.18</v>
      </c>
      <c r="O60" s="207"/>
    </row>
    <row r="61" spans="2:15" x14ac:dyDescent="0.25">
      <c r="B61" s="278" t="s">
        <v>2278</v>
      </c>
      <c r="C61" s="279">
        <v>8.85</v>
      </c>
      <c r="D61" s="279">
        <v>27.68</v>
      </c>
      <c r="E61" s="279">
        <v>33.26</v>
      </c>
      <c r="F61" s="279">
        <v>3.69</v>
      </c>
      <c r="G61" s="279">
        <v>0.97</v>
      </c>
      <c r="H61" s="279">
        <v>0.42</v>
      </c>
      <c r="I61" s="279">
        <v>0.2</v>
      </c>
      <c r="J61" s="279">
        <v>0.18</v>
      </c>
      <c r="K61" s="279">
        <v>0.04</v>
      </c>
      <c r="L61" s="279">
        <v>0.16</v>
      </c>
      <c r="M61" s="207"/>
      <c r="N61" s="280">
        <v>47.21</v>
      </c>
      <c r="O61" s="207"/>
    </row>
    <row r="62" spans="2:15" x14ac:dyDescent="0.25">
      <c r="B62" s="278" t="s">
        <v>2565</v>
      </c>
      <c r="C62" s="279">
        <v>6.72</v>
      </c>
      <c r="D62" s="279">
        <v>12.55</v>
      </c>
      <c r="E62" s="279">
        <v>11.94</v>
      </c>
      <c r="F62" s="279">
        <v>1.64</v>
      </c>
      <c r="G62" s="279">
        <v>0.2</v>
      </c>
      <c r="H62" s="279">
        <v>0.01</v>
      </c>
      <c r="I62" s="279">
        <v>0</v>
      </c>
      <c r="J62" s="279">
        <v>0.01</v>
      </c>
      <c r="K62" s="279">
        <v>0.02</v>
      </c>
      <c r="L62" s="279">
        <v>0.05</v>
      </c>
      <c r="M62" s="207"/>
      <c r="N62" s="280">
        <v>48.58</v>
      </c>
      <c r="O62" s="207"/>
    </row>
    <row r="63" spans="2:15" ht="30" x14ac:dyDescent="0.25">
      <c r="B63" s="278" t="s">
        <v>2566</v>
      </c>
      <c r="C63" s="279">
        <v>3.72</v>
      </c>
      <c r="D63" s="279">
        <v>1.5</v>
      </c>
      <c r="E63" s="279">
        <v>2.4300000000000002</v>
      </c>
      <c r="F63" s="279">
        <v>0.28000000000000003</v>
      </c>
      <c r="G63" s="279">
        <v>0</v>
      </c>
      <c r="H63" s="279">
        <v>0</v>
      </c>
      <c r="I63" s="279">
        <v>0</v>
      </c>
      <c r="J63" s="279">
        <v>0</v>
      </c>
      <c r="K63" s="279">
        <v>0</v>
      </c>
      <c r="L63" s="279">
        <v>0.08</v>
      </c>
      <c r="M63" s="207"/>
      <c r="N63" s="280">
        <v>37.770000000000003</v>
      </c>
      <c r="O63" s="207"/>
    </row>
    <row r="64" spans="2:15" x14ac:dyDescent="0.25">
      <c r="B64" s="278" t="s">
        <v>263</v>
      </c>
      <c r="C64" s="279">
        <v>0.11</v>
      </c>
      <c r="D64" s="279">
        <v>0.08</v>
      </c>
      <c r="E64" s="279">
        <v>0.18</v>
      </c>
      <c r="F64" s="279">
        <v>0</v>
      </c>
      <c r="G64" s="279">
        <v>0</v>
      </c>
      <c r="H64" s="279">
        <v>0</v>
      </c>
      <c r="I64" s="279">
        <v>0</v>
      </c>
      <c r="J64" s="279">
        <v>0</v>
      </c>
      <c r="K64" s="279">
        <v>0</v>
      </c>
      <c r="L64" s="279">
        <v>0</v>
      </c>
      <c r="M64" s="207"/>
      <c r="N64" s="280">
        <v>30.54</v>
      </c>
      <c r="O64" s="207"/>
    </row>
    <row r="65" spans="2:15" x14ac:dyDescent="0.25">
      <c r="C65" s="279"/>
      <c r="D65" s="279"/>
      <c r="E65" s="279"/>
      <c r="F65" s="279"/>
      <c r="G65" s="279"/>
      <c r="H65" s="279"/>
      <c r="I65" s="279"/>
      <c r="J65" s="279"/>
      <c r="K65" s="279"/>
      <c r="L65" s="279"/>
      <c r="M65" s="207"/>
      <c r="N65" s="207"/>
      <c r="O65" s="207"/>
    </row>
    <row r="66" spans="2:15" x14ac:dyDescent="0.25">
      <c r="B66" s="281" t="s">
        <v>265</v>
      </c>
      <c r="C66" s="282">
        <v>50.94</v>
      </c>
      <c r="D66" s="282">
        <v>132.41000000000003</v>
      </c>
      <c r="E66" s="282">
        <v>190.64000000000001</v>
      </c>
      <c r="F66" s="282">
        <v>45.37</v>
      </c>
      <c r="G66" s="282">
        <v>26.679999999999996</v>
      </c>
      <c r="H66" s="282">
        <v>5.3999999999999995</v>
      </c>
      <c r="I66" s="282">
        <v>1.62</v>
      </c>
      <c r="J66" s="282">
        <v>0.72</v>
      </c>
      <c r="K66" s="282">
        <v>0.35</v>
      </c>
      <c r="L66" s="282">
        <v>1.3900000000000001</v>
      </c>
      <c r="M66" s="207"/>
      <c r="N66" s="282">
        <v>48.68</v>
      </c>
      <c r="O66" s="207"/>
    </row>
    <row r="67" spans="2:15" x14ac:dyDescent="0.25">
      <c r="C67" s="207"/>
      <c r="D67" s="207"/>
      <c r="E67" s="207"/>
      <c r="F67" s="207"/>
      <c r="G67" s="207"/>
      <c r="H67" s="207"/>
      <c r="I67" s="207"/>
      <c r="J67" s="207"/>
      <c r="K67" s="207"/>
      <c r="L67" s="207"/>
      <c r="M67" s="207"/>
      <c r="N67" s="207"/>
      <c r="O67" s="207"/>
    </row>
    <row r="71" spans="2:15" ht="15.75" x14ac:dyDescent="0.25">
      <c r="B71" s="250" t="s">
        <v>2572</v>
      </c>
    </row>
    <row r="72" spans="2:15" ht="3.75" customHeight="1" x14ac:dyDescent="0.25">
      <c r="B72" s="250"/>
    </row>
    <row r="73" spans="2:15" x14ac:dyDescent="0.25">
      <c r="B73" s="284" t="s">
        <v>2573</v>
      </c>
      <c r="C73" s="288"/>
      <c r="D73" s="288"/>
      <c r="E73" s="289"/>
      <c r="F73" s="289"/>
      <c r="G73" s="289"/>
      <c r="H73" s="289"/>
      <c r="I73" s="289"/>
      <c r="J73" s="289"/>
      <c r="K73" s="289"/>
      <c r="L73" s="289"/>
      <c r="M73" s="207"/>
      <c r="N73" s="289"/>
    </row>
    <row r="74" spans="2:15" x14ac:dyDescent="0.25">
      <c r="B74" s="214"/>
      <c r="C74" s="370" t="s">
        <v>2569</v>
      </c>
      <c r="D74" s="370"/>
      <c r="E74" s="370"/>
      <c r="F74" s="370"/>
      <c r="G74" s="370"/>
      <c r="H74" s="370"/>
      <c r="I74" s="370"/>
      <c r="J74" s="370"/>
      <c r="K74" s="370"/>
      <c r="L74" s="370"/>
      <c r="M74" s="207"/>
      <c r="N74" s="214"/>
    </row>
    <row r="75" spans="2:15" x14ac:dyDescent="0.25">
      <c r="B75" s="214"/>
      <c r="C75" s="290" t="s">
        <v>2555</v>
      </c>
      <c r="D75" s="290" t="s">
        <v>2556</v>
      </c>
      <c r="E75" s="290" t="s">
        <v>2557</v>
      </c>
      <c r="F75" s="290" t="s">
        <v>2558</v>
      </c>
      <c r="G75" s="290" t="s">
        <v>2559</v>
      </c>
      <c r="H75" s="290" t="s">
        <v>2560</v>
      </c>
      <c r="I75" s="290" t="s">
        <v>2561</v>
      </c>
      <c r="J75" s="290" t="s">
        <v>2562</v>
      </c>
      <c r="K75" s="290" t="s">
        <v>2563</v>
      </c>
      <c r="L75" s="290" t="s">
        <v>2564</v>
      </c>
      <c r="M75" s="207"/>
      <c r="N75" s="290" t="s">
        <v>2571</v>
      </c>
    </row>
    <row r="76" spans="2:15" x14ac:dyDescent="0.25">
      <c r="B76" s="207"/>
      <c r="C76" s="280"/>
      <c r="D76" s="280"/>
      <c r="E76" s="280"/>
      <c r="F76" s="280"/>
      <c r="G76" s="280"/>
      <c r="H76" s="280"/>
      <c r="I76" s="280"/>
      <c r="J76" s="280"/>
      <c r="K76" s="280"/>
      <c r="L76" s="280"/>
      <c r="M76" s="207"/>
      <c r="N76" s="207"/>
    </row>
    <row r="77" spans="2:15" x14ac:dyDescent="0.25">
      <c r="B77" s="291" t="s">
        <v>2272</v>
      </c>
      <c r="C77" s="285">
        <v>5.6687256319271029</v>
      </c>
      <c r="D77" s="285">
        <v>25.044902965786132</v>
      </c>
      <c r="E77" s="285">
        <v>46.366145354185832</v>
      </c>
      <c r="F77" s="285">
        <v>12.480834099969334</v>
      </c>
      <c r="G77" s="285">
        <v>7.894160424059228</v>
      </c>
      <c r="H77" s="285">
        <v>1.6909799798484251</v>
      </c>
      <c r="I77" s="285">
        <v>0.3548429491391773</v>
      </c>
      <c r="J77" s="285">
        <v>0.16646953169492268</v>
      </c>
      <c r="K77" s="285">
        <v>9.1996320147194097E-2</v>
      </c>
      <c r="L77" s="285">
        <v>0.23656196609278488</v>
      </c>
      <c r="M77" s="207"/>
      <c r="N77" s="280"/>
    </row>
    <row r="78" spans="2:15" x14ac:dyDescent="0.25">
      <c r="B78" s="291" t="s">
        <v>2273</v>
      </c>
      <c r="C78" s="285">
        <v>8.7209302325581408</v>
      </c>
      <c r="D78" s="285">
        <v>45.182724252491703</v>
      </c>
      <c r="E78" s="285">
        <v>37.375415282392026</v>
      </c>
      <c r="F78" s="285">
        <v>5.0664451827242534</v>
      </c>
      <c r="G78" s="285">
        <v>3.322259136212625</v>
      </c>
      <c r="H78" s="285">
        <v>8.3056478405315631E-2</v>
      </c>
      <c r="I78" s="285">
        <v>0</v>
      </c>
      <c r="J78" s="285">
        <v>0</v>
      </c>
      <c r="K78" s="285">
        <v>0</v>
      </c>
      <c r="L78" s="285">
        <v>8.3056478405315631E-2</v>
      </c>
      <c r="M78" s="207"/>
      <c r="N78" s="280"/>
    </row>
    <row r="79" spans="2:15" x14ac:dyDescent="0.25">
      <c r="B79" s="291" t="s">
        <v>2274</v>
      </c>
      <c r="C79" s="285">
        <v>50.909090909090914</v>
      </c>
      <c r="D79" s="285">
        <v>18.787878787878789</v>
      </c>
      <c r="E79" s="285">
        <v>23.030303030303031</v>
      </c>
      <c r="F79" s="285">
        <v>2.4242424242424248</v>
      </c>
      <c r="G79" s="285">
        <v>2.4242424242424248</v>
      </c>
      <c r="H79" s="285">
        <v>0</v>
      </c>
      <c r="I79" s="285">
        <v>0.60606060606060619</v>
      </c>
      <c r="J79" s="285">
        <v>0</v>
      </c>
      <c r="K79" s="285">
        <v>0</v>
      </c>
      <c r="L79" s="285">
        <v>1.8181818181818181</v>
      </c>
      <c r="M79" s="207"/>
      <c r="N79" s="280"/>
    </row>
    <row r="80" spans="2:15" x14ac:dyDescent="0.25">
      <c r="B80" s="291" t="s">
        <v>2275</v>
      </c>
      <c r="C80" s="285">
        <v>24.127906976744185</v>
      </c>
      <c r="D80" s="285">
        <v>32.412790697674424</v>
      </c>
      <c r="E80" s="285">
        <v>29.069767441860467</v>
      </c>
      <c r="F80" s="285">
        <v>7.8488372093023253</v>
      </c>
      <c r="G80" s="285">
        <v>4.0697674418604652</v>
      </c>
      <c r="H80" s="285">
        <v>0.43604651162790697</v>
      </c>
      <c r="I80" s="285">
        <v>0.87209302325581395</v>
      </c>
      <c r="J80" s="285">
        <v>0.43604651162790697</v>
      </c>
      <c r="K80" s="285">
        <v>0.29069767441860467</v>
      </c>
      <c r="L80" s="285">
        <v>0.58139534883720934</v>
      </c>
      <c r="M80" s="207"/>
      <c r="N80" s="280"/>
    </row>
    <row r="81" spans="2:14" x14ac:dyDescent="0.25">
      <c r="B81" s="291" t="s">
        <v>2276</v>
      </c>
      <c r="C81" s="285">
        <v>7.2340425531914887</v>
      </c>
      <c r="D81" s="285">
        <v>27.522306108442006</v>
      </c>
      <c r="E81" s="285">
        <v>39.711736444749491</v>
      </c>
      <c r="F81" s="285">
        <v>13.246396705559372</v>
      </c>
      <c r="G81" s="285">
        <v>9.2930679478380238</v>
      </c>
      <c r="H81" s="285">
        <v>1.4687714481811944</v>
      </c>
      <c r="I81" s="285">
        <v>0.68634179821551133</v>
      </c>
      <c r="J81" s="285">
        <v>0.16472203157172274</v>
      </c>
      <c r="K81" s="285">
        <v>8.2361015785861372E-2</v>
      </c>
      <c r="L81" s="285">
        <v>0.5902539464653398</v>
      </c>
      <c r="M81" s="207"/>
      <c r="N81" s="280"/>
    </row>
    <row r="82" spans="2:14" ht="30" x14ac:dyDescent="0.25">
      <c r="B82" s="291" t="s">
        <v>2277</v>
      </c>
      <c r="C82" s="285">
        <v>57.938388625592417</v>
      </c>
      <c r="D82" s="285">
        <v>31.990521327014221</v>
      </c>
      <c r="E82" s="285">
        <v>6.9905213270142177</v>
      </c>
      <c r="F82" s="285">
        <v>2.5473933649289102</v>
      </c>
      <c r="G82" s="285">
        <v>0</v>
      </c>
      <c r="H82" s="285">
        <v>0</v>
      </c>
      <c r="I82" s="285">
        <v>0.23696682464454977</v>
      </c>
      <c r="J82" s="285">
        <v>0</v>
      </c>
      <c r="K82" s="285">
        <v>0</v>
      </c>
      <c r="L82" s="285">
        <v>0.29620853080568721</v>
      </c>
      <c r="M82" s="207"/>
      <c r="N82" s="280"/>
    </row>
    <row r="83" spans="2:14" x14ac:dyDescent="0.25">
      <c r="B83" s="291" t="s">
        <v>2278</v>
      </c>
      <c r="C83" s="285">
        <v>11.72962226640159</v>
      </c>
      <c r="D83" s="285">
        <v>36.686547382372432</v>
      </c>
      <c r="E83" s="285">
        <v>44.082173624917161</v>
      </c>
      <c r="F83" s="285">
        <v>4.8906560636182901</v>
      </c>
      <c r="G83" s="285">
        <v>1.2856196156394963</v>
      </c>
      <c r="H83" s="285">
        <v>0.5566600397614313</v>
      </c>
      <c r="I83" s="285">
        <v>0.26507620941020543</v>
      </c>
      <c r="J83" s="285">
        <v>0.23856858846918486</v>
      </c>
      <c r="K83" s="285">
        <v>5.3015241882041084E-2</v>
      </c>
      <c r="L83" s="285">
        <v>0.21206096752816433</v>
      </c>
      <c r="M83" s="207"/>
      <c r="N83" s="280"/>
    </row>
    <row r="84" spans="2:14" x14ac:dyDescent="0.25">
      <c r="B84" s="291" t="s">
        <v>2565</v>
      </c>
      <c r="C84" s="285">
        <v>20.27761013880507</v>
      </c>
      <c r="D84" s="285">
        <v>37.869643934821966</v>
      </c>
      <c r="E84" s="285">
        <v>36.028968014484001</v>
      </c>
      <c r="F84" s="285">
        <v>4.9487024743512364</v>
      </c>
      <c r="G84" s="285">
        <v>0.6035003017501509</v>
      </c>
      <c r="H84" s="285">
        <v>3.0175015087507546E-2</v>
      </c>
      <c r="I84" s="285">
        <v>0</v>
      </c>
      <c r="J84" s="285">
        <v>3.0175015087507546E-2</v>
      </c>
      <c r="K84" s="285">
        <v>6.0350030175015092E-2</v>
      </c>
      <c r="L84" s="285">
        <v>0.15087507543753773</v>
      </c>
      <c r="M84" s="207"/>
      <c r="N84" s="280"/>
    </row>
    <row r="85" spans="2:14" ht="30" x14ac:dyDescent="0.25">
      <c r="B85" s="291" t="s">
        <v>2566</v>
      </c>
      <c r="C85" s="285">
        <v>46.441947565543074</v>
      </c>
      <c r="D85" s="285">
        <v>18.726591760299627</v>
      </c>
      <c r="E85" s="285">
        <v>30.337078651685395</v>
      </c>
      <c r="F85" s="285">
        <v>3.4956304619225969</v>
      </c>
      <c r="G85" s="285">
        <v>0</v>
      </c>
      <c r="H85" s="285">
        <v>0</v>
      </c>
      <c r="I85" s="285">
        <v>0</v>
      </c>
      <c r="J85" s="285">
        <v>0</v>
      </c>
      <c r="K85" s="285">
        <v>0</v>
      </c>
      <c r="L85" s="285">
        <v>0.99875156054931336</v>
      </c>
      <c r="M85" s="207"/>
      <c r="N85" s="280"/>
    </row>
    <row r="86" spans="2:14" x14ac:dyDescent="0.25">
      <c r="B86" s="291" t="s">
        <v>263</v>
      </c>
      <c r="C86" s="285">
        <v>1.3732833957553059</v>
      </c>
      <c r="D86" s="285">
        <v>21.621621621621621</v>
      </c>
      <c r="E86" s="285">
        <v>48.648648648648646</v>
      </c>
      <c r="F86" s="285">
        <v>0</v>
      </c>
      <c r="G86" s="285">
        <v>0</v>
      </c>
      <c r="H86" s="285">
        <v>0</v>
      </c>
      <c r="I86" s="285">
        <v>0</v>
      </c>
      <c r="J86" s="285">
        <v>0</v>
      </c>
      <c r="K86" s="285">
        <v>0</v>
      </c>
      <c r="L86" s="285">
        <v>0</v>
      </c>
      <c r="M86" s="207"/>
      <c r="N86" s="280"/>
    </row>
    <row r="87" spans="2:14" x14ac:dyDescent="0.25">
      <c r="B87" s="207"/>
      <c r="C87" s="286"/>
      <c r="D87" s="286"/>
      <c r="E87" s="286"/>
      <c r="F87" s="286"/>
      <c r="G87" s="286"/>
      <c r="H87" s="286"/>
      <c r="I87" s="286"/>
      <c r="J87" s="286"/>
      <c r="K87" s="286"/>
      <c r="L87" s="286"/>
      <c r="M87" s="207"/>
      <c r="N87" s="207"/>
    </row>
    <row r="88" spans="2:14" x14ac:dyDescent="0.25">
      <c r="B88" s="256" t="s">
        <v>265</v>
      </c>
      <c r="C88" s="287">
        <v>11.182333055275057</v>
      </c>
      <c r="D88" s="287">
        <v>29.066602274224007</v>
      </c>
      <c r="E88" s="287">
        <v>41.84923387627871</v>
      </c>
      <c r="F88" s="287">
        <v>9.9596083768714045</v>
      </c>
      <c r="G88" s="287">
        <v>5.856785353646222</v>
      </c>
      <c r="H88" s="287">
        <v>1.1854063309478862</v>
      </c>
      <c r="I88" s="287">
        <v>0.35562189928436588</v>
      </c>
      <c r="J88" s="287">
        <v>0.15805417745971814</v>
      </c>
      <c r="K88" s="287">
        <v>7.6831891820696316E-2</v>
      </c>
      <c r="L88" s="287">
        <v>0.30513237037362256</v>
      </c>
      <c r="M88" s="207"/>
      <c r="N88" s="282"/>
    </row>
    <row r="94" spans="2:14" x14ac:dyDescent="0.25">
      <c r="N94" s="200" t="s">
        <v>2455</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2574</v>
      </c>
    </row>
    <row r="6" spans="2:9" ht="3.75" customHeight="1" x14ac:dyDescent="0.25">
      <c r="B6" s="250"/>
    </row>
    <row r="7" spans="2:9" x14ac:dyDescent="0.25">
      <c r="B7" s="271" t="s">
        <v>2383</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2575</v>
      </c>
      <c r="I9" s="275" t="s">
        <v>265</v>
      </c>
    </row>
    <row r="11" spans="2:9" x14ac:dyDescent="0.25">
      <c r="B11" s="278" t="s">
        <v>2272</v>
      </c>
      <c r="C11" s="294">
        <v>132.1</v>
      </c>
      <c r="D11" s="294">
        <v>28.38</v>
      </c>
      <c r="E11" s="294">
        <v>7.71</v>
      </c>
      <c r="F11" s="294">
        <v>31.33</v>
      </c>
      <c r="G11" s="294">
        <v>28.76</v>
      </c>
      <c r="H11" s="294">
        <v>0</v>
      </c>
      <c r="I11" s="294">
        <v>228.27999999999997</v>
      </c>
    </row>
    <row r="12" spans="2:9" x14ac:dyDescent="0.25">
      <c r="B12" s="278" t="s">
        <v>2273</v>
      </c>
      <c r="C12" s="294">
        <v>4.01</v>
      </c>
      <c r="D12" s="294">
        <v>2.88</v>
      </c>
      <c r="E12" s="294">
        <v>1.29</v>
      </c>
      <c r="F12" s="294">
        <v>1.74</v>
      </c>
      <c r="G12" s="294">
        <v>2.11</v>
      </c>
      <c r="H12" s="294"/>
      <c r="I12" s="294">
        <v>12.03</v>
      </c>
    </row>
    <row r="13" spans="2:9" x14ac:dyDescent="0.25">
      <c r="B13" s="278" t="s">
        <v>2274</v>
      </c>
      <c r="C13" s="294">
        <v>0.53</v>
      </c>
      <c r="D13" s="294">
        <v>0.08</v>
      </c>
      <c r="E13" s="294">
        <v>0.21</v>
      </c>
      <c r="F13" s="294">
        <v>0.42</v>
      </c>
      <c r="G13" s="294">
        <v>0.41</v>
      </c>
      <c r="H13" s="294"/>
      <c r="I13" s="294">
        <v>1.65</v>
      </c>
    </row>
    <row r="14" spans="2:9" x14ac:dyDescent="0.25">
      <c r="B14" s="278" t="s">
        <v>2275</v>
      </c>
      <c r="C14" s="294">
        <v>3.78</v>
      </c>
      <c r="D14" s="294">
        <v>0.41</v>
      </c>
      <c r="E14" s="294">
        <v>0.37</v>
      </c>
      <c r="F14" s="294">
        <v>1.35</v>
      </c>
      <c r="G14" s="294">
        <v>0.97</v>
      </c>
      <c r="H14" s="294"/>
      <c r="I14" s="294">
        <v>6.88</v>
      </c>
    </row>
    <row r="15" spans="2:9" x14ac:dyDescent="0.25">
      <c r="B15" s="278" t="s">
        <v>2276</v>
      </c>
      <c r="C15" s="294">
        <v>35.07</v>
      </c>
      <c r="D15" s="294">
        <v>5.01</v>
      </c>
      <c r="E15" s="294">
        <v>4.38</v>
      </c>
      <c r="F15" s="294">
        <v>15.44</v>
      </c>
      <c r="G15" s="294">
        <v>10.210000000000001</v>
      </c>
      <c r="H15" s="294">
        <v>2.74</v>
      </c>
      <c r="I15" s="294">
        <v>72.849999999999994</v>
      </c>
    </row>
    <row r="16" spans="2:9" ht="30" x14ac:dyDescent="0.25">
      <c r="B16" s="278" t="s">
        <v>2277</v>
      </c>
      <c r="C16" s="294">
        <v>5.0999999999999996</v>
      </c>
      <c r="D16" s="294">
        <v>0.73</v>
      </c>
      <c r="E16" s="294">
        <v>4.7</v>
      </c>
      <c r="F16" s="294">
        <v>2.87</v>
      </c>
      <c r="G16" s="294">
        <v>3.42</v>
      </c>
      <c r="H16" s="294">
        <v>0.06</v>
      </c>
      <c r="I16" s="294">
        <v>16.88</v>
      </c>
    </row>
    <row r="17" spans="2:9" x14ac:dyDescent="0.25">
      <c r="B17" s="278" t="s">
        <v>2278</v>
      </c>
      <c r="C17" s="294">
        <v>37.39</v>
      </c>
      <c r="D17" s="294">
        <v>4</v>
      </c>
      <c r="E17" s="294">
        <v>2.04</v>
      </c>
      <c r="F17" s="294">
        <v>9.1199999999999992</v>
      </c>
      <c r="G17" s="294">
        <v>9.6199999999999992</v>
      </c>
      <c r="H17" s="294">
        <v>13.28</v>
      </c>
      <c r="I17" s="294">
        <v>75.449999999999989</v>
      </c>
    </row>
    <row r="18" spans="2:9" x14ac:dyDescent="0.25">
      <c r="B18" s="278" t="s">
        <v>2565</v>
      </c>
      <c r="C18" s="294">
        <v>2.86</v>
      </c>
      <c r="D18" s="294">
        <v>9.25</v>
      </c>
      <c r="E18" s="294">
        <v>3.73</v>
      </c>
      <c r="F18" s="294">
        <v>6.57</v>
      </c>
      <c r="G18" s="294">
        <v>10.74</v>
      </c>
      <c r="H18" s="294"/>
      <c r="I18" s="294">
        <v>33.15</v>
      </c>
    </row>
    <row r="19" spans="2:9" ht="30" x14ac:dyDescent="0.25">
      <c r="B19" s="278" t="s">
        <v>2566</v>
      </c>
      <c r="C19" s="294">
        <v>4.08</v>
      </c>
      <c r="D19" s="294">
        <v>0.37</v>
      </c>
      <c r="E19" s="294">
        <v>0.53</v>
      </c>
      <c r="F19" s="294">
        <v>1.79</v>
      </c>
      <c r="G19" s="294">
        <v>1.24</v>
      </c>
      <c r="H19" s="294"/>
      <c r="I19" s="294">
        <v>8.01</v>
      </c>
    </row>
    <row r="20" spans="2:9" x14ac:dyDescent="0.25">
      <c r="B20" s="278" t="s">
        <v>263</v>
      </c>
      <c r="C20" s="294">
        <v>0.18</v>
      </c>
      <c r="D20" s="294">
        <v>0.01</v>
      </c>
      <c r="E20" s="294">
        <v>0.04</v>
      </c>
      <c r="F20" s="294">
        <v>0.02</v>
      </c>
      <c r="G20" s="294">
        <v>0.02</v>
      </c>
      <c r="H20" s="294">
        <v>0.09</v>
      </c>
      <c r="I20" s="294">
        <v>0.36</v>
      </c>
    </row>
    <row r="21" spans="2:9" x14ac:dyDescent="0.25">
      <c r="C21" s="294"/>
      <c r="D21" s="294"/>
      <c r="E21" s="294"/>
      <c r="F21" s="294"/>
      <c r="G21" s="294"/>
      <c r="H21" s="294"/>
      <c r="I21" s="294"/>
    </row>
    <row r="22" spans="2:9" x14ac:dyDescent="0.25">
      <c r="B22" s="295" t="s">
        <v>265</v>
      </c>
      <c r="C22" s="268">
        <v>225.1</v>
      </c>
      <c r="D22" s="268">
        <v>51.11999999999999</v>
      </c>
      <c r="E22" s="268">
        <v>25</v>
      </c>
      <c r="F22" s="268">
        <v>70.650000000000006</v>
      </c>
      <c r="G22" s="268">
        <v>67.499999999999986</v>
      </c>
      <c r="H22" s="268">
        <v>16.169999999999998</v>
      </c>
      <c r="I22" s="268">
        <v>455.53999999999991</v>
      </c>
    </row>
    <row r="25" spans="2:9" x14ac:dyDescent="0.25">
      <c r="I25" s="200" t="s">
        <v>2455</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2576</v>
      </c>
    </row>
    <row r="6" spans="2:13" x14ac:dyDescent="0.25">
      <c r="B6" s="271" t="s">
        <v>2385</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2549</v>
      </c>
      <c r="L8" s="254" t="s">
        <v>263</v>
      </c>
      <c r="M8" s="255" t="s">
        <v>265</v>
      </c>
    </row>
    <row r="9" spans="2:13" x14ac:dyDescent="0.25">
      <c r="B9" s="207" t="s">
        <v>2577</v>
      </c>
      <c r="C9" s="17">
        <v>0</v>
      </c>
      <c r="D9" s="17">
        <v>0</v>
      </c>
      <c r="E9" s="17">
        <v>0</v>
      </c>
      <c r="F9" s="17">
        <v>0</v>
      </c>
      <c r="G9" s="17">
        <v>0</v>
      </c>
      <c r="H9" s="17">
        <v>0</v>
      </c>
      <c r="I9" s="17">
        <v>0</v>
      </c>
      <c r="J9" s="17">
        <v>0</v>
      </c>
      <c r="K9" s="17">
        <v>0</v>
      </c>
      <c r="L9" s="17">
        <v>0</v>
      </c>
      <c r="M9" s="224">
        <v>0</v>
      </c>
    </row>
    <row r="10" spans="2:13" x14ac:dyDescent="0.25">
      <c r="B10" s="207" t="s">
        <v>2578</v>
      </c>
      <c r="C10" s="294">
        <v>0.22</v>
      </c>
      <c r="D10" s="294">
        <v>0</v>
      </c>
      <c r="E10" s="294">
        <v>0</v>
      </c>
      <c r="F10" s="294">
        <v>0.06</v>
      </c>
      <c r="G10" s="294">
        <v>0.05</v>
      </c>
      <c r="H10" s="294">
        <v>0</v>
      </c>
      <c r="I10" s="294">
        <v>0</v>
      </c>
      <c r="J10" s="294">
        <v>0.04</v>
      </c>
      <c r="K10" s="294">
        <v>0</v>
      </c>
      <c r="L10" s="294">
        <v>0</v>
      </c>
      <c r="M10" s="294">
        <v>0.37</v>
      </c>
    </row>
    <row r="11" spans="2:13" ht="30" customHeight="1" x14ac:dyDescent="0.25">
      <c r="B11" s="291" t="s">
        <v>2579</v>
      </c>
      <c r="C11" s="294"/>
      <c r="D11" s="294"/>
      <c r="E11" s="294"/>
      <c r="F11" s="294"/>
      <c r="G11" s="294"/>
      <c r="H11" s="294"/>
      <c r="I11" s="294"/>
      <c r="J11" s="294"/>
      <c r="K11" s="294"/>
      <c r="L11" s="294"/>
      <c r="M11" s="294"/>
    </row>
    <row r="12" spans="2:13" x14ac:dyDescent="0.25">
      <c r="B12" s="296" t="s">
        <v>2580</v>
      </c>
      <c r="C12" s="294">
        <v>20.99</v>
      </c>
      <c r="D12" s="294">
        <v>0.86</v>
      </c>
      <c r="E12" s="294">
        <v>0</v>
      </c>
      <c r="F12" s="294">
        <v>0.16</v>
      </c>
      <c r="G12" s="294">
        <v>1.98</v>
      </c>
      <c r="H12" s="294">
        <v>0</v>
      </c>
      <c r="I12" s="294">
        <v>1.06</v>
      </c>
      <c r="J12" s="294">
        <v>5.51</v>
      </c>
      <c r="K12" s="294">
        <v>0.53</v>
      </c>
      <c r="L12" s="294">
        <v>0.01</v>
      </c>
      <c r="M12" s="294">
        <v>31.099999999999998</v>
      </c>
    </row>
    <row r="13" spans="2:13" x14ac:dyDescent="0.25">
      <c r="B13" s="296" t="s">
        <v>2581</v>
      </c>
      <c r="C13" s="294">
        <v>30.77</v>
      </c>
      <c r="D13" s="294">
        <v>1.1399999999999999</v>
      </c>
      <c r="E13" s="294">
        <v>0</v>
      </c>
      <c r="F13" s="294">
        <v>0.9</v>
      </c>
      <c r="G13" s="294">
        <v>5.55</v>
      </c>
      <c r="H13" s="294">
        <v>0.05</v>
      </c>
      <c r="I13" s="294">
        <v>1.63</v>
      </c>
      <c r="J13" s="294">
        <v>4.75</v>
      </c>
      <c r="K13" s="294">
        <v>0</v>
      </c>
      <c r="L13" s="294">
        <v>0.01</v>
      </c>
      <c r="M13" s="294">
        <v>44.8</v>
      </c>
    </row>
    <row r="14" spans="2:13" x14ac:dyDescent="0.25">
      <c r="B14" s="297" t="s">
        <v>2582</v>
      </c>
      <c r="C14" s="294">
        <v>90.95</v>
      </c>
      <c r="D14" s="294">
        <v>4.12</v>
      </c>
      <c r="E14" s="294">
        <v>0.22</v>
      </c>
      <c r="F14" s="294">
        <v>1.84</v>
      </c>
      <c r="G14" s="294">
        <v>16.809999999999999</v>
      </c>
      <c r="H14" s="294">
        <v>0.45</v>
      </c>
      <c r="I14" s="294">
        <v>4.58</v>
      </c>
      <c r="J14" s="294">
        <v>5.38</v>
      </c>
      <c r="K14" s="294">
        <v>0.11</v>
      </c>
      <c r="L14" s="294">
        <v>0.02</v>
      </c>
      <c r="M14" s="294">
        <v>124.48</v>
      </c>
    </row>
    <row r="15" spans="2:13" x14ac:dyDescent="0.25">
      <c r="B15" s="297" t="s">
        <v>2583</v>
      </c>
      <c r="C15" s="294">
        <v>3.34</v>
      </c>
      <c r="D15" s="294">
        <v>0.13</v>
      </c>
      <c r="E15" s="294">
        <v>0.02</v>
      </c>
      <c r="F15" s="294">
        <v>2.56</v>
      </c>
      <c r="G15" s="294">
        <v>7.22</v>
      </c>
      <c r="H15" s="294">
        <v>0</v>
      </c>
      <c r="I15" s="294">
        <v>0.86</v>
      </c>
      <c r="J15" s="294">
        <v>0.22</v>
      </c>
      <c r="K15" s="294">
        <v>0</v>
      </c>
      <c r="L15" s="294">
        <v>0</v>
      </c>
      <c r="M15" s="294">
        <v>14.35</v>
      </c>
    </row>
    <row r="16" spans="2:13" x14ac:dyDescent="0.25">
      <c r="B16" s="207" t="s">
        <v>2584</v>
      </c>
      <c r="C16" s="294"/>
      <c r="D16" s="294"/>
      <c r="E16" s="294"/>
      <c r="F16" s="294"/>
      <c r="G16" s="294"/>
      <c r="H16" s="294"/>
      <c r="I16" s="294"/>
      <c r="J16" s="294"/>
      <c r="K16" s="294"/>
      <c r="L16" s="294"/>
      <c r="M16" s="294"/>
    </row>
    <row r="17" spans="2:13" x14ac:dyDescent="0.25">
      <c r="B17" s="207" t="s">
        <v>2585</v>
      </c>
      <c r="C17" s="294">
        <v>17.53</v>
      </c>
      <c r="D17" s="294">
        <v>0.97</v>
      </c>
      <c r="E17" s="294">
        <v>0</v>
      </c>
      <c r="F17" s="294">
        <v>0.09</v>
      </c>
      <c r="G17" s="294">
        <v>22.58</v>
      </c>
      <c r="H17" s="294">
        <v>6.85</v>
      </c>
      <c r="I17" s="294">
        <v>34.75</v>
      </c>
      <c r="J17" s="294">
        <v>7.03</v>
      </c>
      <c r="K17" s="294">
        <v>3.21</v>
      </c>
      <c r="L17" s="294">
        <v>0.24</v>
      </c>
      <c r="M17" s="294">
        <v>93.25</v>
      </c>
    </row>
    <row r="18" spans="2:13" x14ac:dyDescent="0.25">
      <c r="B18" s="17" t="s">
        <v>2586</v>
      </c>
      <c r="C18" s="294">
        <v>0</v>
      </c>
      <c r="D18" s="294">
        <v>0</v>
      </c>
      <c r="E18" s="294">
        <v>0</v>
      </c>
      <c r="F18" s="294">
        <v>0</v>
      </c>
      <c r="G18" s="294">
        <v>0</v>
      </c>
      <c r="H18" s="294">
        <v>0</v>
      </c>
      <c r="I18" s="294">
        <v>0</v>
      </c>
      <c r="J18" s="294">
        <v>0</v>
      </c>
      <c r="K18" s="294">
        <v>0</v>
      </c>
      <c r="L18" s="294">
        <v>0</v>
      </c>
      <c r="M18" s="294">
        <v>0</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163.80000000000001</v>
      </c>
      <c r="D20" s="268">
        <v>7.22</v>
      </c>
      <c r="E20" s="268">
        <v>0.24</v>
      </c>
      <c r="F20" s="268">
        <v>5.6099999999999994</v>
      </c>
      <c r="G20" s="268">
        <v>54.19</v>
      </c>
      <c r="H20" s="268">
        <v>7.35</v>
      </c>
      <c r="I20" s="268">
        <v>42.879999999999995</v>
      </c>
      <c r="J20" s="268">
        <v>22.93</v>
      </c>
      <c r="K20" s="268">
        <v>3.85</v>
      </c>
      <c r="L20" s="268">
        <v>0.27999999999999997</v>
      </c>
      <c r="M20" s="268">
        <v>308.35000000000002</v>
      </c>
    </row>
    <row r="21" spans="2:13" x14ac:dyDescent="0.25">
      <c r="B21" s="246" t="s">
        <v>2587</v>
      </c>
    </row>
    <row r="25" spans="2:13" ht="15.75" x14ac:dyDescent="0.25">
      <c r="B25" s="250" t="s">
        <v>2588</v>
      </c>
    </row>
    <row r="26" spans="2:13" x14ac:dyDescent="0.25">
      <c r="B26" s="271" t="s">
        <v>2387</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2549</v>
      </c>
      <c r="L28" s="254" t="s">
        <v>263</v>
      </c>
      <c r="M28" s="255" t="s">
        <v>265</v>
      </c>
    </row>
    <row r="29" spans="2:13" x14ac:dyDescent="0.25">
      <c r="B29" s="207" t="s">
        <v>2577</v>
      </c>
      <c r="C29" s="17">
        <v>0</v>
      </c>
      <c r="D29" s="17">
        <v>0</v>
      </c>
      <c r="E29" s="17">
        <v>0</v>
      </c>
      <c r="F29" s="17">
        <v>0</v>
      </c>
      <c r="G29" s="17">
        <v>0</v>
      </c>
      <c r="H29" s="17">
        <v>0</v>
      </c>
      <c r="I29" s="17">
        <v>0</v>
      </c>
      <c r="J29" s="17">
        <v>0</v>
      </c>
      <c r="K29" s="17">
        <v>0</v>
      </c>
      <c r="L29" s="17">
        <v>0</v>
      </c>
      <c r="M29" s="224">
        <v>0</v>
      </c>
    </row>
    <row r="30" spans="2:13" x14ac:dyDescent="0.25">
      <c r="B30" s="207" t="s">
        <v>2578</v>
      </c>
      <c r="C30" s="294">
        <v>0.02</v>
      </c>
      <c r="D30" s="294">
        <v>0</v>
      </c>
      <c r="E30" s="294">
        <v>0</v>
      </c>
      <c r="F30" s="294">
        <v>0</v>
      </c>
      <c r="G30" s="294">
        <v>0</v>
      </c>
      <c r="H30" s="294">
        <v>0</v>
      </c>
      <c r="I30" s="294">
        <v>0</v>
      </c>
      <c r="J30" s="294">
        <v>0</v>
      </c>
      <c r="K30" s="294">
        <v>0</v>
      </c>
      <c r="L30" s="294">
        <v>0</v>
      </c>
      <c r="M30" s="294">
        <v>0.02</v>
      </c>
    </row>
    <row r="31" spans="2:13" ht="30" x14ac:dyDescent="0.25">
      <c r="B31" s="291" t="s">
        <v>2579</v>
      </c>
      <c r="C31" s="294"/>
      <c r="D31" s="294"/>
      <c r="E31" s="294"/>
      <c r="F31" s="294"/>
      <c r="G31" s="294"/>
      <c r="H31" s="294"/>
      <c r="I31" s="294"/>
      <c r="J31" s="294"/>
      <c r="K31" s="294"/>
      <c r="L31" s="294"/>
      <c r="M31" s="294"/>
    </row>
    <row r="32" spans="2:13" x14ac:dyDescent="0.25">
      <c r="B32" s="296" t="s">
        <v>2580</v>
      </c>
      <c r="C32" s="294">
        <v>10.83</v>
      </c>
      <c r="D32" s="294">
        <v>0.85</v>
      </c>
      <c r="E32" s="294">
        <v>0.19</v>
      </c>
      <c r="F32" s="294">
        <v>0.12</v>
      </c>
      <c r="G32" s="294">
        <v>1.72</v>
      </c>
      <c r="H32" s="294">
        <v>0.2</v>
      </c>
      <c r="I32" s="294">
        <v>2.2799999999999998</v>
      </c>
      <c r="J32" s="294">
        <v>2.96</v>
      </c>
      <c r="K32" s="294">
        <v>0.54</v>
      </c>
      <c r="L32" s="294">
        <v>0.02</v>
      </c>
      <c r="M32" s="294">
        <v>19.709999999999997</v>
      </c>
    </row>
    <row r="33" spans="2:13" x14ac:dyDescent="0.25">
      <c r="B33" s="296" t="s">
        <v>2581</v>
      </c>
      <c r="C33" s="294">
        <v>12.8</v>
      </c>
      <c r="D33" s="294">
        <v>0.87</v>
      </c>
      <c r="E33" s="294">
        <v>0.13</v>
      </c>
      <c r="F33" s="294">
        <v>0.25</v>
      </c>
      <c r="G33" s="294">
        <v>2.39</v>
      </c>
      <c r="H33" s="294">
        <v>0.56000000000000005</v>
      </c>
      <c r="I33" s="294">
        <v>3.36</v>
      </c>
      <c r="J33" s="294">
        <v>1.87</v>
      </c>
      <c r="K33" s="294">
        <v>0.35</v>
      </c>
      <c r="L33" s="294">
        <v>0.01</v>
      </c>
      <c r="M33" s="294">
        <v>22.590000000000003</v>
      </c>
    </row>
    <row r="34" spans="2:13" x14ac:dyDescent="0.25">
      <c r="B34" s="297" t="s">
        <v>2582</v>
      </c>
      <c r="C34" s="294">
        <v>33.520000000000003</v>
      </c>
      <c r="D34" s="294">
        <v>2.44</v>
      </c>
      <c r="E34" s="294">
        <v>0.49</v>
      </c>
      <c r="F34" s="294">
        <v>0.61</v>
      </c>
      <c r="G34" s="294">
        <v>6</v>
      </c>
      <c r="H34" s="294">
        <v>0.49</v>
      </c>
      <c r="I34" s="294">
        <v>5.52</v>
      </c>
      <c r="J34" s="294">
        <v>2.12</v>
      </c>
      <c r="K34" s="294">
        <v>0.54</v>
      </c>
      <c r="L34" s="294">
        <v>0.05</v>
      </c>
      <c r="M34" s="294">
        <v>51.78</v>
      </c>
    </row>
    <row r="35" spans="2:13" x14ac:dyDescent="0.25">
      <c r="B35" s="297" t="s">
        <v>2583</v>
      </c>
      <c r="C35" s="294">
        <v>0.67</v>
      </c>
      <c r="D35" s="294">
        <v>0.04</v>
      </c>
      <c r="E35" s="294">
        <v>0.48</v>
      </c>
      <c r="F35" s="294">
        <v>0.28000000000000003</v>
      </c>
      <c r="G35" s="294">
        <v>1.38</v>
      </c>
      <c r="H35" s="294">
        <v>0.13</v>
      </c>
      <c r="I35" s="294">
        <v>0.86</v>
      </c>
      <c r="J35" s="294">
        <v>0.14000000000000001</v>
      </c>
      <c r="K35" s="294">
        <v>0.04</v>
      </c>
      <c r="L35" s="294">
        <v>0</v>
      </c>
      <c r="M35" s="294">
        <v>4.0199999999999996</v>
      </c>
    </row>
    <row r="36" spans="2:13" x14ac:dyDescent="0.25">
      <c r="B36" s="207" t="s">
        <v>2584</v>
      </c>
      <c r="C36" s="294"/>
      <c r="D36" s="294"/>
      <c r="E36" s="294"/>
      <c r="F36" s="294"/>
      <c r="G36" s="294"/>
      <c r="H36" s="294"/>
      <c r="I36" s="294"/>
      <c r="J36" s="294"/>
      <c r="K36" s="294"/>
      <c r="L36" s="294"/>
      <c r="M36" s="294"/>
    </row>
    <row r="37" spans="2:13" x14ac:dyDescent="0.25">
      <c r="B37" s="207" t="s">
        <v>2585</v>
      </c>
      <c r="C37" s="294">
        <v>6.61</v>
      </c>
      <c r="D37" s="294">
        <v>0.63</v>
      </c>
      <c r="E37" s="294">
        <v>0.12</v>
      </c>
      <c r="F37" s="294">
        <v>0.02</v>
      </c>
      <c r="G37" s="294">
        <v>7.19</v>
      </c>
      <c r="H37" s="294">
        <v>8.16</v>
      </c>
      <c r="I37" s="294">
        <v>20.54</v>
      </c>
      <c r="J37" s="294">
        <v>3.11</v>
      </c>
      <c r="K37" s="294">
        <v>2.7</v>
      </c>
      <c r="L37" s="294">
        <v>0.01</v>
      </c>
      <c r="M37" s="294">
        <v>49.089999999999996</v>
      </c>
    </row>
    <row r="38" spans="2:13" x14ac:dyDescent="0.25">
      <c r="B38" s="17" t="s">
        <v>2586</v>
      </c>
      <c r="C38" s="294">
        <v>0</v>
      </c>
      <c r="D38" s="294">
        <v>0</v>
      </c>
      <c r="E38" s="294">
        <v>0</v>
      </c>
      <c r="F38" s="294">
        <v>0</v>
      </c>
      <c r="G38" s="294">
        <v>0</v>
      </c>
      <c r="H38" s="294">
        <v>0</v>
      </c>
      <c r="I38" s="294">
        <v>0</v>
      </c>
      <c r="J38" s="294">
        <v>0</v>
      </c>
      <c r="K38" s="294">
        <v>0</v>
      </c>
      <c r="L38" s="294">
        <v>0</v>
      </c>
      <c r="M38" s="294">
        <v>0</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64.45</v>
      </c>
      <c r="D40" s="268">
        <v>4.83</v>
      </c>
      <c r="E40" s="268">
        <v>1.4100000000000001</v>
      </c>
      <c r="F40" s="268">
        <v>1.28</v>
      </c>
      <c r="G40" s="268">
        <v>18.68</v>
      </c>
      <c r="H40" s="268">
        <v>9.5399999999999991</v>
      </c>
      <c r="I40" s="268">
        <v>32.56</v>
      </c>
      <c r="J40" s="268">
        <v>10.199999999999999</v>
      </c>
      <c r="K40" s="268">
        <v>4.17</v>
      </c>
      <c r="L40" s="268">
        <v>0.09</v>
      </c>
      <c r="M40" s="268">
        <v>147.20999999999998</v>
      </c>
    </row>
    <row r="45" spans="2:13" ht="15.75" x14ac:dyDescent="0.25">
      <c r="B45" s="250" t="s">
        <v>2589</v>
      </c>
    </row>
    <row r="46" spans="2:13" x14ac:dyDescent="0.25">
      <c r="B46" s="271" t="s">
        <v>2389</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2549</v>
      </c>
      <c r="L48" s="254" t="s">
        <v>263</v>
      </c>
      <c r="M48" s="255" t="s">
        <v>265</v>
      </c>
    </row>
    <row r="49" spans="2:14" x14ac:dyDescent="0.25">
      <c r="B49" s="207" t="s">
        <v>2577</v>
      </c>
      <c r="C49" s="17">
        <v>0</v>
      </c>
      <c r="D49" s="17">
        <v>0</v>
      </c>
      <c r="E49" s="17">
        <v>0</v>
      </c>
      <c r="F49" s="17">
        <v>0</v>
      </c>
      <c r="G49" s="17">
        <v>0</v>
      </c>
      <c r="H49" s="17">
        <v>0</v>
      </c>
      <c r="I49" s="17">
        <v>0</v>
      </c>
      <c r="J49" s="17">
        <v>0</v>
      </c>
      <c r="K49" s="17">
        <v>0</v>
      </c>
      <c r="L49" s="17">
        <v>0</v>
      </c>
      <c r="M49" s="224">
        <v>0</v>
      </c>
    </row>
    <row r="50" spans="2:14" x14ac:dyDescent="0.25">
      <c r="B50" s="207" t="s">
        <v>2578</v>
      </c>
      <c r="C50" s="294">
        <v>0.24</v>
      </c>
      <c r="D50" s="294">
        <v>0</v>
      </c>
      <c r="E50" s="294">
        <v>0</v>
      </c>
      <c r="F50" s="294">
        <v>0.06</v>
      </c>
      <c r="G50" s="294">
        <v>0.05</v>
      </c>
      <c r="H50" s="294">
        <v>0</v>
      </c>
      <c r="I50" s="294">
        <v>0</v>
      </c>
      <c r="J50" s="294">
        <v>0.04</v>
      </c>
      <c r="K50" s="294">
        <v>0</v>
      </c>
      <c r="L50" s="294">
        <v>0</v>
      </c>
      <c r="M50" s="294">
        <v>0.38999999999999996</v>
      </c>
    </row>
    <row r="51" spans="2:14" ht="30" x14ac:dyDescent="0.25">
      <c r="B51" s="291" t="s">
        <v>2579</v>
      </c>
      <c r="C51" s="294"/>
      <c r="D51" s="294"/>
      <c r="E51" s="294"/>
      <c r="F51" s="294"/>
      <c r="G51" s="294"/>
      <c r="H51" s="294"/>
      <c r="I51" s="294"/>
      <c r="J51" s="294"/>
      <c r="K51" s="294"/>
      <c r="L51" s="294"/>
      <c r="M51" s="294"/>
    </row>
    <row r="52" spans="2:14" x14ac:dyDescent="0.25">
      <c r="B52" s="296" t="s">
        <v>2580</v>
      </c>
      <c r="C52" s="294">
        <v>31.82</v>
      </c>
      <c r="D52" s="294">
        <v>1.71</v>
      </c>
      <c r="E52" s="294">
        <v>0.19</v>
      </c>
      <c r="F52" s="294">
        <v>0.28000000000000003</v>
      </c>
      <c r="G52" s="294">
        <v>3.7</v>
      </c>
      <c r="H52" s="294">
        <v>0.2</v>
      </c>
      <c r="I52" s="294">
        <v>3.34</v>
      </c>
      <c r="J52" s="294">
        <v>8.4699999999999989</v>
      </c>
      <c r="K52" s="294">
        <v>1.07</v>
      </c>
      <c r="L52" s="294">
        <v>0.03</v>
      </c>
      <c r="M52" s="294">
        <v>50.810000000000009</v>
      </c>
    </row>
    <row r="53" spans="2:14" x14ac:dyDescent="0.25">
      <c r="B53" s="296" t="s">
        <v>2581</v>
      </c>
      <c r="C53" s="294">
        <v>43.57</v>
      </c>
      <c r="D53" s="294">
        <v>2.0099999999999998</v>
      </c>
      <c r="E53" s="294">
        <v>0.13</v>
      </c>
      <c r="F53" s="294">
        <v>1.1499999999999999</v>
      </c>
      <c r="G53" s="294">
        <v>7.9399999999999995</v>
      </c>
      <c r="H53" s="294">
        <v>0.6100000000000001</v>
      </c>
      <c r="I53" s="294">
        <v>4.99</v>
      </c>
      <c r="J53" s="294">
        <v>6.62</v>
      </c>
      <c r="K53" s="294">
        <v>0.35</v>
      </c>
      <c r="L53" s="294">
        <v>0.02</v>
      </c>
      <c r="M53" s="294">
        <v>67.389999999999986</v>
      </c>
    </row>
    <row r="54" spans="2:14" x14ac:dyDescent="0.25">
      <c r="B54" s="297" t="s">
        <v>2582</v>
      </c>
      <c r="C54" s="294">
        <v>124.47</v>
      </c>
      <c r="D54" s="294">
        <v>6.5600000000000005</v>
      </c>
      <c r="E54" s="294">
        <v>0.71</v>
      </c>
      <c r="F54" s="294">
        <v>2.4500000000000002</v>
      </c>
      <c r="G54" s="294">
        <v>22.81</v>
      </c>
      <c r="H54" s="294">
        <v>0.94</v>
      </c>
      <c r="I54" s="294">
        <v>10.1</v>
      </c>
      <c r="J54" s="294">
        <v>7.5</v>
      </c>
      <c r="K54" s="294">
        <v>0.65</v>
      </c>
      <c r="L54" s="294">
        <v>7.0000000000000007E-2</v>
      </c>
      <c r="M54" s="294">
        <v>176.26</v>
      </c>
    </row>
    <row r="55" spans="2:14" x14ac:dyDescent="0.25">
      <c r="B55" s="297" t="s">
        <v>2583</v>
      </c>
      <c r="C55" s="294">
        <v>4.01</v>
      </c>
      <c r="D55" s="294">
        <v>0.17</v>
      </c>
      <c r="E55" s="294">
        <v>0.5</v>
      </c>
      <c r="F55" s="294">
        <v>2.84</v>
      </c>
      <c r="G55" s="294">
        <v>8.6</v>
      </c>
      <c r="H55" s="294">
        <v>0.13</v>
      </c>
      <c r="I55" s="294">
        <v>1.72</v>
      </c>
      <c r="J55" s="294">
        <v>0.36</v>
      </c>
      <c r="K55" s="294">
        <v>0.04</v>
      </c>
      <c r="L55" s="294">
        <v>0</v>
      </c>
      <c r="M55" s="294">
        <v>18.369999999999994</v>
      </c>
    </row>
    <row r="56" spans="2:14" x14ac:dyDescent="0.25">
      <c r="B56" s="207" t="s">
        <v>2584</v>
      </c>
      <c r="C56" s="294"/>
      <c r="D56" s="294"/>
      <c r="E56" s="294"/>
      <c r="F56" s="294"/>
      <c r="G56" s="294"/>
      <c r="H56" s="294"/>
      <c r="I56" s="294"/>
      <c r="J56" s="294"/>
      <c r="K56" s="294"/>
      <c r="L56" s="294"/>
      <c r="M56" s="294"/>
    </row>
    <row r="57" spans="2:14" x14ac:dyDescent="0.25">
      <c r="B57" s="17" t="s">
        <v>2585</v>
      </c>
      <c r="C57" s="298">
        <v>24.14</v>
      </c>
      <c r="D57" s="298">
        <v>1.6</v>
      </c>
      <c r="E57" s="298">
        <v>0.12</v>
      </c>
      <c r="F57" s="298">
        <v>0.11</v>
      </c>
      <c r="G57" s="298">
        <v>29.77</v>
      </c>
      <c r="H57" s="298">
        <v>15.01</v>
      </c>
      <c r="I57" s="298">
        <v>55.29</v>
      </c>
      <c r="J57" s="298">
        <v>10.14</v>
      </c>
      <c r="K57" s="298">
        <v>5.91</v>
      </c>
      <c r="L57" s="298">
        <v>0.25</v>
      </c>
      <c r="M57" s="298">
        <v>142.34</v>
      </c>
    </row>
    <row r="58" spans="2:14" x14ac:dyDescent="0.25">
      <c r="B58" s="17" t="s">
        <v>2586</v>
      </c>
      <c r="C58" s="294">
        <v>0</v>
      </c>
      <c r="D58" s="294">
        <v>0</v>
      </c>
      <c r="E58" s="294">
        <v>0</v>
      </c>
      <c r="F58" s="294">
        <v>0</v>
      </c>
      <c r="G58" s="294">
        <v>0</v>
      </c>
      <c r="H58" s="294">
        <v>0</v>
      </c>
      <c r="I58" s="294">
        <v>0</v>
      </c>
      <c r="J58" s="294">
        <v>0</v>
      </c>
      <c r="K58" s="294">
        <v>0</v>
      </c>
      <c r="L58" s="294">
        <v>0</v>
      </c>
      <c r="M58" s="294">
        <v>0</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228.25</v>
      </c>
      <c r="D60" s="268">
        <v>12.05</v>
      </c>
      <c r="E60" s="268">
        <v>1.65</v>
      </c>
      <c r="F60" s="268">
        <v>6.8900000000000006</v>
      </c>
      <c r="G60" s="268">
        <v>72.87</v>
      </c>
      <c r="H60" s="268">
        <v>16.89</v>
      </c>
      <c r="I60" s="268">
        <v>75.44</v>
      </c>
      <c r="J60" s="268">
        <v>33.129999999999995</v>
      </c>
      <c r="K60" s="268">
        <v>8.02</v>
      </c>
      <c r="L60" s="268">
        <v>0.37</v>
      </c>
      <c r="M60" s="268">
        <v>455.56000000000006</v>
      </c>
    </row>
    <row r="64" spans="2:14" x14ac:dyDescent="0.25">
      <c r="N64" s="200" t="s">
        <v>2455</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2590</v>
      </c>
    </row>
    <row r="6" spans="2:13" x14ac:dyDescent="0.25">
      <c r="B6" s="271" t="s">
        <v>2591</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2549</v>
      </c>
      <c r="L8" s="275" t="s">
        <v>263</v>
      </c>
      <c r="M8" s="299" t="s">
        <v>265</v>
      </c>
    </row>
    <row r="9" spans="2:13" x14ac:dyDescent="0.25">
      <c r="B9" s="17" t="s">
        <v>2592</v>
      </c>
      <c r="C9" s="294">
        <v>15.9</v>
      </c>
      <c r="D9" s="294">
        <v>0.56000000000000005</v>
      </c>
      <c r="E9" s="294"/>
      <c r="F9" s="294">
        <v>0.14000000000000001</v>
      </c>
      <c r="G9" s="294">
        <v>14.54</v>
      </c>
      <c r="H9" s="294">
        <v>0.93</v>
      </c>
      <c r="I9" s="294">
        <v>8.4600000000000009</v>
      </c>
      <c r="J9" s="294">
        <v>2.65</v>
      </c>
      <c r="K9" s="294">
        <v>0.1</v>
      </c>
      <c r="L9" s="294">
        <v>0.01</v>
      </c>
      <c r="M9" s="294">
        <v>43.29</v>
      </c>
    </row>
    <row r="10" spans="2:13" x14ac:dyDescent="0.25">
      <c r="B10" s="17" t="s">
        <v>2593</v>
      </c>
      <c r="C10" s="294">
        <v>10.02</v>
      </c>
      <c r="D10" s="294">
        <v>0.3</v>
      </c>
      <c r="E10" s="294">
        <v>0.02</v>
      </c>
      <c r="F10" s="294">
        <v>0.05</v>
      </c>
      <c r="G10" s="294">
        <v>4.74</v>
      </c>
      <c r="H10" s="294">
        <v>4.09</v>
      </c>
      <c r="I10" s="294">
        <v>3.06</v>
      </c>
      <c r="J10" s="294">
        <v>1.29</v>
      </c>
      <c r="K10" s="294">
        <v>0.83</v>
      </c>
      <c r="L10" s="294">
        <v>0</v>
      </c>
      <c r="M10" s="294">
        <v>24.399999999999995</v>
      </c>
    </row>
    <row r="11" spans="2:13" x14ac:dyDescent="0.25">
      <c r="B11" s="17" t="s">
        <v>2594</v>
      </c>
      <c r="C11" s="294">
        <v>10.6</v>
      </c>
      <c r="D11" s="294">
        <v>0.45</v>
      </c>
      <c r="E11" s="294">
        <v>0.12</v>
      </c>
      <c r="F11" s="294">
        <v>0.1</v>
      </c>
      <c r="G11" s="294">
        <v>6.78</v>
      </c>
      <c r="H11" s="294">
        <v>4.8</v>
      </c>
      <c r="I11" s="294">
        <v>2.0099999999999998</v>
      </c>
      <c r="J11" s="294">
        <v>0.7</v>
      </c>
      <c r="K11" s="294">
        <v>0.11</v>
      </c>
      <c r="L11" s="294">
        <v>0</v>
      </c>
      <c r="M11" s="294">
        <v>25.669999999999998</v>
      </c>
    </row>
    <row r="12" spans="2:13" x14ac:dyDescent="0.25">
      <c r="B12" s="17" t="s">
        <v>2595</v>
      </c>
      <c r="C12" s="294">
        <v>16.79</v>
      </c>
      <c r="D12" s="294">
        <v>0.79</v>
      </c>
      <c r="E12" s="294">
        <v>0</v>
      </c>
      <c r="F12" s="294">
        <v>0.25</v>
      </c>
      <c r="G12" s="294">
        <v>9.6300000000000008</v>
      </c>
      <c r="H12" s="294">
        <v>0.24</v>
      </c>
      <c r="I12" s="294">
        <v>9.18</v>
      </c>
      <c r="J12" s="294">
        <v>2.99</v>
      </c>
      <c r="K12" s="294">
        <v>0.49</v>
      </c>
      <c r="L12" s="294">
        <v>0.14000000000000001</v>
      </c>
      <c r="M12" s="294">
        <v>40.5</v>
      </c>
    </row>
    <row r="13" spans="2:13" x14ac:dyDescent="0.25">
      <c r="B13" s="17" t="s">
        <v>2596</v>
      </c>
      <c r="C13" s="294">
        <v>174.96</v>
      </c>
      <c r="D13" s="294">
        <v>9.9600000000000009</v>
      </c>
      <c r="E13" s="294">
        <v>1.51</v>
      </c>
      <c r="F13" s="294">
        <v>6.34</v>
      </c>
      <c r="G13" s="294">
        <v>37.17</v>
      </c>
      <c r="H13" s="294">
        <v>6.82</v>
      </c>
      <c r="I13" s="294">
        <v>52.74</v>
      </c>
      <c r="J13" s="294">
        <v>25.51</v>
      </c>
      <c r="K13" s="294">
        <v>6.48</v>
      </c>
      <c r="L13" s="294">
        <v>0.22</v>
      </c>
      <c r="M13" s="294">
        <v>321.71000000000004</v>
      </c>
    </row>
    <row r="14" spans="2:13" x14ac:dyDescent="0.25">
      <c r="B14" s="295" t="s">
        <v>265</v>
      </c>
      <c r="C14" s="268">
        <v>228.27</v>
      </c>
      <c r="D14" s="268">
        <v>12.06</v>
      </c>
      <c r="E14" s="268">
        <v>1.65</v>
      </c>
      <c r="F14" s="268">
        <v>6.88</v>
      </c>
      <c r="G14" s="268">
        <v>72.860000000000014</v>
      </c>
      <c r="H14" s="268">
        <v>16.880000000000003</v>
      </c>
      <c r="I14" s="268">
        <v>75.45</v>
      </c>
      <c r="J14" s="268">
        <v>33.14</v>
      </c>
      <c r="K14" s="268">
        <v>8.01</v>
      </c>
      <c r="L14" s="268">
        <v>0.37</v>
      </c>
      <c r="M14" s="268">
        <v>455.57000000000005</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2597</v>
      </c>
    </row>
    <row r="20" spans="2:13" x14ac:dyDescent="0.25">
      <c r="B20" s="271" t="s">
        <v>2393</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2549</v>
      </c>
      <c r="L22" s="254" t="s">
        <v>263</v>
      </c>
      <c r="M22" s="255" t="s">
        <v>265</v>
      </c>
    </row>
    <row r="23" spans="2:13" x14ac:dyDescent="0.25">
      <c r="B23" s="17" t="s">
        <v>2598</v>
      </c>
      <c r="C23" s="294">
        <v>0.38600000000000001</v>
      </c>
      <c r="D23" s="294">
        <v>1.0999999999999999E-2</v>
      </c>
      <c r="E23" s="294">
        <v>0.02</v>
      </c>
      <c r="F23" s="294">
        <v>0</v>
      </c>
      <c r="G23" s="294">
        <v>1.633</v>
      </c>
      <c r="H23" s="294">
        <v>3.5999999999999997E-2</v>
      </c>
      <c r="I23" s="294">
        <v>1.758</v>
      </c>
      <c r="J23" s="294">
        <v>8.9999999999999993E-3</v>
      </c>
      <c r="K23" s="294">
        <v>4.0000000000000001E-3</v>
      </c>
      <c r="L23" s="294">
        <v>0.129</v>
      </c>
      <c r="M23" s="294">
        <v>3.9859999999999998</v>
      </c>
    </row>
    <row r="24" spans="2:13" x14ac:dyDescent="0.25">
      <c r="B24" s="17" t="s">
        <v>2599</v>
      </c>
      <c r="C24" s="294">
        <v>0.17699999999999999</v>
      </c>
      <c r="D24" s="294">
        <v>1.2999999999999999E-2</v>
      </c>
      <c r="E24" s="294">
        <v>8.8999999999999996E-2</v>
      </c>
      <c r="F24" s="294">
        <v>3.0000000000000001E-3</v>
      </c>
      <c r="G24" s="294">
        <v>2.3959999999999999</v>
      </c>
      <c r="H24" s="294">
        <v>9.1999999999999998E-2</v>
      </c>
      <c r="I24" s="294">
        <v>2.9710000000000001</v>
      </c>
      <c r="J24" s="294">
        <v>0.02</v>
      </c>
      <c r="K24" s="294">
        <v>2.7E-2</v>
      </c>
      <c r="L24" s="294">
        <v>9.5000000000000001E-2</v>
      </c>
      <c r="M24" s="294">
        <v>5.8829999999999991</v>
      </c>
    </row>
    <row r="25" spans="2:13" x14ac:dyDescent="0.25">
      <c r="B25" s="17" t="s">
        <v>2600</v>
      </c>
      <c r="C25" s="294">
        <v>0.45500000000000002</v>
      </c>
      <c r="D25" s="294">
        <v>3.1E-2</v>
      </c>
      <c r="E25" s="294">
        <v>0.155</v>
      </c>
      <c r="F25" s="294">
        <v>6.0000000000000001E-3</v>
      </c>
      <c r="G25" s="294">
        <v>3.7890000000000001</v>
      </c>
      <c r="H25" s="294">
        <v>0.28299999999999997</v>
      </c>
      <c r="I25" s="294">
        <v>2.1179999999999999</v>
      </c>
      <c r="J25" s="294">
        <v>0.05</v>
      </c>
      <c r="K25" s="294">
        <v>2.5999999999999999E-2</v>
      </c>
      <c r="L25" s="294">
        <v>0</v>
      </c>
      <c r="M25" s="294">
        <v>6.9129999999999994</v>
      </c>
    </row>
    <row r="26" spans="2:13" x14ac:dyDescent="0.25">
      <c r="B26" s="17" t="s">
        <v>2601</v>
      </c>
      <c r="C26" s="294">
        <v>3.82</v>
      </c>
      <c r="D26" s="294">
        <v>0.32700000000000001</v>
      </c>
      <c r="E26" s="294">
        <v>0.38700000000000001</v>
      </c>
      <c r="F26" s="294">
        <v>7.6999999999999999E-2</v>
      </c>
      <c r="G26" s="294">
        <v>5.7629999999999999</v>
      </c>
      <c r="H26" s="294">
        <v>4.7060000000000004</v>
      </c>
      <c r="I26" s="294">
        <v>7.0869999999999997</v>
      </c>
      <c r="J26" s="294">
        <v>0.51800000000000002</v>
      </c>
      <c r="K26" s="294">
        <v>0.378</v>
      </c>
      <c r="L26" s="294">
        <v>3.0000000000000001E-3</v>
      </c>
      <c r="M26" s="294">
        <v>23.066000000000003</v>
      </c>
    </row>
    <row r="27" spans="2:13" x14ac:dyDescent="0.25">
      <c r="B27" s="17" t="s">
        <v>2602</v>
      </c>
      <c r="C27" s="294">
        <v>37.655000000000001</v>
      </c>
      <c r="D27" s="294">
        <v>2.246</v>
      </c>
      <c r="E27" s="294">
        <v>0.60799999999999998</v>
      </c>
      <c r="F27" s="294">
        <v>0.73199999999999998</v>
      </c>
      <c r="G27" s="294">
        <v>6.3789999999999996</v>
      </c>
      <c r="H27" s="294">
        <v>5.5430000000000001</v>
      </c>
      <c r="I27" s="294">
        <v>42.494999999999997</v>
      </c>
      <c r="J27" s="294">
        <v>4.7030000000000003</v>
      </c>
      <c r="K27" s="294">
        <v>1.6830000000000001</v>
      </c>
      <c r="L27" s="294">
        <v>7.0999999999999994E-2</v>
      </c>
      <c r="M27" s="294">
        <v>102.11499999999999</v>
      </c>
    </row>
    <row r="28" spans="2:13" x14ac:dyDescent="0.25">
      <c r="B28" s="17" t="s">
        <v>2603</v>
      </c>
      <c r="C28" s="294">
        <v>185.77600000000001</v>
      </c>
      <c r="D28" s="294">
        <v>9.4149999999999991</v>
      </c>
      <c r="E28" s="294">
        <v>0.39700000000000002</v>
      </c>
      <c r="F28" s="294">
        <v>6.0650000000000004</v>
      </c>
      <c r="G28" s="294">
        <v>52.890999999999998</v>
      </c>
      <c r="H28" s="294">
        <v>6.218</v>
      </c>
      <c r="I28" s="294">
        <v>19.021999999999998</v>
      </c>
      <c r="J28" s="294">
        <v>27.838000000000001</v>
      </c>
      <c r="K28" s="294">
        <v>5.8940000000000001</v>
      </c>
      <c r="L28" s="294">
        <v>6.7000000000000004E-2</v>
      </c>
      <c r="M28" s="294">
        <v>313.58300000000003</v>
      </c>
    </row>
    <row r="29" spans="2:13" x14ac:dyDescent="0.25">
      <c r="B29" s="295" t="s">
        <v>265</v>
      </c>
      <c r="C29" s="268">
        <v>228.26900000000001</v>
      </c>
      <c r="D29" s="268">
        <v>12.042999999999999</v>
      </c>
      <c r="E29" s="268">
        <v>1.6559999999999999</v>
      </c>
      <c r="F29" s="268">
        <v>6.883</v>
      </c>
      <c r="G29" s="268">
        <v>72.850999999999999</v>
      </c>
      <c r="H29" s="268">
        <v>16.878</v>
      </c>
      <c r="I29" s="268">
        <v>75.450999999999993</v>
      </c>
      <c r="J29" s="268">
        <v>33.138000000000005</v>
      </c>
      <c r="K29" s="268">
        <v>8.0120000000000005</v>
      </c>
      <c r="L29" s="268">
        <v>0.36499999999999999</v>
      </c>
      <c r="M29" s="268">
        <v>455.54600000000005</v>
      </c>
    </row>
    <row r="34" spans="2:13" ht="15.75" x14ac:dyDescent="0.25">
      <c r="B34" s="250" t="s">
        <v>2604</v>
      </c>
    </row>
    <row r="35" spans="2:13" x14ac:dyDescent="0.25">
      <c r="B35" s="284" t="s">
        <v>2605</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2549</v>
      </c>
      <c r="L37" s="254" t="s">
        <v>263</v>
      </c>
      <c r="M37" s="255" t="s">
        <v>265</v>
      </c>
    </row>
    <row r="38" spans="2:13" x14ac:dyDescent="0.25">
      <c r="B38" s="281" t="s">
        <v>2606</v>
      </c>
      <c r="C38" s="300">
        <v>0.14907000000000001</v>
      </c>
      <c r="D38" s="300">
        <v>9.4990000000000005E-2</v>
      </c>
      <c r="E38" s="300"/>
      <c r="F38" s="300"/>
      <c r="G38" s="300">
        <v>4.9439999999999998E-2</v>
      </c>
      <c r="H38" s="300"/>
      <c r="I38" s="300">
        <v>4.6000000000000001E-4</v>
      </c>
      <c r="J38" s="300">
        <v>8.3989999999999995E-2</v>
      </c>
      <c r="K38" s="300">
        <v>0.53549999999999998</v>
      </c>
      <c r="L38" s="300">
        <v>3.1949999999999999E-2</v>
      </c>
      <c r="M38" s="301">
        <v>6.8529999999999994E-2</v>
      </c>
    </row>
    <row r="39" spans="2:13" x14ac:dyDescent="0.25">
      <c r="B39" s="249"/>
    </row>
    <row r="40" spans="2:13" x14ac:dyDescent="0.25">
      <c r="J40" s="302"/>
    </row>
    <row r="44" spans="2:13" ht="15.75" x14ac:dyDescent="0.25">
      <c r="B44" s="250" t="s">
        <v>2607</v>
      </c>
    </row>
    <row r="45" spans="2:13" x14ac:dyDescent="0.25">
      <c r="B45" s="284" t="s">
        <v>2397</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2549</v>
      </c>
      <c r="L47" s="254" t="s">
        <v>263</v>
      </c>
      <c r="M47" s="255" t="s">
        <v>265</v>
      </c>
    </row>
    <row r="48" spans="2:13" x14ac:dyDescent="0.25">
      <c r="B48" s="281" t="s">
        <v>2606</v>
      </c>
      <c r="C48" s="303">
        <v>9.1389999999999999E-2</v>
      </c>
      <c r="D48" s="303">
        <v>6.411E-2</v>
      </c>
      <c r="E48" s="303"/>
      <c r="F48" s="303"/>
      <c r="G48" s="303">
        <v>3.5650000000000001E-2</v>
      </c>
      <c r="H48" s="303"/>
      <c r="I48" s="303">
        <v>9.0000000000000006E-5</v>
      </c>
      <c r="J48" s="303">
        <v>2.6939999999999999E-2</v>
      </c>
      <c r="K48" s="303">
        <v>0.75407000000000002</v>
      </c>
      <c r="L48" s="303">
        <v>7.5249999999999997E-2</v>
      </c>
      <c r="M48" s="304">
        <v>6.8489999999999995E-2</v>
      </c>
    </row>
    <row r="49" spans="2:13" x14ac:dyDescent="0.25">
      <c r="B49" s="249" t="s">
        <v>2608</v>
      </c>
    </row>
    <row r="54" spans="2:13" ht="15.75" x14ac:dyDescent="0.25">
      <c r="B54" s="250" t="s">
        <v>2609</v>
      </c>
    </row>
    <row r="55" spans="2:13" x14ac:dyDescent="0.25">
      <c r="B55" s="284" t="s">
        <v>2399</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2549</v>
      </c>
      <c r="L57" s="254" t="s">
        <v>263</v>
      </c>
      <c r="M57" s="255" t="s">
        <v>265</v>
      </c>
    </row>
    <row r="58" spans="2:13" x14ac:dyDescent="0.25">
      <c r="B58" s="207" t="s">
        <v>2610</v>
      </c>
      <c r="C58" s="305">
        <v>7.0000000000000007E-2</v>
      </c>
      <c r="D58" s="305">
        <v>0.06</v>
      </c>
      <c r="E58" s="305"/>
      <c r="F58" s="305"/>
      <c r="G58" s="305">
        <v>0.02</v>
      </c>
      <c r="H58" s="305"/>
      <c r="I58" s="305">
        <v>0</v>
      </c>
      <c r="J58" s="305">
        <v>0.02</v>
      </c>
      <c r="K58" s="305"/>
      <c r="L58" s="305"/>
      <c r="M58" s="305">
        <v>0.04</v>
      </c>
    </row>
    <row r="59" spans="2:13" x14ac:dyDescent="0.25">
      <c r="B59" s="207" t="s">
        <v>2611</v>
      </c>
      <c r="C59" s="305">
        <v>0.09</v>
      </c>
      <c r="D59" s="305">
        <v>0.08</v>
      </c>
      <c r="E59" s="305"/>
      <c r="F59" s="305"/>
      <c r="G59" s="305">
        <v>0.09</v>
      </c>
      <c r="H59" s="305"/>
      <c r="I59" s="305"/>
      <c r="J59" s="305">
        <v>0.13</v>
      </c>
      <c r="K59" s="305">
        <v>9.6199999999999992</v>
      </c>
      <c r="L59" s="305"/>
      <c r="M59" s="305">
        <v>0.14000000000000001</v>
      </c>
    </row>
    <row r="60" spans="2:13" x14ac:dyDescent="0.25">
      <c r="B60" s="207" t="s">
        <v>2612</v>
      </c>
      <c r="C60" s="305">
        <v>7.0000000000000007E-2</v>
      </c>
      <c r="D60" s="305"/>
      <c r="E60" s="305"/>
      <c r="F60" s="305"/>
      <c r="G60" s="305">
        <v>0.03</v>
      </c>
      <c r="H60" s="305"/>
      <c r="I60" s="305"/>
      <c r="J60" s="305"/>
      <c r="K60" s="305"/>
      <c r="L60" s="305"/>
      <c r="M60" s="305">
        <v>0.05</v>
      </c>
    </row>
    <row r="61" spans="2:13" x14ac:dyDescent="0.25">
      <c r="B61" s="207" t="s">
        <v>2613</v>
      </c>
      <c r="C61" s="305">
        <v>0.13</v>
      </c>
      <c r="D61" s="305">
        <v>4.76</v>
      </c>
      <c r="E61" s="305"/>
      <c r="F61" s="305"/>
      <c r="G61" s="305">
        <v>0.21</v>
      </c>
      <c r="H61" s="305"/>
      <c r="I61" s="305"/>
      <c r="J61" s="305"/>
      <c r="K61" s="305"/>
      <c r="L61" s="305"/>
      <c r="M61" s="305">
        <v>0.14000000000000001</v>
      </c>
    </row>
    <row r="62" spans="2:13" x14ac:dyDescent="0.25">
      <c r="B62" s="207" t="s">
        <v>2614</v>
      </c>
      <c r="C62" s="305">
        <v>1.89</v>
      </c>
      <c r="D62" s="305"/>
      <c r="E62" s="305"/>
      <c r="F62" s="305"/>
      <c r="G62" s="305"/>
      <c r="H62" s="305"/>
      <c r="I62" s="305"/>
      <c r="J62" s="305">
        <v>3.88</v>
      </c>
      <c r="K62" s="305"/>
      <c r="L62" s="305">
        <v>100</v>
      </c>
      <c r="M62" s="305">
        <v>1.19</v>
      </c>
    </row>
    <row r="63" spans="2:13" x14ac:dyDescent="0.25">
      <c r="B63" s="214" t="s">
        <v>2615</v>
      </c>
      <c r="C63" s="306">
        <v>4.59</v>
      </c>
      <c r="D63" s="306"/>
      <c r="E63" s="306"/>
      <c r="F63" s="306"/>
      <c r="G63" s="306">
        <v>0.14000000000000001</v>
      </c>
      <c r="H63" s="306"/>
      <c r="I63" s="306"/>
      <c r="J63" s="306"/>
      <c r="K63" s="306">
        <v>44.8</v>
      </c>
      <c r="L63" s="306"/>
      <c r="M63" s="306">
        <v>4.2300000000000004</v>
      </c>
    </row>
    <row r="68" spans="2:13" ht="15.75" x14ac:dyDescent="0.25">
      <c r="B68" s="250" t="s">
        <v>2616</v>
      </c>
    </row>
    <row r="69" spans="2:13" x14ac:dyDescent="0.25">
      <c r="B69" s="284" t="s">
        <v>2401</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2549</v>
      </c>
      <c r="L71" s="254" t="s">
        <v>263</v>
      </c>
      <c r="M71" s="255" t="s">
        <v>265</v>
      </c>
    </row>
    <row r="72" spans="2:13" x14ac:dyDescent="0.25">
      <c r="B72" s="281" t="s">
        <v>2617</v>
      </c>
      <c r="C72" s="303">
        <v>8.2200000000000006</v>
      </c>
      <c r="D72" s="303">
        <v>0</v>
      </c>
      <c r="E72" s="303">
        <v>0</v>
      </c>
      <c r="F72" s="303">
        <v>0</v>
      </c>
      <c r="G72" s="303">
        <v>1.5</v>
      </c>
      <c r="H72" s="303">
        <v>0</v>
      </c>
      <c r="I72" s="303">
        <v>9.6199999999999992</v>
      </c>
      <c r="J72" s="303">
        <v>0</v>
      </c>
      <c r="K72" s="303">
        <v>0</v>
      </c>
      <c r="L72" s="303">
        <v>1.18</v>
      </c>
      <c r="M72" s="304">
        <v>20.52</v>
      </c>
    </row>
    <row r="77" spans="2:13" ht="15.75" x14ac:dyDescent="0.25">
      <c r="B77" s="250" t="s">
        <v>2618</v>
      </c>
    </row>
    <row r="78" spans="2:13" x14ac:dyDescent="0.25">
      <c r="B78" s="284" t="s">
        <v>2403</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2549</v>
      </c>
      <c r="L80" s="254" t="s">
        <v>263</v>
      </c>
      <c r="M80" s="255" t="s">
        <v>265</v>
      </c>
    </row>
    <row r="81" spans="2:14" x14ac:dyDescent="0.25">
      <c r="B81" s="281" t="s">
        <v>2619</v>
      </c>
      <c r="C81" s="303">
        <v>0</v>
      </c>
      <c r="D81" s="303">
        <v>0</v>
      </c>
      <c r="E81" s="303">
        <v>0</v>
      </c>
      <c r="F81" s="303">
        <v>0</v>
      </c>
      <c r="G81" s="303">
        <v>0</v>
      </c>
      <c r="H81" s="303">
        <v>0</v>
      </c>
      <c r="I81" s="303">
        <v>0.01</v>
      </c>
      <c r="J81" s="303">
        <v>0</v>
      </c>
      <c r="K81" s="303">
        <v>0</v>
      </c>
      <c r="L81" s="303">
        <v>0.32</v>
      </c>
      <c r="M81" s="304"/>
    </row>
    <row r="82" spans="2:14" x14ac:dyDescent="0.25">
      <c r="B82" s="249"/>
    </row>
    <row r="83" spans="2:14" x14ac:dyDescent="0.25">
      <c r="B83" s="249"/>
    </row>
    <row r="85" spans="2:14" x14ac:dyDescent="0.25">
      <c r="N85" s="200" t="s">
        <v>2455</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2.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3.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4.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Inger Lise Wolff-Jensen</cp:lastModifiedBy>
  <cp:revision/>
  <dcterms:created xsi:type="dcterms:W3CDTF">2016-04-21T08:07:20Z</dcterms:created>
  <dcterms:modified xsi:type="dcterms:W3CDTF">2025-11-13T10:20:06Z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