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4\"/>
    </mc:Choice>
  </mc:AlternateContent>
  <xr:revisionPtr revIDLastSave="0" documentId="8_{0CAED992-FC50-4834-B712-B5F445390872}" xr6:coauthVersionLast="47" xr6:coauthVersionMax="47" xr10:uidLastSave="{00000000-0000-0000-0000-000000000000}"/>
  <bookViews>
    <workbookView xWindow="28680" yWindow="-120" windowWidth="29040" windowHeight="157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F293" i="8"/>
  <c r="G293" i="8"/>
  <c r="F307"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70" i="9" l="1"/>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C291" i="8"/>
  <c r="C293" i="8"/>
  <c r="C295" i="8"/>
  <c r="D295" i="8"/>
  <c r="D291" i="8"/>
  <c r="C307" i="8"/>
  <c r="D307"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<sst xmlns="http://schemas.openxmlformats.org/spreadsheetml/2006/main" count="4058" uniqueCount="2634">
  <si>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</si>
  <si>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</si>
  <si>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</si>
  <si>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</si>
  <si>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</si>
  <si>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</si>
  <si>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</si>
  <si>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</si>
  <si>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</si>
  <si>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</si>
  <si>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</si>
  <si>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</si>
  <si>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</si>
  <si>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</si>
  <si>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</si>
  <si>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</si>
  <si>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</si>
  <si>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</si>
  <si>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</si>
  <si>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</si>
  <si>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</si>
  <si>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</si>
  <si>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</si>
  <si>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</si>
  <si>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</si>
  <si>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</si>
  <si>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</si>
  <si>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</si>
  <si>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</si>
  <si>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</si>
  <si>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</si>
  <si>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</si>
  <si>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</si>
  <si>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</si>
  <si>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</si>
  <si>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</si>
  <si>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</si>
  <si>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</si>
  <si>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</si>
  <si>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</si>
  <si>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</si>
  <si>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</si>
  <si>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</si>
  <si>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</si>
  <si>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</si>
  <si>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</si>
  <si>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</si>
  <si>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</si>
  <si>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</si>
  <si>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</si>
  <si>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</si>
  <si>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</si>
  <si>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</si>
  <si>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</si>
  <si>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</si>
  <si>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</si>
  <si>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</si>
  <si>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</si>
  <si>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</si>
  <si>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</si>
  <si>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</si>
  <si>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</si>
  <si>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</si>
  <si>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</si>
  <si>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</si>
  <si>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</si>
  <si>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</si>
  <si>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</si>
  <si>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</si>
  <si>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</si>
  <si>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</si>
  <si>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</si>
  <si>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</si>
  <si>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</si>
  <si>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</si>
  <si>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</si>
  <si>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</si>
  <si>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</si>
  <si>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</si>
  <si>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</si>
  <si>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</si>
  <si>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</si>
  <si>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</si>
  <si>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</si>
  <si>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</si>
  <si>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</si>
  <si>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</si>
  <si>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</si>
  <si>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</si>
  <si>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</si>
  <si>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</si>
  <si>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</si>
  <si>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</si>
  <si>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</si>
  <si>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</si>
  <si>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</si>
  <si>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</si>
  <si>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</si>
  <si>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</si>
  <si>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</si>
  <si>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</si>
  <si>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</si>
  <si>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</si>
  <si>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</si>
  <si>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</si>
  <si>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</si>
  <si>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</si>
  <si>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</si>
  <si>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</si>
  <si>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</si>
  <si>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</si>
  <si>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</si>
  <si>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</si>
  <si>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</si>
  <si>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</si>
  <si>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</si>
  <si>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</si>
  <si>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</si>
  <si>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</si>
  <si>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</si>
  <si>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</si>
  <si>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</si>
  <si>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</si>
  <si>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</si>
  <si>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</si>
  <si>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</si>
  <si>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</si>
  <si>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</si>
  <si>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</si>
  <si>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</si>
  <si>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</si>
  <si>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</si>
  <si>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</si>
  <si>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</si>
  <si>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</si>
  <si>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</si>
  <si>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</si>
  <si>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</si>
  <si>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</si>
  <si>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</si>
  <si>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</si>
  <si>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</si>
  <si>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</si>
  <si>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</si>
  <si>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</si>
  <si>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</si>
  <si>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</si>
  <si>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</si>
  <si>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</si>
  <si>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</si>
  <si>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</si>
  <si>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</si>
  <si>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</si>
  <si>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</si>
  <si>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</si>
  <si>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</si>
  <si>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</si>
  <si>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</si>
  <si>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</si>
  <si>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</si>
  <si>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</si>
  <si>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</si>
  <si>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</si>
  <si>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</si>
  <si>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</si>
  <si>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</si>
  <si>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</si>
  <si>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</si>
  <si>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</si>
  <si>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</si>
  <si>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</si>
  <si>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</si>
  <si>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</si>
  <si>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</si>
  <si>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</si>
  <si>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</si>
  <si>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</si>
  <si>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</si>
  <si>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</si>
  <si>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</si>
  <si>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</si>
  <si>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</si>
  <si>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</si>
  <si>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</si>
  <si>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</si>
  <si>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</si>
  <si>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</si>
  <si>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</si>
  <si>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</si>
  <si>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</si>
  <si>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</si>
  <si>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</si>
  <si>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</si>
  <si>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</si>
  <si>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</si>
  <si>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</si>
  <si>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</si>
  <si>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</si>
  <si>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</si>
  <si>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</si>
  <si>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</si>
  <si>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</si>
  <si>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</si>
  <si>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</si>
  <si>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</si>
  <si>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</si>
  <si>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</si>
  <si>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</si>
  <si>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</si>
  <si>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</si>
  <si>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</si>
  <si>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</si>
  <si>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</si>
  <si>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</si>
  <si>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</si>
  <si>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</si>
  <si>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</si>
  <si>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</si>
  <si>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</si>
  <si>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</si>
  <si>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</si>
  <si>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</si>
  <si>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</si>
  <si>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</si>
  <si>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</si>
  <si>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</si>
  <si>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</si>
  <si>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</si>
  <si>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</si>
  <si>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</si>
  <si>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</si>
  <si>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</si>
  <si>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</si>
  <si>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</si>
  <si>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</si>
  <si>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</si>
  <si>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</si>
  <si>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</si>
  <si>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</si>
  <si>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</si>
  <si>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</si>
  <si>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</si>
  <si>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</si>
  <si>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</si>
  <si>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</si>
  <si>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</si>
  <si>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</si>
  <si>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</si>
  <si>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</si>
  <si>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</si>
  <si>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</si>
  <si>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</si>
  <si>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</si>
  <si>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</si>
  <si>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</si>
  <si>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</si>
  <si>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</si>
  <si>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</si>
  <si>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</si>
  <si>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</si>
  <si>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</si>
  <si>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</si>
  <si>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</si>
  <si>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</si>
  <si>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</si>
  <si>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</si>
  <si>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</si>
  <si>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</si>
  <si>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</si>
  <si>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</si>
  <si>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</si>
  <si>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</si>
  <si>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</si>
  <si>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</si>
  <si>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</si>
  <si>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</si>
  <si>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</si>
  <si>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</si>
  <si>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</si>
  <si>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</si>
  <si>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</si>
  <si>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</si>
  <si>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</si>
  <si>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</si>
  <si>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</si>
  <si>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</si>
  <si>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</si>
  <si>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</si>
  <si>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</si>
  <si>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</si>
  <si>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</si>
  <si>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</si>
  <si>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</si>
  <si>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</si>
  <si>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</si>
  <si>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</si>
  <si>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</si>
  <si>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</si>
  <si>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</si>
  <si>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</si>
  <si>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</si>
  <si>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</si>
  <si>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</si>
  <si>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</si>
  <si>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</si>
  <si>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</si>
  <si>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</si>
  <si>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</si>
  <si>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</si>
  <si>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</si>
  <si>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</si>
  <si>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</si>
  <si>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</si>
  <si>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</si>
  <si>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</si>
  <si>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</si>
  <si>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</si>
  <si>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</si>
  <si>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</si>
  <si>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</si>
  <si>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</si>
  <si>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</si>
  <si>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</si>
  <si>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</si>
  <si>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</si>
  <si>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</si>
  <si>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</si>
  <si>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</si>
  <si>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</si>
  <si>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</si>
  <si>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</si>
  <si>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</si>
  <si>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</si>
  <si>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</si>
  <si>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</si>
  <si>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</si>
  <si>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</si>
  <si>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</si>
  <si>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</si>
  <si>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</si>
  <si>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</si>
  <si>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</si>
  <si>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</si>
  <si>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</si>
  <si>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</si>
  <si>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</si>
  <si>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</si>
  <si>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</si>
  <si>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</si>
  <si>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</si>
  <si>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</si>
  <si>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</si>
  <si>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</si>
  <si>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</si>
  <si>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</si>
  <si>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</si>
  <si>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</si>
  <si>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</si>
  <si>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</si>
  <si>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</si>
  <si>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</si>
  <si>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</si>
  <si>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</si>
  <si>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</si>
  <si>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</si>
  <si>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</si>
  <si>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</si>
  <si>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</si>
  <si>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</si>
  <si>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</si>
  <si>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</si>
  <si>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</si>
  <si>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</si>
  <si>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</si>
  <si>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</si>
  <si>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</si>
  <si>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</si>
  <si>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</si>
  <si>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</si>
  <si>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</si>
  <si>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</si>
  <si>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</si>
  <si>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</si>
  <si>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</si>
  <si>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</si>
  <si>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</si>
  <si>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</si>
  <si>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</si>
  <si>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</si>
  <si>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</si>
  <si>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</si>
  <si>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</si>
  <si>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</si>
  <si>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</si>
  <si>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</si>
  <si>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</si>
  <si>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</si>
  <si>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</si>
  <si>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</si>
  <si>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</si>
  <si>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</si>
  <si>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</si>
  <si>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</si>
  <si>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</si>
  <si>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</si>
  <si>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</si>
  <si>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</si>
  <si>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</si>
  <si>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</si>
  <si>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</si>
  <si>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</si>
  <si>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</si>
  <si>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</si>
  <si>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</si>
  <si>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</si>
  <si>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</si>
  <si>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</si>
  <si>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</si>
  <si>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</si>
  <si>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</si>
  <si>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</si>
  <si>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</si>
  <si>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</si>
  <si>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</si>
  <si>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</si>
  <si>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</si>
  <si>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</si>
  <si>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</si>
  <si>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</si>
  <si>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</si>
  <si>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</si>
  <si>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</si>
  <si>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</si>
  <si>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</si>
  <si>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</si>
  <si>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</si>
  <si>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</si>
  <si>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</si>
  <si>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</si>
  <si>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</si>
  <si>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</si>
  <si>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</si>
  <si>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</si>
  <si>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</si>
  <si>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</si>
  <si>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</si>
  <si>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</si>
  <si>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</si>
  <si>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</si>
  <si>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</si>
  <si>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</si>
  <si>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</si>
  <si>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</si>
  <si>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</si>
  <si>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</si>
  <si>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</si>
  <si>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</si>
  <si>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</si>
  <si>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</si>
  <si>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</si>
  <si>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</si>
  <si>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</si>
  <si>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</si>
  <si>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</si>
  <si>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</si>
  <si>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</si>
  <si>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</si>
  <si>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</si>
  <si>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</si>
  <si>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</si>
  <si>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</si>
  <si>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</si>
  <si>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</si>
  <si>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</si>
  <si>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</si>
  <si>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</si>
  <si>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</si>
  <si>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</si>
  <si>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</si>
  <si>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</si>
  <si>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</si>
  <si>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</si>
  <si>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</si>
  <si>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</si>
  <si>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</si>
  <si>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</si>
  <si>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</si>
  <si>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</si>
  <si>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</si>
  <si>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</si>
  <si>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</si>
  <si>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</si>
  <si>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</si>
  <si>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</si>
  <si>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</si>
  <si>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</si>
  <si>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</si>
  <si>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</si>
  <si>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</si>
  <si>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</si>
  <si>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</si>
  <si>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</si>
  <si>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</si>
  <si>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</si>
  <si>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</si>
  <si>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</si>
  <si>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</si>
  <si>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</si>
  <si>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</si>
  <si>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</si>
  <si>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</si>
  <si>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</si>
  <si>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</si>
  <si>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</si>
  <si>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</si>
  <si>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</si>
  <si>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</si>
  <si>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</si>
  <si>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</si>
  <si>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</si>
  <si>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</si>
  <si>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</si>
  <si>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</si>
  <si>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</si>
  <si>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</si>
  <si>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</si>
  <si>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</si>
  <si>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</si>
  <si>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</si>
  <si>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</si>
  <si>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</si>
  <si>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</si>
  <si>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</si>
  <si>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</si>
  <si>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</si>
  <si>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</si>
  <si>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</si>
  <si>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</si>
  <si>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</si>
  <si>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</si>
  <si>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</si>
  <si>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</si>
  <si>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</si>
  <si>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</si>
  <si>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</si>
  <si>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</si>
  <si>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</si>
  <si>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</si>
  <si>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</si>
  <si>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</si>
  <si>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</si>
  <si>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</si>
  <si>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</si>
  <si>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</si>
  <si>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</si>
  <si>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</si>
  <si>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</si>
  <si>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</si>
  <si>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</si>
  <si>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</si>
  <si>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</si>
  <si>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</si>
  <si>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</si>
  <si>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</si>
  <si>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</si>
  <si>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</si>
  <si>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</si>
  <si>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</si>
  <si>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</si>
  <si>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</si>
  <si>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</si>
  <si>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</si>
  <si>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</si>
  <si>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</si>
  <si>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</si>
  <si>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</si>
  <si>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</si>
  <si>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</si>
  <si>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</si>
  <si>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</si>
  <si>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</si>
  <si>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</si>
  <si>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</si>
  <si>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</si>
  <si>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</si>
  <si>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</si>
  <si>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</si>
  <si>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</si>
  <si>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</si>
  <si>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</si>
  <si>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</si>
  <si>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</si>
  <si>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</si>
  <si>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</si>
  <si>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</si>
  <si>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</si>
  <si>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</si>
  <si>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</si>
  <si>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</si>
  <si>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</si>
  <si>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</si>
  <si>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</si>
  <si>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</si>
  <si>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</si>
  <si>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</si>
  <si>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</si>
  <si>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</si>
  <si>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</si>
  <si>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</si>
  <si>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</si>
  <si>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</si>
  <si>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</si>
  <si>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</si>
  <si>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</si>
  <si>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</si>
  <si>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</si>
  <si>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</si>
  <si>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</si>
  <si>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</si>
  <si>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</si>
  <si>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</si>
  <si>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</si>
  <si>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</si>
  <si>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</si>
  <si>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</si>
  <si>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</si>
  <si>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</si>
  <si>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</si>
  <si>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</si>
  <si>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</si>
  <si>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</si>
  <si>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</si>
  <si>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</si>
  <si>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</si>
  <si>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</si>
  <si>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</si>
  <si>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</si>
  <si>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</si>
  <si>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</si>
  <si>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</si>
  <si>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</si>
  <si>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</si>
  <si>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</si>
  <si>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</si>
  <si>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</si>
  <si>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</si>
  <si>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</si>
  <si>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</si>
  <si>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</si>
  <si>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</si>
  <si>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</si>
  <si>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</si>
  <si>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</si>
  <si>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</si>
  <si>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</si>
  <si>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</si>
  <si>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</si>
  <si>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</si>
  <si>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</si>
  <si>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</si>
  <si>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</si>
  <si>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</si>
  <si>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</si>
  <si>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</si>
  <si>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</si>
  <si>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</si>
  <si>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</si>
  <si>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</si>
  <si>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</si>
  <si>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</si>
  <si>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</si>
  <si>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</si>
  <si>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</si>
  <si>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</si>
  <si>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</si>
  <si>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</si>
  <si>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</si>
  <si>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</si>
  <si>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</si>
  <si>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</si>
  <si>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</si>
  <si>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</si>
  <si>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</si>
  <si>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</si>
  <si>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</si>
  <si>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</si>
  <si>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</si>
  <si>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</si>
  <si>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</si>
  <si>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</si>
  <si>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</si>
  <si>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</si>
  <si>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</si>
  <si>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</si>
  <si>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</si>
  <si>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</si>
  <si>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</si>
  <si>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</si>
  <si>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</si>
  <si>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</si>
  <si>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</si>
  <si>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</si>
  <si>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</si>
  <si>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</si>
  <si>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</si>
  <si>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</si>
  <si>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</si>
  <si>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</si>
  <si>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</si>
  <si>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</si>
  <si>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</si>
  <si>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</si>
  <si>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</si>
  <si>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</si>
  <si>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</si>
  <si>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</si>
  <si>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</si>
  <si>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</si>
  <si>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</si>
  <si>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</si>
  <si>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</si>
  <si>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</si>
  <si>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</si>
  <si>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</si>
  <si>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</si>
  <si>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</si>
  <si>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</si>
  <si>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</si>
  <si>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</si>
  <si>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</si>
  <si>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</si>
  <si>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</si>
  <si>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</si>
  <si>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</si>
  <si>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</si>
  <si>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</si>
  <si>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</si>
  <si>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</si>
  <si>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</si>
  <si>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</si>
  <si>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</si>
  <si>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</si>
  <si>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</si>
  <si>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</si>
  <si>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</si>
  <si>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</si>
  <si>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</si>
  <si>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</si>
  <si>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</si>
  <si>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</si>
  <si>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</si>
  <si>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</si>
  <si>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</si>
  <si>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</si>
  <si>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</si>
  <si>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</si>
  <si>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</si>
  <si>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</si>
  <si>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</si>
  <si>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</si>
  <si>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</si>
  <si>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</si>
  <si>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</si>
  <si>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</si>
  <si>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</si>
  <si>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</si>
  <si>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</si>
  <si>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</si>
  <si>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</si>
  <si>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</si>
  <si>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</si>
  <si>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</si>
  <si>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</si>
  <si>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</si>
  <si>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</si>
  <si>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</si>
  <si>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</si>
  <si>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</si>
  <si>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</si>
  <si>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</si>
  <si>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</si>
  <si>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</si>
  <si>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</si>
  <si>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</si>
  <si>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</si>
  <si>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</si>
  <si>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</si>
  <si>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</si>
  <si>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</si>
  <si>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</si>
  <si>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</si>
  <si>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</si>
  <si>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</si>
  <si>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</si>
  <si>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</si>
  <si>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</si>
  <si>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</si>
  <si>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</si>
  <si>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</si>
  <si>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</si>
  <si>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</si>
  <si>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</si>
  <si>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</si>
  <si>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</si>
  <si>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</si>
  <si>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</si>
  <si>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</si>
  <si>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</si>
  <si>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</si>
  <si>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</si>
  <si>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</si>
  <si>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</si>
  <si>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</si>
  <si>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</si>
  <si>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</si>
  <si>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</si>
  <si>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</si>
  <si>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</si>
  <si>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</si>
  <si>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</si>
  <si>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</si>
  <si>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</si>
  <si>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</si>
  <si>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</si>
  <si>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</si>
  <si>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</si>
  <si>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</si>
  <si>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</si>
  <si>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</si>
  <si>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</si>
  <si>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</si>
  <si>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</si>
  <si>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</si>
  <si>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</si>
  <si>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</si>
  <si>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</si>
  <si>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</si>
  <si>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</si>
  <si>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</si>
  <si>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</si>
  <si>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</si>
  <si>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</si>
  <si>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</si>
  <si>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</si>
  <si>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</si>
  <si>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</si>
  <si>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</si>
  <si>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</si>
  <si>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</si>
  <si>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</si>
  <si>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</si>
  <si>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</si>
  <si>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</si>
  <si>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</si>
  <si>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</si>
  <si>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</si>
  <si>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</si>
  <si>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</si>
  <si>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</si>
  <si>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</si>
  <si>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</si>
  <si>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</si>
  <si>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</si>
  <si>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</si>
  <si>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</si>
  <si>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</si>
  <si>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</si>
  <si>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</si>
  <si>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</si>
  <si>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</si>
  <si>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</si>
  <si>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</si>
  <si>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</si>
  <si>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</si>
  <si>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</si>
  <si>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</si>
  <si>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</si>
  <si>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</si>
  <si>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</si>
  <si>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</si>
  <si>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</si>
  <si>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</si>
  <si>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</si>
  <si>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</si>
  <si>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</si>
  <si>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</si>
  <si>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</si>
  <si>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</si>
  <si>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</si>
  <si>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</si>
  <si>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</si>
  <si>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</si>
  <si>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</si>
  <si>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</si>
  <si>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</si>
  <si>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</si>
  <si>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</si>
  <si>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</si>
  <si>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</si>
  <si>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</si>
  <si>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</si>
  <si>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</si>
  <si>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</si>
  <si>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</si>
  <si>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</si>
  <si>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</si>
  <si>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</si>
  <si>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</si>
  <si>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</si>
  <si>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</si>
  <si>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</si>
  <si>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</si>
  <si>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</si>
  <si>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</si>
  <si>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</si>
  <si>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</si>
  <si>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</si>
  <si>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</si>
  <si>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</si>
  <si>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</si>
  <si>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</si>
  <si>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</si>
  <si>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</si>
  <si>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</si>
  <si>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</si>
  <si>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</si>
  <si>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</si>
  <si>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</si>
  <si>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</si>
  <si>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</si>
  <si>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</si>
  <si>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</si>
  <si>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</si>
  <si>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</si>
  <si>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</si>
  <si>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</si>
  <si>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</si>
  <si>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</si>
  <si>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</si>
  <si>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</si>
  <si>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</si>
  <si>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</si>
  <si>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</si>
  <si>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</si>
  <si>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</si>
  <si>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</si>
  <si>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</si>
  <si>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</si>
  <si>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</si>
  <si>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</si>
  <si>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</si>
  <si>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</si>
  <si>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</si>
  <si>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</si>
  <si>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</si>
  <si>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</si>
  <si>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</si>
  <si>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</si>
  <si>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</si>
  <si>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</si>
  <si>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</si>
  <si>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</si>
  <si>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</si>
  <si>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</si>
  <si>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</si>
  <si>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</si>
  <si>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</si>
  <si>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</si>
  <si>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</si>
  <si>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</si>
  <si>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</si>
  <si>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</si>
  <si>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</si>
  <si>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</si>
  <si>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</si>
  <si>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</si>
  <si>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</si>
  <si>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</si>
  <si>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</si>
  <si>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</si>
  <si>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</si>
  <si>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</si>
  <si>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</si>
  <si>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</si>
  <si>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</si>
  <si>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</si>
  <si>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</si>
  <si>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</si>
  <si>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</si>
  <si>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</si>
  <si>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</si>
  <si>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</si>
  <si>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</si>
  <si>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</si>
  <si>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</si>
  <si>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</si>
  <si>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</si>
  <si>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</si>
  <si>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</si>
  <si>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</si>
  <si>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</si>
  <si>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</si>
  <si>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</si>
  <si>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</si>
  <si>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</si>
  <si>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</si>
  <si>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</si>
  <si>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</si>
  <si>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</si>
  <si>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</si>
  <si>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</si>
  <si>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</si>
  <si>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</si>
  <si>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</si>
  <si>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</si>
  <si>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</si>
  <si>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</si>
  <si>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</si>
  <si>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</si>
  <si>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</si>
  <si>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</si>
  <si>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</si>
  <si>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</si>
  <si>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</si>
  <si>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</si>
  <si>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</si>
  <si>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</si>
  <si>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</si>
  <si>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</si>
  <si>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</si>
  <si>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</si>
  <si>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</si>
  <si>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</si>
  <si>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</si>
  <si>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</si>
  <si>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</si>
  <si>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</si>
  <si>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</si>
  <si>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</si>
  <si>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</si>
  <si>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</si>
  <si>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</si>
  <si>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</si>
  <si>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</si>
  <si>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</si>
  <si>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</si>
  <si>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</si>
  <si>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</si>
  <si>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</si>
  <si>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</si>
  <si>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</si>
  <si>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</si>
  <si>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</si>
  <si>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</si>
  <si>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</si>
  <si>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</si>
  <si>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</si>
  <si>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</si>
  <si>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</si>
  <si>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</si>
  <si>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</si>
  <si>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</si>
  <si>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</si>
  <si>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</si>
  <si>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</si>
  <si>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</si>
  <si>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</si>
  <si>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</si>
  <si>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</si>
  <si>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</si>
  <si>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</si>
  <si>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</si>
  <si>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</si>
  <si>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</si>
  <si>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</si>
  <si>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</si>
  <si>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</si>
  <si>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</si>
  <si>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</si>
  <si>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</si>
  <si>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</si>
  <si>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</si>
  <si>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</si>
  <si>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</si>
  <si>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</si>
  <si>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</si>
  <si>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</si>
  <si>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</si>
  <si>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</si>
  <si>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</si>
  <si>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</si>
  <si>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</si>
  <si>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</si>
  <si>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</si>
  <si>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</si>
  <si>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</si>
  <si>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</si>
  <si>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</si>
  <si>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</si>
  <si>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</si>
  <si>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</si>
  <si>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</si>
  <si>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</si>
  <si>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</si>
  <si>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</si>
  <si>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</si>
  <si>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</si>
  <si>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</si>
  <si>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</si>
  <si>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</si>
  <si>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</si>
  <si>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</si>
  <si>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</si>
  <si>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</si>
  <si>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</si>
  <si>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</si>
  <si>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</si>
  <si>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</si>
  <si>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</si>
  <si>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</si>
  <si>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</si>
  <si>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</si>
  <si>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</si>
  <si>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</si>
  <si>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</si>
  <si>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</si>
  <si>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</si>
  <si>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</si>
  <si>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</si>
  <si>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</si>
  <si>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</si>
  <si>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</si>
  <si>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</si>
  <si>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</si>
  <si>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</si>
  <si>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</si>
  <si>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</si>
  <si>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</si>
  <si>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</si>
  <si>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</si>
  <si>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</si>
  <si>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</si>
  <si>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</si>
  <si>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</si>
  <si>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</si>
  <si>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</si>
  <si>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</si>
  <si>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</si>
  <si>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</si>
  <si>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</si>
  <si>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</si>
  <si>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</si>
  <si>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</si>
  <si>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</si>
  <si>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</si>
  <si>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</si>
  <si>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</si>
  <si>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</si>
  <si>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</si>
  <si>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</si>
  <si>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</si>
  <si>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</si>
  <si>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</si>
  <si>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</si>
  <si>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</si>
  <si>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</si>
  <si>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</si>
  <si>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</si>
  <si>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</si>
  <si>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</si>
  <si>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</si>
  <si>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</si>
  <si>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</si>
  <si>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</si>
  <si>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</si>
  <si>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</si>
  <si>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</si>
  <si>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</si>
  <si>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</si>
  <si>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</si>
  <si>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</si>
  <si>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</si>
  <si>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</si>
  <si>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</si>
  <si>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</si>
  <si>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</si>
  <si>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</si>
  <si>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</si>
  <si>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</si>
  <si>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</si>
  <si>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</si>
  <si>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</si>
  <si>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</si>
  <si>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</si>
  <si>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</si>
  <si>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</si>
  <si>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</si>
  <si>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</si>
  <si>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</si>
  <si>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</si>
  <si>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</si>
  <si>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</si>
  <si>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</si>
  <si>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</si>
  <si>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</si>
  <si>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</si>
  <si>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</si>
  <si>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</si>
  <si>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</si>
  <si>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</si>
  <si>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</si>
  <si>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</si>
  <si>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</si>
  <si>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</si>
  <si>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</si>
  <si>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</si>
  <si>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</si>
  <si>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</si>
  <si>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</si>
  <si>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</si>
  <si>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</si>
  <si>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</si>
  <si>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</si>
  <si>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</si>
  <si>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</si>
  <si>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</si>
  <si>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</si>
  <si>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</si>
  <si>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</si>
  <si>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</si>
  <si>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</si>
  <si>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</si>
  <si>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</si>
  <si>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</si>
  <si>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</si>
  <si>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</si>
  <si>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</si>
  <si>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</si>
  <si>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</si>
  <si>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</si>
  <si>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</si>
  <si>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</si>
  <si>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</si>
  <si>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</si>
  <si>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</si>
  <si>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</si>
  <si>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</si>
  <si>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</si>
  <si>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</si>
  <si>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</si>
  <si>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</si>
  <si>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</si>
  <si>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</si>
  <si>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</si>
  <si>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</si>
  <si>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</si>
  <si>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</si>
  <si>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</si>
  <si>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</si>
  <si>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</si>
  <si>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</si>
  <si>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</si>
  <si>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</si>
  <si>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</si>
  <si>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</si>
  <si>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</si>
  <si>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</si>
  <si>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</si>
  <si>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</si>
  <si>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</si>
  <si>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</si>
  <si>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</si>
  <si>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</si>
  <si>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</si>
  <si>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</si>
  <si>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</si>
  <si>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</si>
  <si>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</si>
  <si>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</si>
  <si>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</si>
  <si>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</si>
  <si>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</si>
  <si>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</si>
  <si>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</si>
  <si>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</si>
  <si>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</si>
  <si>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</si>
  <si>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</si>
  <si>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</si>
  <si>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</si>
  <si>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</si>
  <si>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</si>
  <si>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</si>
  <si>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</si>
  <si>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</si>
  <si>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</si>
  <si>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</si>
  <si>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</si>
  <si>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</si>
  <si>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</si>
  <si>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</si>
  <si>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</si>
  <si>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</si>
  <si>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</si>
  <si>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</si>
  <si>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</si>
  <si>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</si>
  <si>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</si>
  <si>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</si>
  <si>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</si>
  <si>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</si>
  <si>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</si>
  <si>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</si>
  <si>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</si>
  <si>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</si>
  <si>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</si>
  <si>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</si>
  <si>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</si>
  <si>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</si>
  <si>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</si>
  <si>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</si>
  <si>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</si>
  <si>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</si>
  <si>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</si>
  <si>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</si>
  <si>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</si>
  <si>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</si>
  <si>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</si>
  <si>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</si>
  <si>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</si>
  <si>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</si>
  <si>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</si>
  <si>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</si>
  <si>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</si>
  <si>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</si>
  <si>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</si>
  <si>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</si>
  <si>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</si>
  <si>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</si>
  <si>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</si>
  <si>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</si>
  <si>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</si>
  <si>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</si>
  <si>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</si>
  <si>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</si>
  <si>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</si>
  <si>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</si>
  <si>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</si>
  <si>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</si>
  <si>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</si>
  <si>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</si>
  <si>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</si>
  <si>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</si>
  <si>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</si>
  <si>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</si>
  <si>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</si>
  <si>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</si>
  <si>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</si>
  <si>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</si>
  <si>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</si>
  <si>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</si>
  <si>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</si>
  <si>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</si>
  <si>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</si>
  <si>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</si>
  <si>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</si>
  <si>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</si>
  <si>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</si>
  <si>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</si>
  <si>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</si>
  <si>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</si>
  <si>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</si>
  <si>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</si>
  <si>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</si>
  <si>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</si>
  <si>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</si>
  <si>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</si>
  <si>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</si>
  <si>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</si>
  <si>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</si>
  <si>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</si>
  <si>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</si>
  <si>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</si>
  <si>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</si>
  <si>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</si>
  <si>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</si>
  <si>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</si>
  <si>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</si>
  <si>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</si>
  <si>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</si>
  <si>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</si>
  <si>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</si>
  <si>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</si>
  <si>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</si>
  <si>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</si>
  <si>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</si>
  <si>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</si>
  <si>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</si>
  <si>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</si>
  <si>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</si>
  <si>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</si>
  <si>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</si>
  <si>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</si>
  <si>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</si>
  <si>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</si>
  <si>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</si>
  <si>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</si>
  <si>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</si>
  <si>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</si>
  <si>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</si>
  <si>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</si>
  <si>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</si>
  <si>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</si>
  <si>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</si>
  <si>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</si>
  <si>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</si>
  <si>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</si>
  <si>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</si>
  <si>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</si>
  <si>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</si>
  <si>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</si>
  <si>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</si>
  <si>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</si>
  <si>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</si>
  <si>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</si>
  <si>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</si>
  <si>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</si>
  <si>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</si>
  <si>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</si>
  <si>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</si>
  <si>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</si>
  <si>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</si>
  <si>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</si>
  <si>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</si>
  <si>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</si>
  <si>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</si>
  <si>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</si>
  <si>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</si>
  <si>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</si>
  <si>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</si>
  <si>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</si>
  <si>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</si>
  <si>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</si>
  <si>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</si>
  <si>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</si>
  <si>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</si>
  <si>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</si>
  <si>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</si>
  <si>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</si>
  <si>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</si>
  <si>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</si>
  <si>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</si>
  <si>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</si>
  <si>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</si>
  <si>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</si>
  <si>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</si>
  <si>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</si>
  <si>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</si>
  <si>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</si>
  <si>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</si>
  <si>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</si>
  <si>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</si>
  <si>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</si>
  <si>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</si>
  <si>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</si>
  <si>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</si>
  <si>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</si>
  <si>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</si>
  <si>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</si>
  <si>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</si>
  <si>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</si>
  <si>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</si>
  <si>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</si>
  <si>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</si>
  <si>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</si>
  <si>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</si>
  <si>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</si>
  <si>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</si>
  <si>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</si>
  <si>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</si>
  <si>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</si>
  <si>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</si>
  <si>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</si>
  <si>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</si>
  <si>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</si>
  <si>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</si>
  <si>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</si>
  <si>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</si>
  <si>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</si>
  <si>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</si>
  <si>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</si>
  <si>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</si>
  <si>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</si>
  <si>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</si>
  <si>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</si>
  <si>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</si>
  <si>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</si>
  <si>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</si>
  <si>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</si>
  <si>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</si>
  <si>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</si>
  <si>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</si>
  <si>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</si>
  <si>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</si>
  <si>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</si>
  <si>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</si>
  <si>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</si>
  <si>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</si>
  <si>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</si>
  <si>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</si>
  <si>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</si>
  <si>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</si>
  <si>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</si>
  <si>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</si>
  <si>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</si>
  <si>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</si>
  <si>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</si>
  <si>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</si>
  <si>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</si>
  <si>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</si>
  <si>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</si>
  <si>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</si>
  <si>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</si>
  <si>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</si>
  <si>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</si>
  <si>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</si>
  <si>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</si>
  <si>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</si>
  <si>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</si>
  <si>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</si>
  <si>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</si>
  <si>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</si>
  <si>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</si>
  <si>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</si>
  <si>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</si>
  <si>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</si>
  <si>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</si>
  <si>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</si>
  <si>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</si>
  <si>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</si>
  <si>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</si>
  <si>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</si>
  <si>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</si>
  <si>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</si>
  <si>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</si>
  <si>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</si>
  <si>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</si>
  <si>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</si>
  <si>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</si>
  <si>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</si>
  <si>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</si>
  <si>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</si>
  <si>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</si>
  <si>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</si>
  <si>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</si>
  <si>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</si>
  <si>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</si>
  <si>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</si>
  <si>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</si>
  <si>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</si>
  <si>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</si>
  <si>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</si>
  <si>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</si>
  <si>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</si>
  <si>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</si>
  <si>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</si>
  <si>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</si>
  <si>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</si>
  <si>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</si>
  <si>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</si>
  <si>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</si>
  <si>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</si>
  <si>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</si>
  <si>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</si>
  <si>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</si>
  <si>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</si>
  <si>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</si>
  <si>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</si>
  <si>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</si>
  <si>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</si>
  <si>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</si>
  <si>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</si>
  <si>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</si>
  <si>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</si>
  <si>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</si>
  <si>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</si>
  <si>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</si>
  <si>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</si>
  <si>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</si>
  <si>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</si>
  <si>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</si>
  <si>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</si>
  <si>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</si>
  <si>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</si>
  <si>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</si>
  <si>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</si>
  <si>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</si>
  <si>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</si>
  <si>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</si>
  <si>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</si>
  <si>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</si>
  <si>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</si>
  <si>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</si>
  <si>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</si>
  <si>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</si>
  <si>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</si>
  <si>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</si>
  <si>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</si>
  <si>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</si>
  <si>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</si>
  <si>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</si>
  <si>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</si>
  <si>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</si>
  <si>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</si>
  <si>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</si>
  <si>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</si>
  <si>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</si>
  <si>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</si>
  <si>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</si>
  <si>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</si>
  <si>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</si>
  <si>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</si>
  <si>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</si>
  <si>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</si>
  <si>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</si>
  <si>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</si>
  <si>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</si>
  <si>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</si>
  <si>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</si>
  <si>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</si>
  <si>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</si>
  <si>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</si>
  <si>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</si>
  <si>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</si>
  <si>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</si>
  <si>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</si>
  <si>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</si>
  <si>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</si>
  <si>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</si>
  <si>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</si>
  <si>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</si>
  <si>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</si>
  <si>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</si>
  <si>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</si>
  <si>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</si>
  <si>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</si>
  <si>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</si>
  <si>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</si>
  <si>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</si>
  <si>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</si>
  <si>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</si>
  <si>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</si>
  <si>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</si>
  <si>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</si>
  <si>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</si>
  <si>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</si>
  <si>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</si>
  <si>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</si>
  <si>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</si>
  <si>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</si>
  <si>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</si>
  <si>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</si>
  <si>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</si>
  <si>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</si>
  <si>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</si>
  <si>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</si>
  <si>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</si>
  <si>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</si>
  <si>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</si>
  <si>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</si>
  <si>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</si>
  <si>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</si>
  <si>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</si>
  <si>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</si>
  <si>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</si>
  <si>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</si>
  <si>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</si>
  <si>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</si>
  <si>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</si>
  <si>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</si>
  <si>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</si>
  <si>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</si>
  <si>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</si>
  <si>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</si>
  <si>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</si>
  <si>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</si>
  <si>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</si>
  <si>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</si>
  <si>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</si>
  <si>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</si>
  <si>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</si>
  <si>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</si>
  <si>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</si>
  <si>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</si>
  <si>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</si>
  <si>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</si>
  <si>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</si>
  <si>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</si>
  <si>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</si>
  <si>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</si>
  <si>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</si>
  <si>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</si>
  <si>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</si>
  <si>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</si>
  <si>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</si>
  <si>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</si>
  <si>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</si>
  <si>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</si>
  <si>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</si>
  <si>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</si>
  <si>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</si>
  <si>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</si>
  <si>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</si>
  <si>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</si>
  <si>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</si>
  <si>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</si>
  <si>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</si>
  <si>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</si>
  <si>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</si>
  <si>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</si>
  <si>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</si>
  <si>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</si>
  <si>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</si>
  <si>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</si>
  <si>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</si>
  <si>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</si>
  <si>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</si>
  <si>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</si>
  <si>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</si>
  <si>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</si>
  <si>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</si>
  <si>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</si>
  <si>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</si>
  <si>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</si>
  <si>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</si>
  <si>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</si>
  <si>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</si>
  <si>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</si>
  <si>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</si>
  <si>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</si>
  <si>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</si>
  <si>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</si>
  <si>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</si>
  <si>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</si>
  <si>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</si>
  <si>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</si>
  <si>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</si>
  <si>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</si>
  <si>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</si>
  <si>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</si>
  <si>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</si>
  <si>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</si>
  <si>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</si>
  <si>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</si>
  <si>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</si>
  <si>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</si>
  <si>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</si>
  <si>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</si>
  <si>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</si>
  <si>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</si>
  <si>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</si>
  <si>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</si>
  <si>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</si>
  <si>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</si>
  <si>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</si>
  <si>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</si>
  <si>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</si>
  <si>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</si>
  <si>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</si>
  <si>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</si>
  <si>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</si>
  <si>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</si>
  <si>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</si>
  <si>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</si>
  <si>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</si>
  <si>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</si>
  <si>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</si>
  <si>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</si>
  <si>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</si>
  <si>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</si>
  <si>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</si>
  <si>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</si>
  <si>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</si>
  <si>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</si>
  <si>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</si>
  <si>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</si>
  <si>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</si>
  <si>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</si>
  <si>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</si>
  <si>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</si>
  <si>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</si>
  <si>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</si>
  <si>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</si>
  <si>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</si>
  <si>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</si>
  <si>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</si>
  <si>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</si>
  <si>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</si>
  <si>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</si>
  <si>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</si>
  <si>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</si>
  <si>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</si>
  <si>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</si>
  <si>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</si>
  <si>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</si>
  <si>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</si>
  <si>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</si>
  <si>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</si>
  <si>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</si>
  <si>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</si>
  <si>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</si>
  <si>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</si>
  <si>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</si>
  <si>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</si>
  <si>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</si>
  <si>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</si>
  <si>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</si>
  <si>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</si>
  <si>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</si>
  <si>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</si>
  <si>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</si>
  <si>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</si>
  <si>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</si>
  <si>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</si>
  <si>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</si>
  <si>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</si>
  <si>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</si>
  <si>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</si>
  <si>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</si>
  <si>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</si>
  <si>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</si>
  <si>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</si>
  <si>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</si>
  <si>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</si>
  <si>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</si>
  <si>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</si>
  <si>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</si>
  <si>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</si>
  <si>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</si>
  <si>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</si>
  <si>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</si>
  <si>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</si>
  <si>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</si>
  <si>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</si>
  <si>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</si>
  <si>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</si>
  <si>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</si>
  <si>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</si>
  <si>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</si>
  <si>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</si>
  <si>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</si>
  <si>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</si>
  <si>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</si>
  <si>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</si>
  <si>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</si>
  <si>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</si>
  <si>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</si>
  <si>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</si>
  <si>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</si>
  <si>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</si>
  <si>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</si>
  <si>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</si>
  <si>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</si>
  <si>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</si>
  <si>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</si>
  <si>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</si>
  <si>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</si>
  <si>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</si>
  <si>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</si>
  <si>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</si>
  <si>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</si>
  <si>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</si>
  <si>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</si>
  <si>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</si>
  <si>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</si>
  <si>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</si>
  <si>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</si>
  <si>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</si>
  <si>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</si>
  <si>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</si>
  <si>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</si>
  <si>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</si>
  <si>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</si>
  <si>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</si>
  <si>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</si>
  <si>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</si>
  <si>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</si>
  <si>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</si>
  <si>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</si>
  <si>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</si>
  <si>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</si>
  <si>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</si>
  <si>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</si>
  <si>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</si>
  <si>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</si>
  <si>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</si>
  <si>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</si>
  <si>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</si>
  <si>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</si>
  <si>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</si>
  <si>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</si>
  <si>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</si>
  <si>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</si>
  <si>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</si>
  <si>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</si>
  <si>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</si>
  <si>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</si>
  <si>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</si>
  <si>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</si>
  <si>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</si>
  <si>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</si>
  <si>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</si>
  <si>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</si>
  <si>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</si>
  <si>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</si>
  <si>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</si>
  <si>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</si>
  <si>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</si>
  <si>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</si>
  <si>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</si>
  <si>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</si>
  <si>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</si>
  <si>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</si>
  <si>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</si>
  <si>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</si>
  <si>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</si>
  <si>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</si>
  <si>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</si>
  <si>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</si>
  <si>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</si>
  <si>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</si>
  <si>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</si>
  <si>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</si>
  <si>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</si>
  <si>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</si>
  <si>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</si>
  <si>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</si>
  <si>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</si>
  <si>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</si>
  <si>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</si>
  <si>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</si>
  <si>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</si>
  <si>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</si>
  <si>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</si>
  <si>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</si>
  <si>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</si>
  <si>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</si>
  <si>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</si>
  <si>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</si>
  <si>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</si>
  <si>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</si>
  <si>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</si>
  <si>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</si>
  <si>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</si>
  <si>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</si>
  <si>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</si>
  <si>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</si>
  <si>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</si>
  <si>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</si>
  <si>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</si>
  <si>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</si>
  <si>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</si>
  <si>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</si>
  <si>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</si>
  <si>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</si>
  <si>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</si>
  <si>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</si>
  <si>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</si>
  <si>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</si>
  <si>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</si>
  <si>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</si>
  <si>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</si>
  <si>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</si>
  <si>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</si>
  <si>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</si>
  <si>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</si>
  <si>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</si>
  <si>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</si>
  <si>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</si>
  <si>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</si>
  <si>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</si>
  <si>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</si>
  <si>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</si>
  <si>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</si>
  <si>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</si>
  <si>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</si>
  <si>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</si>
  <si>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</si>
  <si>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</si>
  <si>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</si>
  <si>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</si>
  <si>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</si>
  <si>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</si>
  <si>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</si>
  <si>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</si>
  <si>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</si>
  <si>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</si>
  <si>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</si>
  <si>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</si>
  <si>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</si>
  <si>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</si>
  <si>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</si>
  <si>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</si>
  <si>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</si>
  <si>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</si>
  <si>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</si>
  <si>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</si>
  <si>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</si>
  <si>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</si>
  <si>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</si>
  <si>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</si>
  <si>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</si>
  <si>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</si>
  <si>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</si>
  <si>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</si>
  <si>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</si>
  <si>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</si>
  <si>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</si>
  <si>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</si>
  <si>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</si>
  <si>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</si>
  <si>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</si>
  <si>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</si>
  <si>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</si>
  <si>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</si>
  <si>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</si>
  <si>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</si>
  <si>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</si>
  <si>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</si>
  <si>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</si>
  <si>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</si>
  <si>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</si>
  <si>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</si>
  <si>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</si>
  <si>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</si>
  <si>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</si>
  <si>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</si>
  <si>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</si>
  <si>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</si>
  <si>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</si>
  <si>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</si>
  <si>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</si>
  <si>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</si>
  <si>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</si>
  <si>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</si>
  <si>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</si>
  <si>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</si>
  <si>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</si>
  <si>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</si>
  <si>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</si>
  <si>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</si>
  <si>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</si>
  <si>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</si>
  <si>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</si>
  <si>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</si>
  <si>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</si>
  <si>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</si>
  <si>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</si>
  <si>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</si>
  <si>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</si>
  <si>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</si>
  <si>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</si>
  <si>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</si>
  <si>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</si>
  <si>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</si>
  <si>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</si>
  <si>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</si>
  <si>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</si>
  <si>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</si>
  <si>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</si>
  <si>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</si>
  <si>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</si>
  <si>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</si>
  <si>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</si>
  <si>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</si>
  <si>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</si>
  <si>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</si>
  <si>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</si>
  <si>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</si>
  <si>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</si>
  <si>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</si>
  <si>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</si>
  <si>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</si>
  <si>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</si>
  <si>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</si>
  <si>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</si>
  <si>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</si>
  <si>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</si>
  <si>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</si>
  <si>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</si>
  <si>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</si>
  <si>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</si>
  <si>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</si>
  <si>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</si>
  <si>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</si>
  <si>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</si>
  <si>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</si>
  <si>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</si>
  <si>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</si>
  <si>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</si>
  <si>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</si>
  <si>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</si>
  <si>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</si>
  <si>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</si>
  <si>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</si>
  <si>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</si>
  <si>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</si>
  <si>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</si>
  <si>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</si>
  <si>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</si>
  <si>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</si>
  <si>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</si>
  <si>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</si>
  <si>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</si>
  <si>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</si>
  <si>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</si>
  <si>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</si>
  <si>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</si>
  <si>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</si>
  <si>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</si>
  <si>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</si>
  <si>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</si>
  <si>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</si>
  <si>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</si>
  <si>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</si>
  <si>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</si>
  <si>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</si>
  <si>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</si>
  <si>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</si>
  <si>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</si>
  <si>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</si>
  <si>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</si>
  <si>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</si>
  <si>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</si>
  <si>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</si>
  <si>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</si>
  <si>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</si>
  <si>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</si>
  <si>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</si>
  <si>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</si>
  <si>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</si>
  <si>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</si>
  <si>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</si>
  <si>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</si>
  <si>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</si>
  <si>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</si>
  <si>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</si>
  <si>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</si>
  <si>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</si>
  <si>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</si>
  <si>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</si>
  <si>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</si>
  <si>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</si>
  <si>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</si>
  <si>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</si>
  <si>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</si>
  <si>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</si>
  <si>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</si>
  <si>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</si>
  <si>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</si>
  <si>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</si>
  <si>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</si>
  <si>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</si>
  <si>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</si>
  <si>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</si>
  <si>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</si>
  <si>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</si>
  <si>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</si>
  <si>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</si>
  <si>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</si>
  <si>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</si>
  <si>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</si>
  <si>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</si>
  <si>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</si>
  <si>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</si>
  <si>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</si>
  <si>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</si>
  <si>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</si>
  <si>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</si>
  <si>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</si>
  <si>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</si>
  <si>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</si>
  <si>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</si>
  <si>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</si>
  <si>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</si>
  <si>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</si>
  <si>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</si>
  <si>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</si>
  <si>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</si>
  <si>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</si>
  <si>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</si>
  <si>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</si>
  <si>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</si>
  <si>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</si>
  <si>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</si>
  <si>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</si>
  <si>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</si>
  <si>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</si>
  <si>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</si>
  <si>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</si>
  <si>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</si>
  <si>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</si>
  <si>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</si>
  <si>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</si>
  <si>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</si>
  <si>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</si>
  <si>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</si>
  <si>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</si>
  <si>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</si>
  <si>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</si>
  <si>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</si>
  <si>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</si>
  <si>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</si>
  <si>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</si>
  <si>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</si>
  <si>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</si>
  <si>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</si>
  <si>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</si>
  <si>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</si>
  <si>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</si>
  <si>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</si>
  <si>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</si>
  <si>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</si>
  <si>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</si>
  <si>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</si>
  <si>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</si>
  <si>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</si>
  <si>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</si>
  <si>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</si>
  <si>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</si>
  <si>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</si>
  <si>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</si>
  <si>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</si>
  <si>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</si>
  <si>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</si>
  <si>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</si>
  <si>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</si>
  <si>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</si>
  <si>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</si>
  <si>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</si>
  <si>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</si>
  <si>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</si>
  <si>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</si>
  <si>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</si>
  <si>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</si>
  <si>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</si>
  <si>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</si>
  <si>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</si>
  <si>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</si>
  <si>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</si>
  <si>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</si>
  <si>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</si>
  <si>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</si>
  <si>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</si>
  <si>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</si>
  <si>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</si>
  <si>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</si>
  <si>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</si>
  <si>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</si>
  <si>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</si>
  <si>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</si>
  <si>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</si>
  <si>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</si>
  <si>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</si>
  <si>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</si>
  <si>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</si>
  <si>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</si>
  <si>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</si>
  <si>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</si>
  <si>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</si>
  <si>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</si>
  <si>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</si>
  <si>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</si>
  <si>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</si>
  <si>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</si>
  <si>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</si>
  <si>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</si>
  <si>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</si>
  <si>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</si>
  <si>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</si>
  <si>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</si>
  <si>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</si>
  <si>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</si>
  <si>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</si>
  <si>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</si>
  <si>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</si>
  <si>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</si>
  <si>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</si>
  <si>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</si>
  <si>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</si>
  <si>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</si>
  <si>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</si>
  <si>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</si>
  <si>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</si>
  <si>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</si>
  <si>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</si>
  <si>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</si>
  <si>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</si>
  <si>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</si>
  <si>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</si>
  <si>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</si>
  <si>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</si>
  <si>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</si>
  <si>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</si>
  <si>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</si>
  <si>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</si>
  <si>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</si>
  <si>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</si>
  <si>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</si>
  <si>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</si>
  <si>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</si>
  <si>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</si>
  <si>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</si>
  <si>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</si>
  <si>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</si>
  <si>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</si>
  <si>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</si>
  <si>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</si>
  <si>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</si>
  <si>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</si>
  <si>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</si>
  <si>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</si>
  <si>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</si>
  <si>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</si>
  <si>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</si>
  <si>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</si>
  <si>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</si>
  <si>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</si>
  <si>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</si>
  <si>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</si>
  <si>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</si>
  <si>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</si>
  <si>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</si>
  <si>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</si>
  <si>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</si>
  <si>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</si>
  <si>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</si>
  <si>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</si>
  <si>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</si>
  <si>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</si>
  <si>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</si>
  <si>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</si>
  <si>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</si>
  <si>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t>Capital Centre S</t>
  </si>
  <si>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</si>
  <si>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</si>
  <si>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</si>
  <si>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</si>
  <si>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</si>
  <si>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</si>
  <si>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</si>
  <si>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</si>
  <si>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</si>
  <si>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</si>
  <si>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</si>
  <si>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</si>
  <si>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</si>
  <si>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</si>
  <si>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</si>
  <si>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</si>
  <si>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</si>
  <si>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</si>
  <si>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</si>
  <si>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</si>
  <si>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</si>
  <si>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</si>
  <si>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</si>
  <si>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</si>
  <si>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</si>
  <si>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</si>
  <si>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</si>
  <si>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</si>
  <si>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</si>
  <si>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</si>
  <si>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</si>
  <si>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</si>
  <si>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</si>
  <si>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</si>
  <si>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</si>
  <si>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</si>
  <si>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</si>
  <si>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</si>
  <si>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</si>
  <si>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</si>
  <si>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</si>
  <si>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</si>
  <si>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</si>
  <si>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</si>
  <si>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</si>
  <si>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</si>
  <si>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</si>
  <si>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</si>
  <si>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</si>
  <si>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</si>
  <si>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</si>
  <si>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</si>
  <si>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</si>
  <si>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</si>
  <si>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</si>
  <si>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</si>
  <si>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</si>
  <si>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</si>
  <si>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</si>
  <si>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</si>
  <si>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</si>
  <si>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</si>
  <si>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</si>
  <si>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</si>
  <si>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</si>
  <si>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</si>
  <si>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</si>
  <si>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</si>
  <si>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</si>
  <si>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</si>
  <si>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</si>
  <si>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</si>
  <si>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</si>
  <si>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</si>
  <si>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</si>
  <si>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</si>
  <si>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</si>
  <si>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</si>
  <si>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</si>
  <si>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</si>
  <si>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</si>
  <si>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</si>
  <si>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</si>
  <si>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</si>
  <si>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</si>
  <si>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</si>
  <si>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</si>
  <si>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</si>
  <si>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</si>
  <si>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</si>
  <si>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</si>
  <si>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</si>
  <si>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</si>
  <si>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</si>
  <si>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</si>
  <si>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</si>
  <si>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</si>
  <si>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</si>
  <si>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</si>
  <si>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</si>
  <si>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</si>
  <si>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</si>
  <si>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</si>
  <si>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</si>
  <si>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</si>
  <si>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</si>
  <si>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</si>
  <si>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</si>
  <si>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</si>
  <si>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</si>
  <si>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</si>
  <si>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</si>
  <si>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</si>
  <si>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</si>
  <si>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</si>
  <si>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</si>
  <si>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</si>
  <si>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</si>
  <si>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</si>
  <si>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</si>
  <si>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</si>
  <si>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</si>
  <si>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</si>
  <si>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</si>
  <si>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</si>
  <si>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</si>
  <si>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</si>
  <si>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</si>
  <si>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</si>
  <si>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</si>
  <si>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</si>
  <si>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</si>
  <si>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</si>
  <si>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</si>
  <si>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</si>
  <si>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</si>
  <si>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</si>
  <si>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</si>
  <si>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</si>
  <si>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</si>
  <si>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</si>
  <si>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</si>
  <si>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</si>
  <si>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</si>
  <si>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</si>
  <si>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</si>
  <si>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</si>
  <si>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</si>
  <si>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</si>
  <si>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</si>
  <si>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</si>
  <si>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</si>
  <si>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</si>
  <si>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</si>
  <si>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</si>
  <si>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</si>
  <si>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</si>
  <si>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</si>
  <si>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</si>
  <si>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</si>
  <si>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</si>
  <si>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</si>
  <si>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</si>
  <si>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</si>
  <si>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</si>
  <si>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</si>
  <si>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</si>
  <si>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</si>
  <si>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</si>
  <si>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</si>
  <si>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</si>
  <si>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</si>
  <si>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</si>
  <si>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</si>
  <si>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</si>
  <si>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</si>
  <si>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</si>
  <si>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</si>
  <si>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</si>
  <si>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</si>
  <si>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</si>
  <si>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</si>
  <si>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</si>
  <si>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</si>
  <si>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</si>
  <si>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</si>
  <si>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</si>
  <si>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</si>
  <si>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</si>
  <si>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</si>
  <si>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</si>
  <si>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</si>
  <si>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</si>
  <si>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</si>
  <si>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</si>
  <si>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</si>
  <si>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</si>
  <si>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</si>
  <si>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</si>
  <si>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</si>
  <si>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</si>
  <si>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</si>
  <si>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</si>
  <si>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</si>
  <si>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</si>
  <si>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</si>
  <si>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</si>
  <si>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</si>
  <si>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</si>
  <si>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</si>
  <si>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</si>
  <si>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</si>
  <si>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</si>
  <si>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</si>
  <si>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</si>
  <si>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</si>
  <si>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</si>
  <si>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</si>
  <si>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</si>
  <si>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</si>
  <si>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</si>
  <si>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</si>
  <si>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</si>
  <si>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</si>
  <si>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</si>
  <si>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</si>
  <si>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</si>
  <si>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</si>
  <si>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</si>
  <si>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</si>
  <si>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</si>
  <si>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</si>
  <si>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</si>
  <si>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</si>
  <si>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</si>
  <si>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</si>
  <si>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</si>
  <si>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</si>
  <si>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</si>
  <si>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</si>
  <si>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</si>
  <si>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</si>
  <si>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</si>
  <si>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</si>
  <si>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</si>
  <si>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</si>
  <si>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</si>
  <si>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</si>
  <si>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</si>
  <si>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</si>
  <si>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</si>
  <si>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</si>
  <si>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</si>
  <si>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</si>
  <si>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</si>
  <si>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</si>
  <si>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</si>
  <si>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</si>
  <si>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</si>
  <si>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</si>
  <si>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</si>
  <si>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</si>
  <si>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</si>
  <si>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</si>
  <si>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</si>
  <si>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</si>
  <si>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</si>
  <si>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</si>
  <si>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</si>
  <si>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</si>
  <si>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</si>
  <si>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</si>
  <si>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</si>
  <si>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</si>
  <si>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</si>
  <si>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</si>
  <si>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</si>
  <si>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</si>
  <si>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</si>
  <si>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</si>
  <si>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</si>
  <si>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</si>
  <si>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Data per 31 December 2025</t>
  </si>
  <si>
    <t>Q4 2025</t>
  </si>
  <si>
    <t>End Q4 2025</t>
  </si>
  <si>
    <t>2025Q4</t>
  </si>
  <si>
    <t>2025Q3</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</si>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</sst>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2622</v>
      </c>
      <c r="G9" s="6"/>
      <c r="H9" s="371">
        <v>46059</v>
      </c>
      <c r="I9" s="6"/>
      <c r="J9" s="7"/>
    </row>
    <row r="10" spans="2:10" ht="21" x14ac:dyDescent="0.25">
      <c r="B10" s="5"/>
      <c r="C10" s="6"/>
      <c r="D10" s="6"/>
      <c r="E10" s="6"/>
      <c r="F10" s="11" t="s">
        <v>2623</v>
      </c>
      <c r="G10" s="6"/>
      <c r="H10" s="371">
        <v>46022</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2343</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46022</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266409</v>
      </c>
      <c r="F38" s="37"/>
      <c r="H38" s="20"/>
      <c r="L38" s="20"/>
      <c r="M38" s="20"/>
    </row>
    <row r="39" spans="1:14" x14ac:dyDescent="0.25">
      <c r="A39" s="22" t="s">
        <v>229</v>
      </c>
      <c r="B39" s="37" t="s">
        <v>230</v>
      </c>
      <c r="C39" s="94">
        <v>247278</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5.7366364981923171E-2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19131</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247278</v>
      </c>
      <c r="E53" s="44"/>
      <c r="F53" s="100">
        <f>IF($C$58=0,"",IF(C53="[for completion]","",C53/$C$58))</f>
        <v>0.92818936297197163</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19131</v>
      </c>
      <c r="E56" s="44"/>
      <c r="F56" s="100">
        <f>IF($C$58=0,"",IF(C56="[for completion]","",C56/$C$58))</f>
        <v>7.1810637028028326E-2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266409</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23</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7436</v>
      </c>
      <c r="D70" s="94"/>
      <c r="E70" s="18"/>
      <c r="F70" s="100">
        <f t="shared" ref="F70:F76" si="1">IF($C$77=0,"",IF(C70="[for completion]","",C70/$C$77))</f>
        <v>2.7911865170226344E-2</v>
      </c>
      <c r="G70" s="100" t="str">
        <f>IF($D$77=0,"",IF(D70="[Mark as ND1 if not relevant]","",D70/$D$77))</f>
        <v/>
      </c>
      <c r="H70" s="20"/>
      <c r="L70" s="20"/>
      <c r="M70" s="20"/>
      <c r="N70" s="49"/>
    </row>
    <row r="71" spans="1:14" x14ac:dyDescent="0.25">
      <c r="A71" s="22" t="s">
        <v>284</v>
      </c>
      <c r="B71" s="18" t="s">
        <v>285</v>
      </c>
      <c r="C71" s="94">
        <v>2502</v>
      </c>
      <c r="D71" s="94"/>
      <c r="E71" s="18"/>
      <c r="F71" s="100">
        <f t="shared" si="1"/>
        <v>9.391539356630757E-3</v>
      </c>
      <c r="G71" s="100" t="str">
        <f t="shared" ref="G71:G76" si="2">IF($D$77=0,"",IF(D71="[Mark as ND1 if not relevant]","",D71/$D$77))</f>
        <v/>
      </c>
      <c r="H71" s="20"/>
      <c r="L71" s="20"/>
      <c r="M71" s="20"/>
      <c r="N71" s="49"/>
    </row>
    <row r="72" spans="1:14" x14ac:dyDescent="0.25">
      <c r="A72" s="22" t="s">
        <v>286</v>
      </c>
      <c r="B72" s="18" t="s">
        <v>287</v>
      </c>
      <c r="C72" s="94">
        <v>3213</v>
      </c>
      <c r="D72" s="94"/>
      <c r="E72" s="18"/>
      <c r="F72" s="100">
        <f t="shared" si="1"/>
        <v>1.2060358094666115E-2</v>
      </c>
      <c r="G72" s="100" t="str">
        <f t="shared" si="2"/>
        <v/>
      </c>
      <c r="H72" s="20"/>
      <c r="L72" s="20"/>
      <c r="M72" s="20"/>
      <c r="N72" s="49"/>
    </row>
    <row r="73" spans="1:14" x14ac:dyDescent="0.25">
      <c r="A73" s="22" t="s">
        <v>288</v>
      </c>
      <c r="B73" s="18" t="s">
        <v>289</v>
      </c>
      <c r="C73" s="94">
        <v>1678</v>
      </c>
      <c r="D73" s="94"/>
      <c r="E73" s="18"/>
      <c r="F73" s="100">
        <f t="shared" si="1"/>
        <v>6.2985623662775419E-3</v>
      </c>
      <c r="G73" s="100" t="str">
        <f t="shared" si="2"/>
        <v/>
      </c>
      <c r="H73" s="20"/>
      <c r="L73" s="20"/>
      <c r="M73" s="20"/>
      <c r="N73" s="49"/>
    </row>
    <row r="74" spans="1:14" x14ac:dyDescent="0.25">
      <c r="A74" s="22" t="s">
        <v>290</v>
      </c>
      <c r="B74" s="18" t="s">
        <v>291</v>
      </c>
      <c r="C74" s="94">
        <v>3593</v>
      </c>
      <c r="D74" s="94"/>
      <c r="E74" s="18"/>
      <c r="F74" s="100">
        <f t="shared" si="1"/>
        <v>1.348673097856687E-2</v>
      </c>
      <c r="G74" s="100" t="str">
        <f t="shared" si="2"/>
        <v/>
      </c>
      <c r="H74" s="20"/>
      <c r="L74" s="20"/>
      <c r="M74" s="20"/>
      <c r="N74" s="49"/>
    </row>
    <row r="75" spans="1:14" x14ac:dyDescent="0.25">
      <c r="A75" s="22" t="s">
        <v>292</v>
      </c>
      <c r="B75" s="18" t="s">
        <v>293</v>
      </c>
      <c r="C75" s="94">
        <v>9574</v>
      </c>
      <c r="D75" s="94"/>
      <c r="E75" s="18"/>
      <c r="F75" s="100">
        <f t="shared" si="1"/>
        <v>3.5937089448594271E-2</v>
      </c>
      <c r="G75" s="100" t="str">
        <f t="shared" si="2"/>
        <v/>
      </c>
      <c r="H75" s="20"/>
      <c r="L75" s="20"/>
      <c r="M75" s="20"/>
      <c r="N75" s="49"/>
    </row>
    <row r="76" spans="1:14" x14ac:dyDescent="0.25">
      <c r="A76" s="22" t="s">
        <v>294</v>
      </c>
      <c r="B76" s="18" t="s">
        <v>295</v>
      </c>
      <c r="C76" s="94">
        <v>238414</v>
      </c>
      <c r="D76" s="94"/>
      <c r="E76" s="18"/>
      <c r="F76" s="100">
        <f t="shared" si="1"/>
        <v>0.89491385458503814</v>
      </c>
      <c r="G76" s="100" t="str">
        <f t="shared" si="2"/>
        <v/>
      </c>
      <c r="H76" s="20"/>
      <c r="L76" s="20"/>
      <c r="M76" s="20"/>
      <c r="N76" s="49"/>
    </row>
    <row r="77" spans="1:14" x14ac:dyDescent="0.25">
      <c r="A77" s="22" t="s">
        <v>296</v>
      </c>
      <c r="B77" s="52" t="s">
        <v>265</v>
      </c>
      <c r="C77" s="96">
        <f>SUM(C70:C76)</f>
        <v>266410</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25</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1</v>
      </c>
      <c r="D93" s="94"/>
      <c r="E93" s="18"/>
      <c r="F93" s="100">
        <f>IF($C$100=0,"",IF(C93="[for completion]","",IF(C93="","",C93/$C$100)))</f>
        <v>4.0440314140360239E-6</v>
      </c>
      <c r="G93" s="100" t="str">
        <f>IF($D$100=0,"",IF(D93="[Mark as ND1 if not relevant]","",IF(D93="","",D93/$D$100)))</f>
        <v/>
      </c>
      <c r="H93" s="20"/>
      <c r="L93" s="20"/>
      <c r="M93" s="20"/>
      <c r="N93" s="49"/>
    </row>
    <row r="94" spans="1:14" x14ac:dyDescent="0.25">
      <c r="A94" s="22" t="s">
        <v>322</v>
      </c>
      <c r="B94" s="18" t="s">
        <v>285</v>
      </c>
      <c r="C94" s="94">
        <v>139</v>
      </c>
      <c r="D94" s="94"/>
      <c r="E94" s="18"/>
      <c r="F94" s="100">
        <f t="shared" ref="F94:F99" si="5">IF($C$100=0,"",IF(C94="[for completion]","",IF(C94="","",C94/$C$100)))</f>
        <v>5.6212036655100737E-4</v>
      </c>
      <c r="G94" s="100" t="str">
        <f t="shared" ref="G94:G99" si="6">IF($D$100=0,"",IF(D94="[Mark as ND1 if not relevant]","",IF(D94="","",D94/$D$100)))</f>
        <v/>
      </c>
      <c r="H94" s="20"/>
      <c r="L94" s="20"/>
      <c r="M94" s="20"/>
      <c r="N94" s="49"/>
    </row>
    <row r="95" spans="1:14" x14ac:dyDescent="0.25">
      <c r="A95" s="22" t="s">
        <v>323</v>
      </c>
      <c r="B95" s="18" t="s">
        <v>287</v>
      </c>
      <c r="C95" s="94">
        <v>10</v>
      </c>
      <c r="D95" s="94"/>
      <c r="E95" s="18"/>
      <c r="F95" s="100">
        <f t="shared" si="5"/>
        <v>4.0440314140360242E-5</v>
      </c>
      <c r="G95" s="100" t="str">
        <f t="shared" si="6"/>
        <v/>
      </c>
      <c r="H95" s="20"/>
      <c r="L95" s="20"/>
      <c r="M95" s="20"/>
      <c r="N95" s="49"/>
    </row>
    <row r="96" spans="1:14" x14ac:dyDescent="0.25">
      <c r="A96" s="22" t="s">
        <v>324</v>
      </c>
      <c r="B96" s="18" t="s">
        <v>289</v>
      </c>
      <c r="C96" s="94">
        <v>175</v>
      </c>
      <c r="D96" s="94"/>
      <c r="E96" s="18"/>
      <c r="F96" s="100">
        <f t="shared" si="5"/>
        <v>7.0770549745630422E-4</v>
      </c>
      <c r="G96" s="100" t="str">
        <f t="shared" si="6"/>
        <v/>
      </c>
      <c r="H96" s="20"/>
      <c r="L96" s="20"/>
      <c r="M96" s="20"/>
      <c r="N96" s="49"/>
    </row>
    <row r="97" spans="1:14" x14ac:dyDescent="0.25">
      <c r="A97" s="22" t="s">
        <v>325</v>
      </c>
      <c r="B97" s="18" t="s">
        <v>291</v>
      </c>
      <c r="C97" s="94">
        <v>261</v>
      </c>
      <c r="D97" s="94"/>
      <c r="E97" s="18"/>
      <c r="F97" s="100">
        <f t="shared" si="5"/>
        <v>1.0554921990634024E-3</v>
      </c>
      <c r="G97" s="100" t="str">
        <f t="shared" si="6"/>
        <v/>
      </c>
      <c r="H97" s="20"/>
      <c r="L97" s="20"/>
      <c r="M97" s="20"/>
    </row>
    <row r="98" spans="1:14" x14ac:dyDescent="0.25">
      <c r="A98" s="22" t="s">
        <v>326</v>
      </c>
      <c r="B98" s="18" t="s">
        <v>293</v>
      </c>
      <c r="C98" s="94">
        <v>7234</v>
      </c>
      <c r="D98" s="94"/>
      <c r="E98" s="18"/>
      <c r="F98" s="100">
        <f t="shared" si="5"/>
        <v>2.9254523249136598E-2</v>
      </c>
      <c r="G98" s="100" t="str">
        <f t="shared" si="6"/>
        <v/>
      </c>
      <c r="H98" s="20"/>
      <c r="L98" s="20"/>
      <c r="M98" s="20"/>
    </row>
    <row r="99" spans="1:14" x14ac:dyDescent="0.25">
      <c r="A99" s="22" t="s">
        <v>327</v>
      </c>
      <c r="B99" s="18" t="s">
        <v>295</v>
      </c>
      <c r="C99" s="94">
        <v>239458</v>
      </c>
      <c r="D99" s="94"/>
      <c r="E99" s="18"/>
      <c r="F99" s="100">
        <f t="shared" si="5"/>
        <v>0.96837567434223826</v>
      </c>
      <c r="G99" s="100" t="str">
        <f t="shared" si="6"/>
        <v/>
      </c>
      <c r="H99" s="20"/>
      <c r="L99" s="20"/>
      <c r="M99" s="20"/>
    </row>
    <row r="100" spans="1:14" x14ac:dyDescent="0.25">
      <c r="A100" s="22" t="s">
        <v>328</v>
      </c>
      <c r="B100" s="52" t="s">
        <v>265</v>
      </c>
      <c r="C100" s="96">
        <f>SUM(C93:C99)</f>
        <v>247278</v>
      </c>
      <c r="D100" s="96">
        <f>SUM(D93:D99)</f>
        <v>0</v>
      </c>
      <c r="E100" s="37"/>
      <c r="F100" s="101">
        <f>SUM(F93:F99)</f>
        <v>1</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8</v>
      </c>
      <c r="D112" s="94">
        <v>8</v>
      </c>
      <c r="E112" s="45"/>
      <c r="F112" s="100">
        <f t="shared" ref="F112:F116" si="7">IF($C$131=0,"",IF(C112="[for completion]","",IF(C112="","",C112/$C$131)))</f>
        <v>3.2352120479296662E-5</v>
      </c>
      <c r="G112" s="100">
        <f t="shared" ref="G112:G116" si="8">IF($D$131=0,"",IF(D112="[for completion]","",IF(D112="","",D112/$D$131)))</f>
        <v>3.2352120479296662E-5</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247271</v>
      </c>
      <c r="D118" s="94">
        <v>247271</v>
      </c>
      <c r="E118" s="37"/>
      <c r="F118" s="100">
        <f t="shared" si="9"/>
        <v>0.99996764787952075</v>
      </c>
      <c r="G118" s="100">
        <f t="shared" si="10"/>
        <v>0.99996764787952075</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c r="D124" s="94"/>
      <c r="E124" s="37"/>
      <c r="F124" s="100" t="str">
        <f t="shared" ref="F124:F136" si="11">IF($C$131=0,"",IF(C124="[for completion]","",IF(C124="","",C124/$C$131)))</f>
        <v/>
      </c>
      <c r="G124" s="100" t="str">
        <f t="shared" ref="G124:G136" si="12">IF($D$131=0,"",IF(D124="[for completion]","",IF(D124="","",D124/$D$131)))</f>
        <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c r="D127" s="94"/>
      <c r="E127" s="37"/>
      <c r="F127" s="100" t="str">
        <f t="shared" si="11"/>
        <v/>
      </c>
      <c r="G127" s="100" t="str">
        <f t="shared" si="12"/>
        <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247279</v>
      </c>
      <c r="D131" s="94">
        <f>SUM(D112:D130)</f>
        <v>247279</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8</v>
      </c>
      <c r="D138" s="94">
        <v>8</v>
      </c>
      <c r="E138" s="45"/>
      <c r="F138" s="100">
        <f t="shared" ref="F138:F141" si="13">IF($C$157=0,"",IF(C138="[for completion]","",IF(C138="","",C138/$C$157)))</f>
        <v>3.2352120479296662E-5</v>
      </c>
      <c r="G138" s="100">
        <f t="shared" ref="G138:G141" si="14">IF($D$157=0,"",IF(D138="[for completion]","",IF(D138="","",D138/$D$157)))</f>
        <v>3.2352120479296662E-5</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247271</v>
      </c>
      <c r="D144" s="94">
        <v>247271</v>
      </c>
      <c r="E144" s="37"/>
      <c r="F144" s="100">
        <f t="shared" si="15"/>
        <v>0.99996764787952075</v>
      </c>
      <c r="G144" s="100">
        <f t="shared" si="16"/>
        <v>0.99996764787952075</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0</v>
      </c>
      <c r="D150" s="94">
        <v>0</v>
      </c>
      <c r="E150" s="37"/>
      <c r="F150" s="100">
        <f t="shared" si="15"/>
        <v>0</v>
      </c>
      <c r="G150" s="100">
        <f t="shared" si="16"/>
        <v>0</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0</v>
      </c>
      <c r="D153" s="94">
        <v>0</v>
      </c>
      <c r="E153" s="37"/>
      <c r="F153" s="100">
        <f t="shared" si="15"/>
        <v>0</v>
      </c>
      <c r="G153" s="100">
        <f t="shared" si="16"/>
        <v>0</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247279</v>
      </c>
      <c r="D157" s="94">
        <f>SUM(D138:D156)</f>
        <v>247279</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246363</v>
      </c>
      <c r="D164" s="94">
        <v>246363</v>
      </c>
      <c r="E164" s="56"/>
      <c r="F164" s="100">
        <f>IF($C$167=0,"",IF(C164="[for completion]","",IF(C164="","",C164/$C$167)))</f>
        <v>0.99629971125615702</v>
      </c>
      <c r="G164" s="100">
        <f>IF($D$167=0,"",IF(D164="[for completion]","",IF(D164="","",D164/$D$167)))</f>
        <v>0.99629971125615702</v>
      </c>
      <c r="H164" s="20"/>
      <c r="L164" s="20"/>
      <c r="M164" s="20"/>
      <c r="N164" s="49"/>
    </row>
    <row r="165" spans="1:14" x14ac:dyDescent="0.25">
      <c r="A165" s="22" t="s">
        <v>417</v>
      </c>
      <c r="B165" s="20" t="s">
        <v>418</v>
      </c>
      <c r="C165" s="94">
        <v>0</v>
      </c>
      <c r="D165" s="94">
        <v>0</v>
      </c>
      <c r="E165" s="56"/>
      <c r="F165" s="100">
        <f>IF($C$167=0,"",IF(C165="[for completion]","",IF(C165="","",C165/$C$167)))</f>
        <v>0</v>
      </c>
      <c r="G165" s="100">
        <f>IF($D$167=0,"",IF(D165="[for completion]","",IF(D165="","",D165/$D$167)))</f>
        <v>0</v>
      </c>
      <c r="H165" s="20"/>
      <c r="L165" s="20"/>
      <c r="M165" s="20"/>
      <c r="N165" s="49"/>
    </row>
    <row r="166" spans="1:14" x14ac:dyDescent="0.25">
      <c r="A166" s="22" t="s">
        <v>419</v>
      </c>
      <c r="B166" s="20" t="s">
        <v>263</v>
      </c>
      <c r="C166" s="94">
        <v>915</v>
      </c>
      <c r="D166" s="94">
        <v>915</v>
      </c>
      <c r="E166" s="56"/>
      <c r="F166" s="100">
        <f>IF($C$167=0,"",IF(C166="[for completion]","",IF(C166="","",C166/$C$167)))</f>
        <v>3.700288743842962E-3</v>
      </c>
      <c r="G166" s="100">
        <f>IF($D$167=0,"",IF(D166="[for completion]","",IF(D166="","",D166/$D$167)))</f>
        <v>3.700288743842962E-3</v>
      </c>
      <c r="H166" s="20"/>
      <c r="L166" s="20"/>
      <c r="M166" s="20"/>
      <c r="N166" s="49"/>
    </row>
    <row r="167" spans="1:14" x14ac:dyDescent="0.25">
      <c r="A167" s="22" t="s">
        <v>420</v>
      </c>
      <c r="B167" s="57" t="s">
        <v>265</v>
      </c>
      <c r="C167" s="103">
        <f>SUM(C164:C166)</f>
        <v>247278</v>
      </c>
      <c r="D167" s="103">
        <f>SUM(D164:D166)</f>
        <v>247278</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v>0</v>
      </c>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2009</v>
      </c>
      <c r="E176" s="47"/>
      <c r="F176" s="100">
        <f>IF($C$179=0,"",IF(C176="[for completion]","",C176/$C$179))</f>
        <v>0.10501280643980973</v>
      </c>
      <c r="G176" s="45"/>
      <c r="H176" s="20"/>
      <c r="L176" s="20"/>
      <c r="M176" s="20"/>
      <c r="N176" s="49"/>
    </row>
    <row r="177" spans="1:14" x14ac:dyDescent="0.25">
      <c r="A177" s="22" t="s">
        <v>434</v>
      </c>
      <c r="B177" s="37" t="s">
        <v>435</v>
      </c>
      <c r="C177" s="94">
        <v>17122</v>
      </c>
      <c r="E177" s="47"/>
      <c r="F177" s="100">
        <f>IF($C$179=0,"",IF(C177="[for completion]","",C177/$C$179))</f>
        <v>0.8949871935601903</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19131</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19131</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19131</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19131</v>
      </c>
      <c r="E218" s="56"/>
      <c r="F218" s="100">
        <f>IF($C$38=0,"",IF(C218="[for completion]","",IF(C218="","",C218/$C$38)))</f>
        <v>7.1810637028028326E-2</v>
      </c>
      <c r="G218" s="100">
        <f>IF($C$39=0,"",IF(C218="[for completion]","",IF(C218="","",C218/$C$39)))</f>
        <v>7.7366364981923175E-2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19131</v>
      </c>
      <c r="E220" s="56"/>
      <c r="F220" s="93">
        <f>SUM(F217:F219)</f>
        <v>7.1810637028028326E-2</v>
      </c>
      <c r="G220" s="93">
        <f>SUM(G217:G219)</f>
        <v>7.7366364981923175E-2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218422.39999999999</v>
      </c>
      <c r="F12" s="100">
        <f>IF($C$15=0,"",IF(C12="[for completion]","",C12/$C$15))</f>
        <v>0.88330668991714179</v>
      </c>
    </row>
    <row r="13" spans="1:7" x14ac:dyDescent="0.25">
      <c r="A13" s="22" t="s">
        <v>717</v>
      </c>
      <c r="B13" s="22" t="s">
        <v>718</v>
      </c>
      <c r="C13" s="94">
        <v>28802.300000000003</v>
      </c>
      <c r="F13" s="100">
        <f>IF($C$15=0,"",IF(C13="[for completion]","",C13/$C$15))</f>
        <v>0.11647735889267995</v>
      </c>
    </row>
    <row r="14" spans="1:7" x14ac:dyDescent="0.25">
      <c r="A14" s="22" t="s">
        <v>719</v>
      </c>
      <c r="B14" s="22" t="s">
        <v>263</v>
      </c>
      <c r="C14" s="94">
        <v>53.4</v>
      </c>
      <c r="F14" s="100">
        <f>IF($C$15=0,"",IF(C14="[for completion]","",C14/$C$15))</f>
        <v>2.15951190178184E-4</v>
      </c>
    </row>
    <row r="15" spans="1:7" x14ac:dyDescent="0.25">
      <c r="A15" s="22" t="s">
        <v>720</v>
      </c>
      <c r="B15" s="84" t="s">
        <v>265</v>
      </c>
      <c r="C15" s="94">
        <f>SUM(C12:C14)</f>
        <v>247278.1</v>
      </c>
      <c r="F15" s="91">
        <f>SUM(F12:F14)</f>
        <v>0.99999999999999989</v>
      </c>
    </row>
    <row r="16" spans="1:7" outlineLevel="1" x14ac:dyDescent="0.25">
      <c r="A16" s="22" t="s">
        <v>721</v>
      </c>
      <c r="B16" s="48" t="s">
        <v>2272</v>
      </c>
      <c r="C16" s="94">
        <v>145518</v>
      </c>
      <c r="F16" s="100">
        <f t="shared" ref="F16:F26" si="0">IF($C$15=0,"",IF(C16="[for completion]","",C16/$C$15))</f>
        <v>0.58847912532488722</v>
      </c>
    </row>
    <row r="17" spans="1:7" outlineLevel="1" x14ac:dyDescent="0.25">
      <c r="A17" s="22" t="s">
        <v>722</v>
      </c>
      <c r="B17" s="48" t="s">
        <v>2273</v>
      </c>
      <c r="C17" s="94">
        <v>6876.4</v>
      </c>
      <c r="F17" s="100">
        <f t="shared" si="0"/>
        <v>2.7808366369686598E-2</v>
      </c>
    </row>
    <row r="18" spans="1:7" outlineLevel="1" x14ac:dyDescent="0.25">
      <c r="A18" s="22" t="s">
        <v>724</v>
      </c>
      <c r="B18" s="48" t="s">
        <v>2274</v>
      </c>
      <c r="C18" s="94">
        <v>23129</v>
      </c>
      <c r="F18" s="100">
        <f t="shared" si="0"/>
        <v>9.3534364749648269E-2</v>
      </c>
    </row>
    <row r="19" spans="1:7" outlineLevel="1" x14ac:dyDescent="0.25">
      <c r="A19" s="22" t="s">
        <v>725</v>
      </c>
      <c r="B19" s="48" t="s">
        <v>2275</v>
      </c>
      <c r="C19" s="94">
        <v>23240</v>
      </c>
      <c r="F19" s="100">
        <f t="shared" si="0"/>
        <v>9.3983252055074837E-2</v>
      </c>
    </row>
    <row r="20" spans="1:7" outlineLevel="1" x14ac:dyDescent="0.25">
      <c r="A20" s="22" t="s">
        <v>726</v>
      </c>
      <c r="B20" s="48" t="s">
        <v>2276</v>
      </c>
      <c r="C20" s="94">
        <v>19659</v>
      </c>
      <c r="F20" s="100">
        <f t="shared" si="0"/>
        <v>7.9501581417844927E-2</v>
      </c>
    </row>
    <row r="21" spans="1:7" outlineLevel="1" x14ac:dyDescent="0.25">
      <c r="A21" s="22" t="s">
        <v>727</v>
      </c>
      <c r="B21" s="48" t="s">
        <v>2277</v>
      </c>
      <c r="C21" s="94">
        <v>3066.7</v>
      </c>
      <c r="F21" s="100">
        <f t="shared" si="0"/>
        <v>1.2401826122086831E-2</v>
      </c>
    </row>
    <row r="22" spans="1:7" outlineLevel="1" x14ac:dyDescent="0.25">
      <c r="A22" s="22" t="s">
        <v>728</v>
      </c>
      <c r="B22" s="48" t="s">
        <v>2278</v>
      </c>
      <c r="C22" s="94">
        <v>13652</v>
      </c>
      <c r="F22" s="100">
        <f t="shared" si="0"/>
        <v>5.520909453768854E-2</v>
      </c>
    </row>
    <row r="23" spans="1:7" outlineLevel="1" x14ac:dyDescent="0.25">
      <c r="A23" s="22" t="s">
        <v>729</v>
      </c>
      <c r="B23" s="48" t="s">
        <v>2279</v>
      </c>
      <c r="C23" s="94">
        <v>4984.7</v>
      </c>
      <c r="F23" s="100">
        <f t="shared" si="0"/>
        <v>2.0158275237475539E-2</v>
      </c>
    </row>
    <row r="24" spans="1:7" outlineLevel="1" x14ac:dyDescent="0.25">
      <c r="A24" s="22" t="s">
        <v>730</v>
      </c>
      <c r="B24" s="48" t="s">
        <v>2280</v>
      </c>
      <c r="C24" s="94">
        <v>7098.9</v>
      </c>
      <c r="F24" s="100">
        <f t="shared" si="0"/>
        <v>2.870816299542903E-2</v>
      </c>
    </row>
    <row r="25" spans="1:7" outlineLevel="1" x14ac:dyDescent="0.25">
      <c r="A25" s="22" t="s">
        <v>731</v>
      </c>
      <c r="B25" s="48" t="s">
        <v>263</v>
      </c>
      <c r="C25" s="94">
        <v>53.4</v>
      </c>
      <c r="F25" s="100">
        <f t="shared" si="0"/>
        <v>2.15951190178184E-4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134865</v>
      </c>
      <c r="D28" s="95">
        <v>4305</v>
      </c>
      <c r="F28" s="95">
        <f>IF(AND(C28="[For completion]",D28="[For completion]"),"[For completion]",SUM(C28:D28))</f>
        <v>139170</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1.04E-2</v>
      </c>
      <c r="D36" s="91">
        <v>8.3299999999999999E-2</v>
      </c>
      <c r="E36" s="108"/>
      <c r="F36" s="91">
        <v>1.1299999999999999E-2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1</v>
      </c>
      <c r="D44" s="154">
        <f>SUM(D45:D71)</f>
        <v>1</v>
      </c>
      <c r="E44" s="154"/>
      <c r="F44" s="154">
        <f>SUM(F45:F71)</f>
        <v>1</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1</v>
      </c>
      <c r="D51" s="91">
        <v>1</v>
      </c>
      <c r="E51" s="91"/>
      <c r="F51" s="91">
        <v>1</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0</v>
      </c>
      <c r="D71" s="91">
        <v>0</v>
      </c>
      <c r="E71" s="91"/>
      <c r="F71" s="91">
        <v>0</v>
      </c>
      <c r="G71" s="22"/>
    </row>
    <row r="72" spans="1:7" x14ac:dyDescent="0.25">
      <c r="A72" s="61" t="s">
        <v>815</v>
      </c>
      <c r="B72" s="153" t="s">
        <v>466</v>
      </c>
      <c r="C72" s="154">
        <f>SUM(C73:C75)</f>
        <v>0</v>
      </c>
      <c r="D72" s="154">
        <f>SUM(D73:D75)</f>
        <v>0</v>
      </c>
      <c r="E72" s="154"/>
      <c r="F72" s="154">
        <f>SUM(F73:F75)</f>
        <v>0</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0</v>
      </c>
      <c r="D75" s="91">
        <v>0</v>
      </c>
      <c r="E75" s="91"/>
      <c r="F75" s="91">
        <v>0</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0.99999999999999989</v>
      </c>
      <c r="E99" s="154"/>
      <c r="F99" s="154">
        <f>SUM(F100:F148)</f>
        <v>1</v>
      </c>
      <c r="G99" s="22"/>
    </row>
    <row r="100" spans="1:7" x14ac:dyDescent="0.25">
      <c r="A100" s="22" t="s">
        <v>846</v>
      </c>
      <c r="B100" s="37" t="s">
        <v>2281</v>
      </c>
      <c r="C100" s="91">
        <v>0.5082805736236079</v>
      </c>
      <c r="D100" s="91">
        <v>0.34906934515646315</v>
      </c>
      <c r="E100" s="91"/>
      <c r="F100" s="91">
        <v>0.48971178298691148</v>
      </c>
      <c r="G100" s="22"/>
    </row>
    <row r="101" spans="1:7" x14ac:dyDescent="0.25">
      <c r="A101" s="22" t="s">
        <v>847</v>
      </c>
      <c r="B101" s="37" t="s">
        <v>2282</v>
      </c>
      <c r="C101" s="91">
        <v>0.14472444641391849</v>
      </c>
      <c r="D101" s="91">
        <v>0.12523756783312442</v>
      </c>
      <c r="E101" s="91"/>
      <c r="F101" s="91">
        <v>0.14244905945113817</v>
      </c>
      <c r="G101" s="22"/>
    </row>
    <row r="102" spans="1:7" x14ac:dyDescent="0.25">
      <c r="A102" s="22" t="s">
        <v>848</v>
      </c>
      <c r="B102" s="37" t="s">
        <v>2283</v>
      </c>
      <c r="C102" s="91">
        <v>4.5548706093557052E-2</v>
      </c>
      <c r="D102" s="91">
        <v>9.4537589011988624E-2</v>
      </c>
      <c r="E102" s="91"/>
      <c r="F102" s="91">
        <v>5.1251683517178077E-2</v>
      </c>
      <c r="G102" s="22"/>
    </row>
    <row r="103" spans="1:7" x14ac:dyDescent="0.25">
      <c r="A103" s="22" t="s">
        <v>849</v>
      </c>
      <c r="B103" s="37" t="s">
        <v>2284</v>
      </c>
      <c r="C103" s="91">
        <v>0.14857432152074693</v>
      </c>
      <c r="D103" s="91">
        <v>0.22500807227200603</v>
      </c>
      <c r="E103" s="91"/>
      <c r="F103" s="91">
        <v>0.15748128028808844</v>
      </c>
      <c r="G103" s="22"/>
    </row>
    <row r="104" spans="1:7" x14ac:dyDescent="0.25">
      <c r="A104" s="22" t="s">
        <v>850</v>
      </c>
      <c r="B104" s="37" t="s">
        <v>2285</v>
      </c>
      <c r="C104" s="91">
        <v>0.15287195234816972</v>
      </c>
      <c r="D104" s="91">
        <v>0.20614742572641767</v>
      </c>
      <c r="E104" s="91"/>
      <c r="F104" s="91">
        <v>0.15910619375668381</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0.99593160101203848</v>
      </c>
      <c r="D150" s="91">
        <v>0.99916603882328836</v>
      </c>
      <c r="E150" s="92"/>
      <c r="F150" s="91">
        <v>0.99630715018319871</v>
      </c>
    </row>
    <row r="151" spans="1:7" x14ac:dyDescent="0.25">
      <c r="A151" s="22" t="s">
        <v>898</v>
      </c>
      <c r="B151" s="22" t="s">
        <v>899</v>
      </c>
      <c r="C151" s="91">
        <v>4.0683989879615442E-3</v>
      </c>
      <c r="D151" s="91">
        <v>8.3396117671158203E-4</v>
      </c>
      <c r="E151" s="92"/>
      <c r="F151" s="91">
        <v>3.6928498168012293E-3</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0.34715148784833821</v>
      </c>
      <c r="D160" s="91">
        <v>0.20636491277773844</v>
      </c>
      <c r="E160" s="92"/>
      <c r="F160" s="91">
        <v>0.33075885442860142</v>
      </c>
    </row>
    <row r="161" spans="1:7" x14ac:dyDescent="0.25">
      <c r="A161" s="22" t="s">
        <v>910</v>
      </c>
      <c r="B161" s="22" t="s">
        <v>911</v>
      </c>
      <c r="C161" s="91">
        <v>0.65284851215166184</v>
      </c>
      <c r="D161" s="91">
        <v>0.79363508722226161</v>
      </c>
      <c r="E161" s="92"/>
      <c r="F161" s="91">
        <v>0.66924114557139858</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7.6799801339093171E-2</v>
      </c>
      <c r="D170" s="91">
        <v>6.8060978548211137E-2</v>
      </c>
      <c r="E170" s="92"/>
      <c r="F170" s="91">
        <v>7.5773641552483714E-2</v>
      </c>
    </row>
    <row r="171" spans="1:7" x14ac:dyDescent="0.25">
      <c r="A171" s="22" t="s">
        <v>922</v>
      </c>
      <c r="B171" s="18" t="s">
        <v>923</v>
      </c>
      <c r="C171" s="91">
        <v>3.8958222424399253E-2</v>
      </c>
      <c r="D171" s="91">
        <v>6.6003848309125729E-2</v>
      </c>
      <c r="E171" s="92"/>
      <c r="F171" s="91">
        <v>4.2099882480732258E-2</v>
      </c>
    </row>
    <row r="172" spans="1:7" x14ac:dyDescent="0.25">
      <c r="A172" s="22" t="s">
        <v>924</v>
      </c>
      <c r="B172" s="18" t="s">
        <v>925</v>
      </c>
      <c r="C172" s="91">
        <v>4.3431389192429129E-2</v>
      </c>
      <c r="D172" s="91">
        <v>3.1018399250614358E-2</v>
      </c>
      <c r="E172" s="91"/>
      <c r="F172" s="91">
        <v>4.2002017157974851E-2</v>
      </c>
    </row>
    <row r="173" spans="1:7" x14ac:dyDescent="0.25">
      <c r="A173" s="22" t="s">
        <v>926</v>
      </c>
      <c r="B173" s="18" t="s">
        <v>927</v>
      </c>
      <c r="C173" s="91">
        <v>9.8927106573848372E-2</v>
      </c>
      <c r="D173" s="91">
        <v>0.1075988481459441</v>
      </c>
      <c r="E173" s="91"/>
      <c r="F173" s="91">
        <v>9.9939097034680721E-2</v>
      </c>
    </row>
    <row r="174" spans="1:7" x14ac:dyDescent="0.25">
      <c r="A174" s="22" t="s">
        <v>928</v>
      </c>
      <c r="B174" s="18" t="s">
        <v>929</v>
      </c>
      <c r="C174" s="91">
        <v>0.74188348047023012</v>
      </c>
      <c r="D174" s="91">
        <v>0.72731792574610465</v>
      </c>
      <c r="E174" s="91"/>
      <c r="F174" s="91">
        <v>0.74018536177412841</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5.9999999999999995E-4</v>
      </c>
      <c r="D180" s="127">
        <v>0</v>
      </c>
      <c r="E180" s="92"/>
      <c r="F180" s="127">
        <v>5.0000000000000001E-4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1619.5640000000001</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92770.8</v>
      </c>
      <c r="D190" s="95">
        <v>108471</v>
      </c>
      <c r="E190" s="34"/>
      <c r="F190" s="100">
        <f>IF($C$214=0,"",IF(C190="[for completion]","",IF(C190="","",C190/$C$214)))</f>
        <v>0.42473116310415043</v>
      </c>
      <c r="G190" s="100">
        <f>IF($D$214=0,"",IF(D190="[for completion]","",IF(D190="","",D190/$D$214)))</f>
        <v>0.8042931820709599</v>
      </c>
    </row>
    <row r="191" spans="1:7" x14ac:dyDescent="0.25">
      <c r="A191" s="22" t="s">
        <v>950</v>
      </c>
      <c r="B191" s="37" t="s">
        <v>2287</v>
      </c>
      <c r="C191" s="94">
        <v>62712.6</v>
      </c>
      <c r="D191" s="95">
        <v>21860</v>
      </c>
      <c r="E191" s="34"/>
      <c r="F191" s="100">
        <f t="shared" ref="F191:F213" si="1">IF($C$214=0,"",IF(C191="[for completion]","",IF(C191="","",C191/$C$214)))</f>
        <v>0.2871161565846726</v>
      </c>
      <c r="G191" s="100">
        <f t="shared" ref="G191:G213" si="2">IF($D$214=0,"",IF(D191="[for completion]","",IF(D191="","",D191/$D$214)))</f>
        <v>0.1620880139398658</v>
      </c>
    </row>
    <row r="192" spans="1:7" x14ac:dyDescent="0.25">
      <c r="A192" s="22" t="s">
        <v>951</v>
      </c>
      <c r="B192" s="37" t="s">
        <v>2288</v>
      </c>
      <c r="C192" s="94">
        <v>33363.1</v>
      </c>
      <c r="D192" s="95">
        <v>3874</v>
      </c>
      <c r="E192" s="34"/>
      <c r="F192" s="100">
        <f t="shared" si="1"/>
        <v>0.15274578065253377</v>
      </c>
      <c r="G192" s="100">
        <f t="shared" si="2"/>
        <v>2.8725021317613911E-2</v>
      </c>
    </row>
    <row r="193" spans="1:7" x14ac:dyDescent="0.25">
      <c r="A193" s="22" t="s">
        <v>952</v>
      </c>
      <c r="B193" s="37" t="s">
        <v>2289</v>
      </c>
      <c r="C193" s="94">
        <v>14588.1</v>
      </c>
      <c r="D193" s="95">
        <v>497</v>
      </c>
      <c r="E193" s="34"/>
      <c r="F193" s="100">
        <f t="shared" si="1"/>
        <v>6.6788479569860962E-2</v>
      </c>
      <c r="G193" s="100">
        <f t="shared" si="2"/>
        <v>3.6851666481296109E-3</v>
      </c>
    </row>
    <row r="194" spans="1:7" x14ac:dyDescent="0.25">
      <c r="A194" s="22" t="s">
        <v>953</v>
      </c>
      <c r="B194" s="37" t="s">
        <v>2290</v>
      </c>
      <c r="C194" s="94">
        <v>8035.1</v>
      </c>
      <c r="D194" s="95">
        <v>117</v>
      </c>
      <c r="E194" s="34"/>
      <c r="F194" s="100">
        <f t="shared" si="1"/>
        <v>3.6786977892377337E-2</v>
      </c>
      <c r="G194" s="100">
        <f t="shared" si="2"/>
        <v>8.6753420086753419E-4</v>
      </c>
    </row>
    <row r="195" spans="1:7" x14ac:dyDescent="0.25">
      <c r="A195" s="22" t="s">
        <v>954</v>
      </c>
      <c r="B195" s="37" t="s">
        <v>2291</v>
      </c>
      <c r="C195" s="94">
        <v>6952.7</v>
      </c>
      <c r="D195" s="95">
        <v>46</v>
      </c>
      <c r="E195" s="34"/>
      <c r="F195" s="100">
        <f t="shared" si="1"/>
        <v>3.1831442196404762E-2</v>
      </c>
      <c r="G195" s="100">
        <f t="shared" si="2"/>
        <v>3.4108182256330406E-4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218422.40000000002</v>
      </c>
      <c r="D214" s="44">
        <f>SUM(D190:D213)</f>
        <v>134865</v>
      </c>
      <c r="E214" s="85"/>
      <c r="F214" s="109">
        <f>SUM(F190:F213)</f>
        <v>1</v>
      </c>
      <c r="G214" s="109">
        <f>SUM(G190:G213)</f>
        <v>1</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0.40799999999999997</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186868.29375612689</v>
      </c>
      <c r="D241" s="95"/>
      <c r="F241" s="100">
        <f>IF($C$249=0,"",IF(C241="[Mark as ND1 if not relevant]","",C241/$C$249))</f>
        <v>0.85553615193651789</v>
      </c>
      <c r="G241" s="100" t="str">
        <f>IF($D$249=0,"",IF(D241="[Mark as ND1 if not relevant]","",D241/$D$249))</f>
        <v/>
      </c>
    </row>
    <row r="242" spans="1:7" x14ac:dyDescent="0.25">
      <c r="A242" s="22" t="s">
        <v>1013</v>
      </c>
      <c r="B242" s="22" t="s">
        <v>981</v>
      </c>
      <c r="C242" s="94">
        <v>15531.773764339416</v>
      </c>
      <c r="D242" s="95"/>
      <c r="F242" s="100">
        <f t="shared" ref="F242:F248" si="5">IF($C$249=0,"",IF(C242="[Mark as ND1 if not relevant]","",C242/$C$249))</f>
        <v>7.1108874020292881E-2</v>
      </c>
      <c r="G242" s="100" t="str">
        <f t="shared" ref="G242:G248" si="6">IF($D$249=0,"",IF(D242="[Mark as ND1 if not relevant]","",D242/$D$249))</f>
        <v/>
      </c>
    </row>
    <row r="243" spans="1:7" x14ac:dyDescent="0.25">
      <c r="A243" s="22" t="s">
        <v>1014</v>
      </c>
      <c r="B243" s="22" t="s">
        <v>983</v>
      </c>
      <c r="C243" s="94">
        <v>8610.5517703034529</v>
      </c>
      <c r="D243" s="95"/>
      <c r="F243" s="100">
        <f t="shared" si="5"/>
        <v>3.942155289986992E-2</v>
      </c>
      <c r="G243" s="100" t="str">
        <f t="shared" si="6"/>
        <v/>
      </c>
    </row>
    <row r="244" spans="1:7" x14ac:dyDescent="0.25">
      <c r="A244" s="22" t="s">
        <v>1015</v>
      </c>
      <c r="B244" s="22" t="s">
        <v>985</v>
      </c>
      <c r="C244" s="94">
        <v>4506.0194234740711</v>
      </c>
      <c r="D244" s="95"/>
      <c r="F244" s="100">
        <f t="shared" si="5"/>
        <v>2.062983741448015E-2</v>
      </c>
      <c r="G244" s="100" t="str">
        <f t="shared" si="6"/>
        <v/>
      </c>
    </row>
    <row r="245" spans="1:7" x14ac:dyDescent="0.25">
      <c r="A245" s="22" t="s">
        <v>1016</v>
      </c>
      <c r="B245" s="22" t="s">
        <v>987</v>
      </c>
      <c r="C245" s="94">
        <v>1828.382227217588</v>
      </c>
      <c r="D245" s="95"/>
      <c r="F245" s="100">
        <f t="shared" si="5"/>
        <v>8.3708534149954921E-3</v>
      </c>
      <c r="G245" s="100" t="str">
        <f t="shared" si="6"/>
        <v/>
      </c>
    </row>
    <row r="246" spans="1:7" x14ac:dyDescent="0.25">
      <c r="A246" s="22" t="s">
        <v>1017</v>
      </c>
      <c r="B246" s="22" t="s">
        <v>989</v>
      </c>
      <c r="C246" s="94">
        <v>329.38580578167699</v>
      </c>
      <c r="D246" s="95"/>
      <c r="F246" s="100">
        <f t="shared" si="5"/>
        <v>1.5080218217689255E-3</v>
      </c>
      <c r="G246" s="100" t="str">
        <f t="shared" si="6"/>
        <v/>
      </c>
    </row>
    <row r="247" spans="1:7" x14ac:dyDescent="0.25">
      <c r="A247" s="22" t="s">
        <v>1018</v>
      </c>
      <c r="B247" s="22" t="s">
        <v>991</v>
      </c>
      <c r="C247" s="94">
        <v>168.1829644069538</v>
      </c>
      <c r="D247" s="95"/>
      <c r="F247" s="100">
        <f t="shared" si="5"/>
        <v>7.6998940429017523E-4</v>
      </c>
      <c r="G247" s="100" t="str">
        <f t="shared" si="6"/>
        <v/>
      </c>
    </row>
    <row r="248" spans="1:7" x14ac:dyDescent="0.25">
      <c r="A248" s="22" t="s">
        <v>1019</v>
      </c>
      <c r="B248" s="22" t="s">
        <v>993</v>
      </c>
      <c r="C248" s="94">
        <v>579.85022048833446</v>
      </c>
      <c r="D248" s="95"/>
      <c r="F248" s="100">
        <f t="shared" si="5"/>
        <v>2.6547190877846067E-3</v>
      </c>
      <c r="G248" s="100" t="str">
        <f t="shared" si="6"/>
        <v/>
      </c>
    </row>
    <row r="249" spans="1:7" x14ac:dyDescent="0.25">
      <c r="A249" s="22" t="s">
        <v>1020</v>
      </c>
      <c r="B249" s="46" t="s">
        <v>265</v>
      </c>
      <c r="C249" s="94">
        <f>SUM(C241:C248)</f>
        <v>218422.43993213837</v>
      </c>
      <c r="D249" s="95">
        <f>SUM(D241:D248)</f>
        <v>0</v>
      </c>
      <c r="F249" s="91">
        <f>SUM(F241:F248)</f>
        <v>0.99999999999999989</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0.86261044728288239</v>
      </c>
      <c r="E260" s="85"/>
      <c r="F260" s="85"/>
      <c r="G260" s="85"/>
    </row>
    <row r="261" spans="1:14" x14ac:dyDescent="0.25">
      <c r="A261" s="22" t="s">
        <v>1033</v>
      </c>
      <c r="B261" s="22" t="s">
        <v>1034</v>
      </c>
      <c r="C261" s="91">
        <v>3.1497504921485141E-2</v>
      </c>
      <c r="E261" s="85"/>
      <c r="F261" s="85"/>
    </row>
    <row r="262" spans="1:14" x14ac:dyDescent="0.25">
      <c r="A262" s="22" t="s">
        <v>1035</v>
      </c>
      <c r="B262" s="22" t="s">
        <v>1036</v>
      </c>
      <c r="C262" s="91"/>
      <c r="E262" s="85"/>
      <c r="F262" s="85"/>
    </row>
    <row r="263" spans="1:14" x14ac:dyDescent="0.25">
      <c r="A263" s="22" t="s">
        <v>1037</v>
      </c>
      <c r="B263" s="22" t="s">
        <v>1038</v>
      </c>
      <c r="C263" s="91">
        <v>0.10589204779563247</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25136</v>
      </c>
      <c r="D287" s="22">
        <v>10857</v>
      </c>
      <c r="E287" s="28"/>
      <c r="F287" s="100">
        <f>IF($C$305=0,"",IF(C287="[For completion]","",C287/$C$305))</f>
        <v>0.11507840219755065</v>
      </c>
      <c r="G287" s="100">
        <f>IF($D$305=0,"",IF(D287="[For completion]","",D287/$D$305))</f>
        <v>7.0567818422899928E-2</v>
      </c>
    </row>
    <row r="288" spans="1:7" customFormat="1" x14ac:dyDescent="0.25">
      <c r="A288" s="22" t="s">
        <v>1072</v>
      </c>
      <c r="B288" s="37" t="s">
        <v>2293</v>
      </c>
      <c r="C288" s="94">
        <v>16265</v>
      </c>
      <c r="D288" s="22">
        <v>9450</v>
      </c>
      <c r="E288" s="28"/>
      <c r="F288" s="100">
        <f t="shared" ref="F288:F304" si="9">IF($C$305=0,"",IF(C288="[For completion]","",C288/$C$305))</f>
        <v>7.4464919308687191E-2</v>
      </c>
      <c r="G288" s="100">
        <f t="shared" ref="G288:G304" si="10">IF($D$305=0,"",IF(D288="[For completion]","",D288/$D$305))</f>
        <v>6.1422665938694332E-2</v>
      </c>
    </row>
    <row r="289" spans="1:7" customFormat="1" x14ac:dyDescent="0.25">
      <c r="A289" s="22" t="s">
        <v>1073</v>
      </c>
      <c r="B289" s="37" t="s">
        <v>2294</v>
      </c>
      <c r="C289" s="94">
        <v>56993</v>
      </c>
      <c r="D289" s="22">
        <v>29286</v>
      </c>
      <c r="E289" s="28"/>
      <c r="F289" s="100">
        <f t="shared" si="9"/>
        <v>0.26092709167906603</v>
      </c>
      <c r="G289" s="100">
        <f t="shared" si="10"/>
        <v>0.19035176663286796</v>
      </c>
    </row>
    <row r="290" spans="1:7" customFormat="1" x14ac:dyDescent="0.25">
      <c r="A290" s="22" t="s">
        <v>1074</v>
      </c>
      <c r="B290" s="37" t="s">
        <v>2295</v>
      </c>
      <c r="C290" s="94">
        <v>37592</v>
      </c>
      <c r="D290" s="22">
        <v>22665</v>
      </c>
      <c r="E290" s="28"/>
      <c r="F290" s="100">
        <f t="shared" si="9"/>
        <v>0.17210484147876845</v>
      </c>
      <c r="G290" s="100">
        <f t="shared" si="10"/>
        <v>0.14731690195772559</v>
      </c>
    </row>
    <row r="291" spans="1:7" customFormat="1" x14ac:dyDescent="0.25">
      <c r="A291" s="22" t="s">
        <v>1075</v>
      </c>
      <c r="B291" s="37" t="s">
        <v>2296</v>
      </c>
      <c r="C291" s="94">
        <v>12957</v>
      </c>
      <c r="D291" s="22">
        <v>9051</v>
      </c>
      <c r="E291" s="28"/>
      <c r="F291" s="100">
        <f t="shared" si="9"/>
        <v>5.9320132768684905E-2</v>
      </c>
      <c r="G291" s="100">
        <f t="shared" si="10"/>
        <v>5.8829264487949458E-2</v>
      </c>
    </row>
    <row r="292" spans="1:7" customFormat="1" x14ac:dyDescent="0.25">
      <c r="A292" s="22" t="s">
        <v>1076</v>
      </c>
      <c r="B292" s="37" t="s">
        <v>2297</v>
      </c>
      <c r="C292" s="94">
        <v>5370</v>
      </c>
      <c r="D292" s="22">
        <v>3901</v>
      </c>
      <c r="E292" s="28"/>
      <c r="F292" s="100">
        <f t="shared" si="9"/>
        <v>2.4585097859677236E-2</v>
      </c>
      <c r="G292" s="100">
        <f t="shared" si="10"/>
        <v>2.5355536489613396E-2</v>
      </c>
    </row>
    <row r="293" spans="1:7" customFormat="1" x14ac:dyDescent="0.25">
      <c r="A293" s="22" t="s">
        <v>1077</v>
      </c>
      <c r="B293" s="37" t="s">
        <v>2298</v>
      </c>
      <c r="C293" s="94">
        <v>3036</v>
      </c>
      <c r="D293" s="22">
        <v>2530</v>
      </c>
      <c r="E293" s="28"/>
      <c r="F293" s="100">
        <f t="shared" si="9"/>
        <v>1.3899507840219755E-2</v>
      </c>
      <c r="G293" s="100">
        <f t="shared" si="10"/>
        <v>1.6444375113745677E-2</v>
      </c>
    </row>
    <row r="294" spans="1:7" customFormat="1" x14ac:dyDescent="0.25">
      <c r="A294" s="22" t="s">
        <v>1078</v>
      </c>
      <c r="B294" s="37" t="s">
        <v>2299</v>
      </c>
      <c r="C294" s="94">
        <v>1256</v>
      </c>
      <c r="D294" s="22">
        <v>886</v>
      </c>
      <c r="E294" s="28"/>
      <c r="F294" s="100">
        <f t="shared" si="9"/>
        <v>5.7502575254664073E-3</v>
      </c>
      <c r="G294" s="100">
        <f t="shared" si="10"/>
        <v>5.7587811663156801E-3</v>
      </c>
    </row>
    <row r="295" spans="1:7" customFormat="1" x14ac:dyDescent="0.25">
      <c r="A295" s="22" t="s">
        <v>1079</v>
      </c>
      <c r="B295" s="37" t="s">
        <v>2300</v>
      </c>
      <c r="C295" s="94">
        <v>1423</v>
      </c>
      <c r="D295" s="22">
        <v>1119</v>
      </c>
      <c r="E295" s="28"/>
      <c r="F295" s="100">
        <f t="shared" si="9"/>
        <v>6.5148220212887719E-3</v>
      </c>
      <c r="G295" s="100">
        <f t="shared" si="10"/>
        <v>7.2732236175025349E-3</v>
      </c>
    </row>
    <row r="296" spans="1:7" customFormat="1" x14ac:dyDescent="0.25">
      <c r="A296" s="22" t="s">
        <v>1080</v>
      </c>
      <c r="B296" s="37" t="s">
        <v>2301</v>
      </c>
      <c r="C296" s="94">
        <v>10850</v>
      </c>
      <c r="D296" s="22">
        <v>10027</v>
      </c>
      <c r="E296" s="28"/>
      <c r="F296" s="100">
        <f t="shared" si="9"/>
        <v>4.9673801075884171E-2</v>
      </c>
      <c r="G296" s="100">
        <f t="shared" si="10"/>
        <v>6.5173023425109847E-2</v>
      </c>
    </row>
    <row r="297" spans="1:7" customFormat="1" x14ac:dyDescent="0.25">
      <c r="A297" s="22" t="s">
        <v>1081</v>
      </c>
      <c r="B297" s="37" t="s">
        <v>2302</v>
      </c>
      <c r="C297" s="94">
        <v>28821</v>
      </c>
      <c r="D297" s="22">
        <v>26582</v>
      </c>
      <c r="E297" s="28"/>
      <c r="F297" s="100">
        <f t="shared" si="9"/>
        <v>0.13194918164129563</v>
      </c>
      <c r="G297" s="100">
        <f t="shared" si="10"/>
        <v>0.17277643449548918</v>
      </c>
    </row>
    <row r="298" spans="1:7" customFormat="1" x14ac:dyDescent="0.25">
      <c r="A298" s="22" t="s">
        <v>1082</v>
      </c>
      <c r="B298" s="37" t="s">
        <v>2303</v>
      </c>
      <c r="C298" s="94">
        <v>9924</v>
      </c>
      <c r="D298" s="22">
        <v>11994</v>
      </c>
      <c r="E298" s="28"/>
      <c r="F298" s="100">
        <f t="shared" si="9"/>
        <v>4.5434359620006866E-2</v>
      </c>
      <c r="G298" s="100">
        <f t="shared" si="10"/>
        <v>7.79580375945714E-2</v>
      </c>
    </row>
    <row r="299" spans="1:7" customFormat="1" x14ac:dyDescent="0.25">
      <c r="A299" s="22" t="s">
        <v>1083</v>
      </c>
      <c r="B299" s="37" t="s">
        <v>2304</v>
      </c>
      <c r="C299" s="94">
        <v>1487</v>
      </c>
      <c r="D299" s="22">
        <v>1908</v>
      </c>
      <c r="E299" s="28"/>
      <c r="F299" s="100">
        <f t="shared" si="9"/>
        <v>6.8078287741787803E-3</v>
      </c>
      <c r="G299" s="100">
        <f t="shared" si="10"/>
        <v>1.2401528741907808E-2</v>
      </c>
    </row>
    <row r="300" spans="1:7" customFormat="1" x14ac:dyDescent="0.25">
      <c r="A300" s="22" t="s">
        <v>1084</v>
      </c>
      <c r="B300" s="37" t="s">
        <v>2305</v>
      </c>
      <c r="C300" s="94">
        <v>2</v>
      </c>
      <c r="D300" s="22">
        <v>5</v>
      </c>
      <c r="E300" s="28"/>
      <c r="F300" s="100">
        <f t="shared" si="9"/>
        <v>9.1564610278127498E-6</v>
      </c>
      <c r="G300" s="100">
        <f t="shared" si="10"/>
        <v>3.2498765046928219E-5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7313</v>
      </c>
      <c r="D304" s="22">
        <v>13591</v>
      </c>
      <c r="E304" s="28"/>
      <c r="F304" s="100">
        <f t="shared" si="9"/>
        <v>3.3480599748197323E-2</v>
      </c>
      <c r="G304" s="100">
        <f t="shared" si="10"/>
        <v>8.833814315056028E-2</v>
      </c>
    </row>
    <row r="305" spans="1:7" customFormat="1" x14ac:dyDescent="0.25">
      <c r="A305" s="22" t="s">
        <v>1090</v>
      </c>
      <c r="B305" s="37" t="s">
        <v>265</v>
      </c>
      <c r="C305" s="94">
        <f>SUM(C287:C304)</f>
        <v>218425</v>
      </c>
      <c r="D305" s="22">
        <f>SUM(D287:D304)</f>
        <v>153852</v>
      </c>
      <c r="E305" s="28"/>
      <c r="F305" s="108">
        <f>SUM(F287:F304)</f>
        <v>0.99999999999999989</v>
      </c>
      <c r="G305" s="108">
        <f>SUM(G287:G304)</f>
        <v>1</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25136</v>
      </c>
      <c r="D310" s="22">
        <v>10857</v>
      </c>
      <c r="E310" s="28"/>
      <c r="F310" s="100">
        <f>IF($C$328=0,"",IF(C310="[For completion]","",C310/$C$328))</f>
        <v>0.11507840219755065</v>
      </c>
      <c r="G310" s="100">
        <f>IF($D$328=0,"",IF(D310="[For completion]","",D310/$D$328))</f>
        <v>7.0567818422899928E-2</v>
      </c>
    </row>
    <row r="311" spans="1:7" customFormat="1" x14ac:dyDescent="0.25">
      <c r="A311" s="22" t="s">
        <v>1096</v>
      </c>
      <c r="B311" s="37" t="s">
        <v>2307</v>
      </c>
      <c r="C311" s="94">
        <v>16265</v>
      </c>
      <c r="D311" s="22">
        <v>9450</v>
      </c>
      <c r="E311" s="28"/>
      <c r="F311" s="100">
        <f t="shared" ref="F311:F327" si="11">IF($C$328=0,"",IF(C311="[For completion]","",C311/$C$328))</f>
        <v>7.4464919308687191E-2</v>
      </c>
      <c r="G311" s="100">
        <f t="shared" ref="G311:G327" si="12">IF($D$328=0,"",IF(D311="[For completion]","",D311/$D$328))</f>
        <v>6.1422665938694332E-2</v>
      </c>
    </row>
    <row r="312" spans="1:7" customFormat="1" x14ac:dyDescent="0.25">
      <c r="A312" s="22" t="s">
        <v>1097</v>
      </c>
      <c r="B312" s="37" t="s">
        <v>2308</v>
      </c>
      <c r="C312" s="94">
        <v>56993</v>
      </c>
      <c r="D312" s="22">
        <v>29286</v>
      </c>
      <c r="E312" s="28"/>
      <c r="F312" s="100">
        <f t="shared" si="11"/>
        <v>0.26092709167906603</v>
      </c>
      <c r="G312" s="100">
        <f t="shared" si="12"/>
        <v>0.19035176663286796</v>
      </c>
    </row>
    <row r="313" spans="1:7" customFormat="1" x14ac:dyDescent="0.25">
      <c r="A313" s="22" t="s">
        <v>1098</v>
      </c>
      <c r="B313" s="37" t="s">
        <v>2309</v>
      </c>
      <c r="C313" s="94">
        <v>37592</v>
      </c>
      <c r="D313" s="22">
        <v>22665</v>
      </c>
      <c r="E313" s="28"/>
      <c r="F313" s="100">
        <f t="shared" si="11"/>
        <v>0.17210484147876845</v>
      </c>
      <c r="G313" s="100">
        <f t="shared" si="12"/>
        <v>0.14731690195772559</v>
      </c>
    </row>
    <row r="314" spans="1:7" customFormat="1" x14ac:dyDescent="0.25">
      <c r="A314" s="22" t="s">
        <v>1099</v>
      </c>
      <c r="B314" s="37" t="s">
        <v>2310</v>
      </c>
      <c r="C314" s="94">
        <v>12957</v>
      </c>
      <c r="D314" s="22">
        <v>9051</v>
      </c>
      <c r="E314" s="28"/>
      <c r="F314" s="100">
        <f t="shared" si="11"/>
        <v>5.9320132768684905E-2</v>
      </c>
      <c r="G314" s="100">
        <f t="shared" si="12"/>
        <v>5.8829264487949458E-2</v>
      </c>
    </row>
    <row r="315" spans="1:7" customFormat="1" x14ac:dyDescent="0.25">
      <c r="A315" s="22" t="s">
        <v>1100</v>
      </c>
      <c r="B315" s="37" t="s">
        <v>2311</v>
      </c>
      <c r="C315" s="94">
        <v>5370</v>
      </c>
      <c r="D315" s="22">
        <v>3901</v>
      </c>
      <c r="E315" s="28"/>
      <c r="F315" s="100">
        <f t="shared" si="11"/>
        <v>2.4585097859677236E-2</v>
      </c>
      <c r="G315" s="100">
        <f t="shared" si="12"/>
        <v>2.5355536489613396E-2</v>
      </c>
    </row>
    <row r="316" spans="1:7" customFormat="1" x14ac:dyDescent="0.25">
      <c r="A316" s="22" t="s">
        <v>1101</v>
      </c>
      <c r="B316" s="37" t="s">
        <v>2312</v>
      </c>
      <c r="C316" s="94">
        <v>3036</v>
      </c>
      <c r="D316" s="22">
        <v>2530</v>
      </c>
      <c r="E316" s="28"/>
      <c r="F316" s="100">
        <f t="shared" si="11"/>
        <v>1.3899507840219755E-2</v>
      </c>
      <c r="G316" s="100">
        <f t="shared" si="12"/>
        <v>1.6444375113745677E-2</v>
      </c>
    </row>
    <row r="317" spans="1:7" customFormat="1" x14ac:dyDescent="0.25">
      <c r="A317" s="22" t="s">
        <v>1102</v>
      </c>
      <c r="B317" s="37" t="s">
        <v>2313</v>
      </c>
      <c r="C317" s="94">
        <v>1256</v>
      </c>
      <c r="D317" s="22">
        <v>886</v>
      </c>
      <c r="E317" s="28"/>
      <c r="F317" s="100">
        <f t="shared" si="11"/>
        <v>5.7502575254664073E-3</v>
      </c>
      <c r="G317" s="100">
        <f t="shared" si="12"/>
        <v>5.7587811663156801E-3</v>
      </c>
    </row>
    <row r="318" spans="1:7" customFormat="1" x14ac:dyDescent="0.25">
      <c r="A318" s="22" t="s">
        <v>1103</v>
      </c>
      <c r="B318" s="37" t="s">
        <v>2314</v>
      </c>
      <c r="C318" s="94">
        <v>1423</v>
      </c>
      <c r="D318" s="22">
        <v>1119</v>
      </c>
      <c r="E318" s="28"/>
      <c r="F318" s="100">
        <f t="shared" si="11"/>
        <v>6.5148220212887719E-3</v>
      </c>
      <c r="G318" s="100">
        <f t="shared" si="12"/>
        <v>7.2732236175025349E-3</v>
      </c>
    </row>
    <row r="319" spans="1:7" customFormat="1" x14ac:dyDescent="0.25">
      <c r="A319" s="22" t="s">
        <v>1104</v>
      </c>
      <c r="B319" s="37" t="s">
        <v>2315</v>
      </c>
      <c r="C319" s="94">
        <v>10850</v>
      </c>
      <c r="D319" s="22">
        <v>10027</v>
      </c>
      <c r="E319" s="28"/>
      <c r="F319" s="100">
        <f t="shared" si="11"/>
        <v>4.9673801075884171E-2</v>
      </c>
      <c r="G319" s="100">
        <f t="shared" si="12"/>
        <v>6.5173023425109847E-2</v>
      </c>
    </row>
    <row r="320" spans="1:7" customFormat="1" x14ac:dyDescent="0.25">
      <c r="A320" s="22" t="s">
        <v>1105</v>
      </c>
      <c r="B320" s="37" t="s">
        <v>2316</v>
      </c>
      <c r="C320" s="94">
        <v>28821</v>
      </c>
      <c r="D320" s="22">
        <v>26582</v>
      </c>
      <c r="E320" s="28"/>
      <c r="F320" s="100">
        <f t="shared" si="11"/>
        <v>0.13194918164129563</v>
      </c>
      <c r="G320" s="100">
        <f t="shared" si="12"/>
        <v>0.17277643449548918</v>
      </c>
    </row>
    <row r="321" spans="1:7" customFormat="1" x14ac:dyDescent="0.25">
      <c r="A321" s="22" t="s">
        <v>1106</v>
      </c>
      <c r="B321" s="37" t="s">
        <v>2317</v>
      </c>
      <c r="C321" s="94">
        <v>9924</v>
      </c>
      <c r="D321" s="22">
        <v>11994</v>
      </c>
      <c r="E321" s="28"/>
      <c r="F321" s="100">
        <f>IF($C$328=0,"",IF(C321="[For completion]","",C321/$C$328))</f>
        <v>4.5434359620006866E-2</v>
      </c>
      <c r="G321" s="100">
        <f t="shared" si="12"/>
        <v>7.79580375945714E-2</v>
      </c>
    </row>
    <row r="322" spans="1:7" customFormat="1" x14ac:dyDescent="0.25">
      <c r="A322" s="22" t="s">
        <v>1107</v>
      </c>
      <c r="B322" s="37" t="s">
        <v>2318</v>
      </c>
      <c r="C322" s="94">
        <v>1487</v>
      </c>
      <c r="D322" s="22">
        <v>1908</v>
      </c>
      <c r="E322" s="28"/>
      <c r="F322" s="100">
        <f t="shared" si="11"/>
        <v>6.8078287741787803E-3</v>
      </c>
      <c r="G322" s="100">
        <f t="shared" si="12"/>
        <v>1.2401528741907808E-2</v>
      </c>
    </row>
    <row r="323" spans="1:7" customFormat="1" x14ac:dyDescent="0.25">
      <c r="A323" s="22" t="s">
        <v>1108</v>
      </c>
      <c r="B323" s="37" t="s">
        <v>2319</v>
      </c>
      <c r="C323" s="94">
        <v>2</v>
      </c>
      <c r="D323" s="22">
        <v>5</v>
      </c>
      <c r="E323" s="28"/>
      <c r="F323" s="100">
        <f t="shared" si="11"/>
        <v>9.1564610278127498E-6</v>
      </c>
      <c r="G323" s="100">
        <f t="shared" si="12"/>
        <v>3.2498765046928219E-5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7313</v>
      </c>
      <c r="D327" s="22">
        <v>13591</v>
      </c>
      <c r="E327" s="28"/>
      <c r="F327" s="100">
        <f t="shared" si="11"/>
        <v>3.3480599748197323E-2</v>
      </c>
      <c r="G327" s="100">
        <f t="shared" si="12"/>
        <v>8.833814315056028E-2</v>
      </c>
    </row>
    <row r="328" spans="1:7" customFormat="1" x14ac:dyDescent="0.25">
      <c r="A328" s="22" t="s">
        <v>1113</v>
      </c>
      <c r="B328" s="37" t="s">
        <v>265</v>
      </c>
      <c r="C328" s="94">
        <f>SUM(C310:C327)</f>
        <v>218425</v>
      </c>
      <c r="D328" s="22">
        <f>SUM(D310:D327)</f>
        <v>153852</v>
      </c>
      <c r="E328" s="28"/>
      <c r="F328" s="108">
        <f>SUM(F310:F327)</f>
        <v>0.99999999999999989</v>
      </c>
      <c r="G328" s="108">
        <f>SUM(G310:G327)</f>
        <v>1</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39322</v>
      </c>
      <c r="D333" s="22">
        <v>21100</v>
      </c>
      <c r="E333" s="28"/>
      <c r="F333" s="100">
        <f>IF($C$346=0,"",IF(C333="[For completion]","",C333/$C$346))</f>
        <v>0.18002682867646722</v>
      </c>
      <c r="G333" s="100">
        <f>IF($D$346=0,"",IF(D333="[For completion]","",D333/$D$346))</f>
        <v>0.13714478849803707</v>
      </c>
    </row>
    <row r="334" spans="1:7" customFormat="1" x14ac:dyDescent="0.25">
      <c r="A334" s="22" t="s">
        <v>1120</v>
      </c>
      <c r="B334" s="37" t="s">
        <v>1121</v>
      </c>
      <c r="C334" s="94">
        <v>36514</v>
      </c>
      <c r="D334" s="22">
        <v>18775</v>
      </c>
      <c r="E334" s="28"/>
      <c r="F334" s="100">
        <f t="shared" ref="F334:F345" si="13">IF($C$346=0,"",IF(C334="[For completion]","",C334/$C$346))</f>
        <v>0.1671710396798872</v>
      </c>
      <c r="G334" s="100">
        <f t="shared" ref="G334:G345" si="14">IF($D$346=0,"",IF(D334="[For completion]","",D334/$D$346))</f>
        <v>0.12203286275121546</v>
      </c>
    </row>
    <row r="335" spans="1:7" customFormat="1" x14ac:dyDescent="0.25">
      <c r="A335" s="22" t="s">
        <v>1122</v>
      </c>
      <c r="B335" s="37" t="s">
        <v>1123</v>
      </c>
      <c r="C335" s="94">
        <v>25106</v>
      </c>
      <c r="D335" s="22">
        <v>19541</v>
      </c>
      <c r="E335" s="28"/>
      <c r="F335" s="100">
        <f t="shared" si="13"/>
        <v>0.11494210774506347</v>
      </c>
      <c r="G335" s="100">
        <f t="shared" si="14"/>
        <v>0.12701167355640486</v>
      </c>
    </row>
    <row r="336" spans="1:7" customFormat="1" x14ac:dyDescent="0.25">
      <c r="A336" s="22" t="s">
        <v>1124</v>
      </c>
      <c r="B336" s="37" t="s">
        <v>1125</v>
      </c>
      <c r="C336" s="94">
        <v>30394</v>
      </c>
      <c r="D336" s="22">
        <v>24435</v>
      </c>
      <c r="E336" s="28"/>
      <c r="F336" s="100">
        <f t="shared" si="13"/>
        <v>0.13915201237964867</v>
      </c>
      <c r="G336" s="100">
        <f t="shared" si="14"/>
        <v>0.1588214647843382</v>
      </c>
    </row>
    <row r="337" spans="1:7" customFormat="1" x14ac:dyDescent="0.25">
      <c r="A337" s="22" t="s">
        <v>1126</v>
      </c>
      <c r="B337" s="37" t="s">
        <v>1127</v>
      </c>
      <c r="C337" s="94">
        <v>28784</v>
      </c>
      <c r="D337" s="22">
        <v>25920</v>
      </c>
      <c r="E337" s="28"/>
      <c r="F337" s="100">
        <f t="shared" si="13"/>
        <v>0.13178099375981467</v>
      </c>
      <c r="G337" s="100">
        <f t="shared" si="14"/>
        <v>0.16847359800327588</v>
      </c>
    </row>
    <row r="338" spans="1:7" customFormat="1" x14ac:dyDescent="0.25">
      <c r="A338" s="22" t="s">
        <v>1128</v>
      </c>
      <c r="B338" s="37" t="s">
        <v>1129</v>
      </c>
      <c r="C338" s="94">
        <v>11995</v>
      </c>
      <c r="D338" s="22">
        <v>17128</v>
      </c>
      <c r="E338" s="28"/>
      <c r="F338" s="100">
        <f t="shared" si="13"/>
        <v>5.4916377853980576E-2</v>
      </c>
      <c r="G338" s="100">
        <f t="shared" si="14"/>
        <v>0.1113277695447573</v>
      </c>
    </row>
    <row r="339" spans="1:7" customFormat="1" x14ac:dyDescent="0.25">
      <c r="A339" s="22" t="s">
        <v>1130</v>
      </c>
      <c r="B339" s="37" t="s">
        <v>1131</v>
      </c>
      <c r="C339" s="94">
        <v>7338</v>
      </c>
      <c r="D339" s="22">
        <v>5895</v>
      </c>
      <c r="E339" s="28"/>
      <c r="F339" s="100">
        <f t="shared" si="13"/>
        <v>3.3595363125678158E-2</v>
      </c>
      <c r="G339" s="100">
        <f t="shared" si="14"/>
        <v>3.8316043990328369E-2</v>
      </c>
    </row>
    <row r="340" spans="1:7" customFormat="1" x14ac:dyDescent="0.25">
      <c r="A340" s="22" t="s">
        <v>1132</v>
      </c>
      <c r="B340" s="37" t="s">
        <v>1133</v>
      </c>
      <c r="C340" s="94">
        <v>7373</v>
      </c>
      <c r="D340" s="22">
        <v>4724</v>
      </c>
      <c r="E340" s="28"/>
      <c r="F340" s="100">
        <f t="shared" si="13"/>
        <v>3.3755602660891941E-2</v>
      </c>
      <c r="G340" s="100">
        <f t="shared" si="14"/>
        <v>3.0704833216337778E-2</v>
      </c>
    </row>
    <row r="341" spans="1:7" customFormat="1" x14ac:dyDescent="0.25">
      <c r="A341" s="22" t="s">
        <v>1134</v>
      </c>
      <c r="B341" s="37" t="s">
        <v>1135</v>
      </c>
      <c r="C341" s="94">
        <v>8841</v>
      </c>
      <c r="D341" s="22">
        <v>5516</v>
      </c>
      <c r="E341" s="28"/>
      <c r="F341" s="100">
        <f t="shared" si="13"/>
        <v>4.0476506595001439E-2</v>
      </c>
      <c r="G341" s="100">
        <f t="shared" si="14"/>
        <v>3.5852637599771212E-2</v>
      </c>
    </row>
    <row r="342" spans="1:7" customFormat="1" x14ac:dyDescent="0.25">
      <c r="A342" s="22" t="s">
        <v>1136</v>
      </c>
      <c r="B342" s="22" t="s">
        <v>1137</v>
      </c>
      <c r="C342" s="94">
        <v>4357</v>
      </c>
      <c r="D342" s="22">
        <v>2704</v>
      </c>
      <c r="F342" s="100">
        <f t="shared" si="13"/>
        <v>1.9947532997898573E-2</v>
      </c>
      <c r="G342" s="100">
        <f t="shared" si="14"/>
        <v>1.7575332137378781E-2</v>
      </c>
    </row>
    <row r="343" spans="1:7" customFormat="1" x14ac:dyDescent="0.25">
      <c r="A343" s="22" t="s">
        <v>1138</v>
      </c>
      <c r="B343" s="22" t="s">
        <v>1139</v>
      </c>
      <c r="C343" s="94">
        <v>10636</v>
      </c>
      <c r="D343" s="22">
        <v>4956</v>
      </c>
      <c r="F343" s="100">
        <f t="shared" si="13"/>
        <v>4.8694505615251141E-2</v>
      </c>
      <c r="G343" s="100">
        <f t="shared" si="14"/>
        <v>3.2212775914515247E-2</v>
      </c>
    </row>
    <row r="344" spans="1:7" customFormat="1" x14ac:dyDescent="0.25">
      <c r="A344" s="22" t="s">
        <v>1140</v>
      </c>
      <c r="B344" s="37" t="s">
        <v>1141</v>
      </c>
      <c r="C344" s="94">
        <v>7763</v>
      </c>
      <c r="D344" s="22">
        <v>3158</v>
      </c>
      <c r="E344" s="28"/>
      <c r="F344" s="100">
        <f t="shared" si="13"/>
        <v>3.5541128910416941E-2</v>
      </c>
      <c r="G344" s="100">
        <f t="shared" si="14"/>
        <v>2.0526220003639861E-2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218423</v>
      </c>
      <c r="D346" s="22">
        <f>SUM(D333:D345)</f>
        <v>153852</v>
      </c>
      <c r="E346" s="28"/>
      <c r="F346" s="108">
        <f>SUM(F333:F345)</f>
        <v>1</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101317</v>
      </c>
      <c r="D358" s="22">
        <v>77630</v>
      </c>
      <c r="E358" s="28"/>
      <c r="F358" s="100">
        <f>IF($C$365=0,"",IF(C358="[For completion]","",C358/$C$365))</f>
        <v>0.4638568282644227</v>
      </c>
      <c r="G358" s="100">
        <f>IF($D$365=0,"",IF(D358="[For completion]","",D358/$D$365))</f>
        <v>0.50457582611860752</v>
      </c>
    </row>
    <row r="359" spans="1:7" customFormat="1" x14ac:dyDescent="0.25">
      <c r="A359" s="22" t="s">
        <v>1157</v>
      </c>
      <c r="B359" s="113" t="s">
        <v>1158</v>
      </c>
      <c r="C359" s="94">
        <v>48930</v>
      </c>
      <c r="D359" s="22">
        <v>22449</v>
      </c>
      <c r="E359" s="28"/>
      <c r="F359" s="100">
        <f t="shared" ref="F359:F364" si="15">IF($C$365=0,"",IF(C359="[For completion]","",C359/$C$365))</f>
        <v>0.22401487022886785</v>
      </c>
      <c r="G359" s="100">
        <f t="shared" ref="G359:G364" si="16">IF($D$365=0,"",IF(D359="[For completion]","",D359/$D$365))</f>
        <v>0.14591295530769829</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14431</v>
      </c>
      <c r="D361" s="22">
        <v>9536</v>
      </c>
      <c r="E361" s="28"/>
      <c r="F361" s="100">
        <f t="shared" si="15"/>
        <v>6.6069049504859839E-2</v>
      </c>
      <c r="G361" s="100">
        <f t="shared" si="16"/>
        <v>6.1981644697501496E-2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53745</v>
      </c>
      <c r="D364" s="22">
        <v>44237</v>
      </c>
      <c r="E364" s="28"/>
      <c r="F364" s="100">
        <f t="shared" si="15"/>
        <v>0.24605925200184961</v>
      </c>
      <c r="G364" s="100">
        <f t="shared" si="16"/>
        <v>0.28752957387619271</v>
      </c>
    </row>
    <row r="365" spans="1:7" customFormat="1" x14ac:dyDescent="0.25">
      <c r="A365" s="22" t="s">
        <v>1168</v>
      </c>
      <c r="B365" s="37" t="s">
        <v>265</v>
      </c>
      <c r="C365" s="94">
        <f>SUM(C358:C364)</f>
        <v>218423</v>
      </c>
      <c r="D365" s="22">
        <f>SUM(D358:D364)</f>
        <v>153852</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10586</v>
      </c>
      <c r="D368" s="22">
        <v>4394</v>
      </c>
      <c r="E368" s="28"/>
      <c r="F368" s="100">
        <f>IF($C$372=0,"",IF(C368="[For completion]","",C368/$C$372))</f>
        <v>4.8465813883216892E-2</v>
      </c>
      <c r="G368" s="100">
        <f>IF($D$372=0,"",IF(D368="[For completion]","",D368/$D$372))</f>
        <v>2.8559914723240518E-2</v>
      </c>
    </row>
    <row r="369" spans="1:7" customFormat="1" x14ac:dyDescent="0.25">
      <c r="A369" s="22" t="s">
        <v>1173</v>
      </c>
      <c r="B369" s="113" t="s">
        <v>1174</v>
      </c>
      <c r="C369" s="94">
        <v>206502</v>
      </c>
      <c r="D369" s="22">
        <v>148990</v>
      </c>
      <c r="E369" s="28"/>
      <c r="F369" s="100">
        <f>IF($C$372=0,"",IF(C369="[For completion]","",C369/$C$372))</f>
        <v>0.94542674272738092</v>
      </c>
      <c r="G369" s="100">
        <f>IF($D$372=0,"",IF(D369="[For completion]","",D369/$D$372))</f>
        <v>0.96839820086836703</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1334</v>
      </c>
      <c r="D371" s="22">
        <v>468</v>
      </c>
      <c r="E371" s="28"/>
      <c r="F371" s="100">
        <f>IF($C$372=0,"",IF(C371="[For completion]","",C371/$C$372))</f>
        <v>6.1074433894021665E-3</v>
      </c>
      <c r="G371" s="100">
        <f>IF($D$372=0,"",IF(D371="[For completion]","",D371/$D$372))</f>
        <v>3.0418844083924812E-3</v>
      </c>
    </row>
    <row r="372" spans="1:7" customFormat="1" x14ac:dyDescent="0.25">
      <c r="A372" s="22" t="s">
        <v>1177</v>
      </c>
      <c r="B372" s="37" t="s">
        <v>265</v>
      </c>
      <c r="C372" s="94">
        <f>SUM(C368:C371)</f>
        <v>218422</v>
      </c>
      <c r="D372" s="22">
        <f>SUM(D368:D371)</f>
        <v>153852</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148775</v>
      </c>
      <c r="D375" s="94">
        <v>56580</v>
      </c>
      <c r="E375" s="20"/>
      <c r="F375" s="117">
        <v>13.3</v>
      </c>
      <c r="G375" s="117">
        <v>4.96</v>
      </c>
    </row>
    <row r="376" spans="1:7" customFormat="1" x14ac:dyDescent="0.25">
      <c r="A376" s="22" t="s">
        <v>1185</v>
      </c>
      <c r="B376" s="37" t="s">
        <v>1158</v>
      </c>
      <c r="C376" s="94">
        <v>44700</v>
      </c>
      <c r="D376" s="94">
        <v>10635</v>
      </c>
      <c r="E376" s="20"/>
      <c r="F376" s="117">
        <v>7.62</v>
      </c>
      <c r="G376" s="117">
        <v>0.49</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10984</v>
      </c>
      <c r="D378" s="94">
        <v>4081</v>
      </c>
      <c r="E378" s="20"/>
      <c r="F378" s="117">
        <v>10.4</v>
      </c>
      <c r="G378" s="117">
        <v>0.69</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115207</v>
      </c>
      <c r="D381" s="94">
        <v>21505</v>
      </c>
      <c r="E381" s="20"/>
      <c r="F381" s="117">
        <v>7.82</v>
      </c>
      <c r="G381" s="117">
        <v>3.07</v>
      </c>
    </row>
    <row r="382" spans="1:7" customFormat="1" x14ac:dyDescent="0.25">
      <c r="A382" s="22" t="s">
        <v>1191</v>
      </c>
      <c r="B382" s="37" t="s">
        <v>265</v>
      </c>
      <c r="C382" s="94">
        <f>SUM(C375:C381)</f>
        <v>319666</v>
      </c>
      <c r="D382" s="94">
        <f>SUM(D375:D381)</f>
        <v>92801</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6690.4290000000001</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2061.1</v>
      </c>
      <c r="D428" s="95">
        <v>2180</v>
      </c>
      <c r="E428" s="34"/>
      <c r="F428" s="100">
        <f t="shared" ref="F428:F451" si="18">IF($C$452=0,"",IF(C428="[for completion]","",C428/$C$452))</f>
        <v>7.1560008888148202E-2</v>
      </c>
      <c r="G428" s="100">
        <f t="shared" ref="G428:G451" si="19">IF($D$452=0,"",IF(D428="[for completion]","",D428/$D$452))</f>
        <v>0.50638792102206731</v>
      </c>
    </row>
    <row r="429" spans="1:7" x14ac:dyDescent="0.25">
      <c r="A429" s="22" t="s">
        <v>1236</v>
      </c>
      <c r="B429" s="37" t="s">
        <v>2287</v>
      </c>
      <c r="C429" s="94">
        <v>3056.6</v>
      </c>
      <c r="D429" s="95">
        <v>969</v>
      </c>
      <c r="E429" s="34"/>
      <c r="F429" s="100">
        <f t="shared" si="18"/>
        <v>0.10612310085270671</v>
      </c>
      <c r="G429" s="100">
        <f t="shared" si="19"/>
        <v>0.22508710801393728</v>
      </c>
    </row>
    <row r="430" spans="1:7" x14ac:dyDescent="0.25">
      <c r="A430" s="22" t="s">
        <v>1237</v>
      </c>
      <c r="B430" s="37" t="s">
        <v>2288</v>
      </c>
      <c r="C430" s="94">
        <v>8356.2999999999993</v>
      </c>
      <c r="D430" s="95">
        <v>851</v>
      </c>
      <c r="E430" s="34"/>
      <c r="F430" s="100">
        <f t="shared" si="18"/>
        <v>0.29012512846151706</v>
      </c>
      <c r="G430" s="100">
        <f t="shared" si="19"/>
        <v>0.19767711962833914</v>
      </c>
    </row>
    <row r="431" spans="1:7" x14ac:dyDescent="0.25">
      <c r="A431" s="22" t="s">
        <v>1238</v>
      </c>
      <c r="B431" s="37" t="s">
        <v>2289</v>
      </c>
      <c r="C431" s="94">
        <v>6791.4</v>
      </c>
      <c r="D431" s="95">
        <v>226</v>
      </c>
      <c r="E431" s="34"/>
      <c r="F431" s="100">
        <f t="shared" si="18"/>
        <v>0.23579285059578367</v>
      </c>
      <c r="G431" s="100">
        <f t="shared" si="19"/>
        <v>5.2497096399535426E-2</v>
      </c>
    </row>
    <row r="432" spans="1:7" x14ac:dyDescent="0.25">
      <c r="A432" s="22" t="s">
        <v>1239</v>
      </c>
      <c r="B432" s="37" t="s">
        <v>2290</v>
      </c>
      <c r="C432" s="94">
        <v>3321.6</v>
      </c>
      <c r="D432" s="95">
        <v>47</v>
      </c>
      <c r="E432" s="34"/>
      <c r="F432" s="100">
        <f t="shared" si="18"/>
        <v>0.1153237230230814</v>
      </c>
      <c r="G432" s="100">
        <f t="shared" si="19"/>
        <v>1.091753774680604E-2</v>
      </c>
    </row>
    <row r="433" spans="1:7" x14ac:dyDescent="0.25">
      <c r="A433" s="22" t="s">
        <v>1240</v>
      </c>
      <c r="B433" s="37" t="s">
        <v>2291</v>
      </c>
      <c r="C433" s="94">
        <v>5215.3999999999996</v>
      </c>
      <c r="D433" s="95">
        <v>32</v>
      </c>
      <c r="E433" s="34"/>
      <c r="F433" s="100">
        <f t="shared" si="18"/>
        <v>0.18107518817876286</v>
      </c>
      <c r="G433" s="100">
        <f t="shared" si="19"/>
        <v>7.4332171893147503E-3</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28802.400000000001</v>
      </c>
      <c r="D452" s="44">
        <f>SUM(D428:D451)</f>
        <v>4305</v>
      </c>
      <c r="E452" s="85"/>
      <c r="F452" s="109">
        <f>SUM(F428:F451)</f>
        <v>0.99999999999999989</v>
      </c>
      <c r="G452" s="109">
        <f>SUM(G428:G451)</f>
        <v>1</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0.35299999999999998</v>
      </c>
      <c r="G476" s="22"/>
    </row>
    <row r="477" spans="1:7" x14ac:dyDescent="0.25">
      <c r="G477" s="22"/>
    </row>
    <row r="478" spans="1:7" x14ac:dyDescent="0.25">
      <c r="B478" s="37" t="s">
        <v>977</v>
      </c>
      <c r="G478" s="22"/>
    </row>
    <row r="479" spans="1:7" x14ac:dyDescent="0.25">
      <c r="A479" s="22" t="s">
        <v>1282</v>
      </c>
      <c r="B479" s="22" t="s">
        <v>979</v>
      </c>
      <c r="C479" s="94">
        <v>26173.7</v>
      </c>
      <c r="D479" s="95"/>
      <c r="F479" s="100">
        <f>IF($C$487=0,"",IF(C479="[Mark as ND1 if not relevant]","",C479/$C$487))</f>
        <v>0.90873613956658339</v>
      </c>
      <c r="G479" s="100" t="str">
        <f>IF($D$487=0,"",IF(D479="[Mark as ND1 if not relevant]","",D479/$D$487))</f>
        <v/>
      </c>
    </row>
    <row r="480" spans="1:7" x14ac:dyDescent="0.25">
      <c r="A480" s="22" t="s">
        <v>1283</v>
      </c>
      <c r="B480" s="22" t="s">
        <v>981</v>
      </c>
      <c r="C480" s="94">
        <v>1880.37</v>
      </c>
      <c r="D480" s="95"/>
      <c r="F480" s="100">
        <f t="shared" ref="F480:F486" si="22">IF($C$487=0,"",IF(C480="[Mark as ND1 if not relevant]","",C480/$C$487))</f>
        <v>6.5285388567791952E-2</v>
      </c>
      <c r="G480" s="100" t="str">
        <f t="shared" ref="G480:G486" si="23">IF($D$487=0,"",IF(D480="[Mark as ND1 if not relevant]","",D480/$D$487))</f>
        <v/>
      </c>
    </row>
    <row r="481" spans="1:7" x14ac:dyDescent="0.25">
      <c r="A481" s="22" t="s">
        <v>1284</v>
      </c>
      <c r="B481" s="22" t="s">
        <v>983</v>
      </c>
      <c r="C481" s="94">
        <v>560.77</v>
      </c>
      <c r="D481" s="95"/>
      <c r="F481" s="100">
        <f t="shared" si="22"/>
        <v>1.9469618929870553E-2</v>
      </c>
      <c r="G481" s="100" t="str">
        <f t="shared" si="23"/>
        <v/>
      </c>
    </row>
    <row r="482" spans="1:7" x14ac:dyDescent="0.25">
      <c r="A482" s="22" t="s">
        <v>1285</v>
      </c>
      <c r="B482" s="22" t="s">
        <v>985</v>
      </c>
      <c r="C482" s="94">
        <v>115.06</v>
      </c>
      <c r="D482" s="95"/>
      <c r="F482" s="100">
        <f t="shared" si="22"/>
        <v>3.9948184711573482E-3</v>
      </c>
      <c r="G482" s="100" t="str">
        <f t="shared" si="23"/>
        <v/>
      </c>
    </row>
    <row r="483" spans="1:7" x14ac:dyDescent="0.25">
      <c r="A483" s="22" t="s">
        <v>1286</v>
      </c>
      <c r="B483" s="22" t="s">
        <v>987</v>
      </c>
      <c r="C483" s="94">
        <v>34.909999999999997</v>
      </c>
      <c r="D483" s="95"/>
      <c r="F483" s="100">
        <f t="shared" si="22"/>
        <v>1.2120555608213367E-3</v>
      </c>
      <c r="G483" s="100" t="str">
        <f t="shared" si="23"/>
        <v/>
      </c>
    </row>
    <row r="484" spans="1:7" x14ac:dyDescent="0.25">
      <c r="A484" s="22" t="s">
        <v>1287</v>
      </c>
      <c r="B484" s="22" t="s">
        <v>989</v>
      </c>
      <c r="C484" s="94">
        <v>7.32</v>
      </c>
      <c r="D484" s="95"/>
      <c r="F484" s="100">
        <f t="shared" si="22"/>
        <v>2.5414628201696324E-4</v>
      </c>
      <c r="G484" s="100" t="str">
        <f t="shared" si="23"/>
        <v/>
      </c>
    </row>
    <row r="485" spans="1:7" x14ac:dyDescent="0.25">
      <c r="A485" s="22" t="s">
        <v>1288</v>
      </c>
      <c r="B485" s="22" t="s">
        <v>991</v>
      </c>
      <c r="C485" s="94">
        <v>6.94</v>
      </c>
      <c r="D485" s="95"/>
      <c r="F485" s="100">
        <f t="shared" si="22"/>
        <v>2.4095289579203891E-4</v>
      </c>
      <c r="G485" s="100" t="str">
        <f t="shared" si="23"/>
        <v/>
      </c>
    </row>
    <row r="486" spans="1:7" x14ac:dyDescent="0.25">
      <c r="A486" s="22" t="s">
        <v>1289</v>
      </c>
      <c r="B486" s="22" t="s">
        <v>993</v>
      </c>
      <c r="C486" s="94">
        <v>23.24</v>
      </c>
      <c r="D486" s="95"/>
      <c r="F486" s="100">
        <f t="shared" si="22"/>
        <v>8.0687972596642417E-4</v>
      </c>
      <c r="G486" s="100" t="str">
        <f t="shared" si="23"/>
        <v/>
      </c>
    </row>
    <row r="487" spans="1:7" x14ac:dyDescent="0.25">
      <c r="A487" s="22" t="s">
        <v>1290</v>
      </c>
      <c r="B487" s="46" t="s">
        <v>265</v>
      </c>
      <c r="C487" s="94">
        <f>SUM(C479:C486)</f>
        <v>28802.31</v>
      </c>
      <c r="D487" s="95">
        <f>SUM(D479:D486)</f>
        <v>0</v>
      </c>
      <c r="F487" s="91">
        <f>SUM(F479:F486)</f>
        <v>1</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0.47313691507798955</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0.10641247833622182</v>
      </c>
      <c r="G502" s="22"/>
    </row>
    <row r="503" spans="1:7" x14ac:dyDescent="0.25">
      <c r="A503" s="22" t="s">
        <v>1312</v>
      </c>
      <c r="B503" s="37" t="s">
        <v>1313</v>
      </c>
      <c r="C503" s="91">
        <v>0.1726169844020797</v>
      </c>
      <c r="G503" s="22"/>
    </row>
    <row r="504" spans="1:7" x14ac:dyDescent="0.25">
      <c r="A504" s="22" t="s">
        <v>1314</v>
      </c>
      <c r="B504" s="37" t="s">
        <v>1315</v>
      </c>
      <c r="C504" s="91">
        <v>1.7331022530329288E-3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0.24610051993067586</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3435</v>
      </c>
      <c r="D526" s="95">
        <v>339</v>
      </c>
      <c r="E526" s="28"/>
      <c r="F526" s="100">
        <f>IF($C$544=0,"",IF(C526="[for completion]","",IF(C526="","",C526/$C$544)))</f>
        <v>0.11925841058223102</v>
      </c>
      <c r="G526" s="100">
        <f>IF($D$544=0,"",IF(D526="[for completion]","",IF(D526="","",D526/$D$544)))</f>
        <v>5.3293507310171358E-2</v>
      </c>
    </row>
    <row r="527" spans="1:7" customFormat="1" x14ac:dyDescent="0.25">
      <c r="A527" s="22" t="s">
        <v>1346</v>
      </c>
      <c r="B527" s="37" t="s">
        <v>2293</v>
      </c>
      <c r="C527" s="94">
        <v>2492</v>
      </c>
      <c r="D527" s="95">
        <v>239</v>
      </c>
      <c r="E527" s="28"/>
      <c r="F527" s="100">
        <f t="shared" ref="F527:F543" si="26">IF($C$544=0,"",IF(C527="[for completion]","",IF(C527="","",C527/$C$544)))</f>
        <v>8.6518765406381273E-2</v>
      </c>
      <c r="G527" s="100">
        <f t="shared" ref="G527:G543" si="27">IF($D$544=0,"",IF(D527="[for completion]","",IF(D527="","",D527/$D$544)))</f>
        <v>3.7572708693601638E-2</v>
      </c>
    </row>
    <row r="528" spans="1:7" customFormat="1" x14ac:dyDescent="0.25">
      <c r="A528" s="22" t="s">
        <v>1347</v>
      </c>
      <c r="B528" s="37" t="s">
        <v>2294</v>
      </c>
      <c r="C528" s="94">
        <v>5659</v>
      </c>
      <c r="D528" s="95">
        <v>479</v>
      </c>
      <c r="E528" s="28"/>
      <c r="F528" s="100">
        <f t="shared" si="26"/>
        <v>0.19647258966079922</v>
      </c>
      <c r="G528" s="100">
        <f t="shared" si="27"/>
        <v>7.5302625373368973E-2</v>
      </c>
    </row>
    <row r="529" spans="1:7" customFormat="1" x14ac:dyDescent="0.25">
      <c r="A529" s="22" t="s">
        <v>1348</v>
      </c>
      <c r="B529" s="37" t="s">
        <v>2295</v>
      </c>
      <c r="C529" s="94">
        <v>2532</v>
      </c>
      <c r="D529" s="95">
        <v>402</v>
      </c>
      <c r="E529" s="28"/>
      <c r="F529" s="100">
        <f t="shared" si="26"/>
        <v>8.7907509634413086E-2</v>
      </c>
      <c r="G529" s="100">
        <f t="shared" si="27"/>
        <v>6.3197610438610288E-2</v>
      </c>
    </row>
    <row r="530" spans="1:7" customFormat="1" x14ac:dyDescent="0.25">
      <c r="A530" s="22" t="s">
        <v>1349</v>
      </c>
      <c r="B530" s="37" t="s">
        <v>2296</v>
      </c>
      <c r="C530" s="94">
        <v>578</v>
      </c>
      <c r="D530" s="95">
        <v>173</v>
      </c>
      <c r="E530" s="28"/>
      <c r="F530" s="100">
        <f t="shared" si="26"/>
        <v>2.0067354095059543E-2</v>
      </c>
      <c r="G530" s="100">
        <f t="shared" si="27"/>
        <v>2.7196981606665619E-2</v>
      </c>
    </row>
    <row r="531" spans="1:7" customFormat="1" x14ac:dyDescent="0.25">
      <c r="A531" s="22" t="s">
        <v>1350</v>
      </c>
      <c r="B531" s="37" t="s">
        <v>2297</v>
      </c>
      <c r="C531" s="94">
        <v>421</v>
      </c>
      <c r="D531" s="95">
        <v>117</v>
      </c>
      <c r="E531" s="28"/>
      <c r="F531" s="100">
        <f t="shared" si="26"/>
        <v>1.4616533000034718E-2</v>
      </c>
      <c r="G531" s="100">
        <f t="shared" si="27"/>
        <v>1.8393334381386576E-2</v>
      </c>
    </row>
    <row r="532" spans="1:7" customFormat="1" x14ac:dyDescent="0.25">
      <c r="A532" s="22" t="s">
        <v>1351</v>
      </c>
      <c r="B532" s="37" t="s">
        <v>2298</v>
      </c>
      <c r="C532" s="94">
        <v>248</v>
      </c>
      <c r="D532" s="95">
        <v>88</v>
      </c>
      <c r="E532" s="28"/>
      <c r="F532" s="100">
        <f t="shared" si="26"/>
        <v>8.6102142137971741E-3</v>
      </c>
      <c r="G532" s="100">
        <f t="shared" si="27"/>
        <v>1.3834302782581355E-2</v>
      </c>
    </row>
    <row r="533" spans="1:7" customFormat="1" x14ac:dyDescent="0.25">
      <c r="A533" s="22" t="s">
        <v>1352</v>
      </c>
      <c r="B533" s="37" t="s">
        <v>2299</v>
      </c>
      <c r="C533" s="94">
        <v>680</v>
      </c>
      <c r="D533" s="95">
        <v>259</v>
      </c>
      <c r="E533" s="28"/>
      <c r="F533" s="100">
        <f t="shared" si="26"/>
        <v>2.3608651876540637E-2</v>
      </c>
      <c r="G533" s="100">
        <f t="shared" si="27"/>
        <v>4.0716868416915582E-2</v>
      </c>
    </row>
    <row r="534" spans="1:7" customFormat="1" x14ac:dyDescent="0.25">
      <c r="A534" s="22" t="s">
        <v>1353</v>
      </c>
      <c r="B534" s="37" t="s">
        <v>2300</v>
      </c>
      <c r="C534" s="94">
        <v>457</v>
      </c>
      <c r="D534" s="95">
        <v>118</v>
      </c>
      <c r="E534" s="28"/>
      <c r="F534" s="100">
        <f t="shared" si="26"/>
        <v>1.586640280526334E-2</v>
      </c>
      <c r="G534" s="100">
        <f t="shared" si="27"/>
        <v>1.8550542367552273E-2</v>
      </c>
    </row>
    <row r="535" spans="1:7" customFormat="1" x14ac:dyDescent="0.25">
      <c r="A535" s="22" t="s">
        <v>1354</v>
      </c>
      <c r="B535" s="37" t="s">
        <v>2301</v>
      </c>
      <c r="C535" s="94">
        <v>1831</v>
      </c>
      <c r="D535" s="95">
        <v>603</v>
      </c>
      <c r="E535" s="28"/>
      <c r="F535" s="100">
        <f t="shared" si="26"/>
        <v>6.3569767038155742E-2</v>
      </c>
      <c r="G535" s="100">
        <f t="shared" si="27"/>
        <v>9.4796415657915425E-2</v>
      </c>
    </row>
    <row r="536" spans="1:7" customFormat="1" x14ac:dyDescent="0.25">
      <c r="A536" s="22" t="s">
        <v>1355</v>
      </c>
      <c r="B536" s="37" t="s">
        <v>2302</v>
      </c>
      <c r="C536" s="94">
        <v>3731</v>
      </c>
      <c r="D536" s="95">
        <v>1036</v>
      </c>
      <c r="E536" s="28"/>
      <c r="F536" s="100">
        <f t="shared" si="26"/>
        <v>0.12953511786966634</v>
      </c>
      <c r="G536" s="100">
        <f t="shared" si="27"/>
        <v>0.16286747366766233</v>
      </c>
    </row>
    <row r="537" spans="1:7" customFormat="1" x14ac:dyDescent="0.25">
      <c r="A537" s="22" t="s">
        <v>1356</v>
      </c>
      <c r="B537" s="37" t="s">
        <v>2303</v>
      </c>
      <c r="C537" s="94">
        <v>3709</v>
      </c>
      <c r="D537" s="95">
        <v>1699</v>
      </c>
      <c r="E537" s="28"/>
      <c r="F537" s="100">
        <f t="shared" si="26"/>
        <v>0.12877130854424887</v>
      </c>
      <c r="G537" s="100">
        <f t="shared" si="27"/>
        <v>0.2670963684955196</v>
      </c>
    </row>
    <row r="538" spans="1:7" customFormat="1" x14ac:dyDescent="0.25">
      <c r="A538" s="22" t="s">
        <v>1357</v>
      </c>
      <c r="B538" s="37" t="s">
        <v>2304</v>
      </c>
      <c r="C538" s="94">
        <v>1383</v>
      </c>
      <c r="D538" s="95">
        <v>410</v>
      </c>
      <c r="E538" s="28"/>
      <c r="F538" s="100">
        <f t="shared" si="26"/>
        <v>4.801583168419956E-2</v>
      </c>
      <c r="G538" s="100">
        <f t="shared" si="27"/>
        <v>6.4455274327935866E-2</v>
      </c>
    </row>
    <row r="539" spans="1:7" customFormat="1" x14ac:dyDescent="0.25">
      <c r="A539" s="22" t="s">
        <v>1358</v>
      </c>
      <c r="B539" s="37" t="s">
        <v>2305</v>
      </c>
      <c r="C539" s="94">
        <v>11</v>
      </c>
      <c r="D539" s="95">
        <v>0</v>
      </c>
      <c r="E539" s="28"/>
      <c r="F539" s="100">
        <f t="shared" si="26"/>
        <v>3.8190466270874559E-4</v>
      </c>
      <c r="G539" s="100">
        <f t="shared" si="27"/>
        <v>0</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1636</v>
      </c>
      <c r="D543" s="95">
        <v>399</v>
      </c>
      <c r="E543" s="28"/>
      <c r="F543" s="100">
        <f t="shared" si="26"/>
        <v>5.6799638926500709E-2</v>
      </c>
      <c r="G543" s="100">
        <f t="shared" si="27"/>
        <v>6.2725986480113197E-2</v>
      </c>
    </row>
    <row r="544" spans="1:7" customFormat="1" x14ac:dyDescent="0.25">
      <c r="A544" s="22" t="s">
        <v>1363</v>
      </c>
      <c r="B544" s="37" t="s">
        <v>265</v>
      </c>
      <c r="C544" s="94">
        <f>SUM(C526:C543)</f>
        <v>28803</v>
      </c>
      <c r="D544" s="95">
        <f>SUM(D526:D543)</f>
        <v>6361</v>
      </c>
      <c r="E544" s="28"/>
      <c r="F544" s="91">
        <f>SUM(F526:F543)</f>
        <v>0.99999999999999989</v>
      </c>
      <c r="G544" s="91">
        <f>SUM(G526:G543)</f>
        <v>1.0000000000000002</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3435</v>
      </c>
      <c r="D549" s="95">
        <v>339</v>
      </c>
      <c r="E549" s="28"/>
      <c r="F549" s="100">
        <f>IF($C$567=0,"",IF(C549="[for completion]","",IF(C549="","",C549/$C$567)))</f>
        <v>0.11925841058223102</v>
      </c>
      <c r="G549" s="100">
        <f>IF($D$567=0,"",IF(D549="[for completion]","",IF(D549="","",D549/$D$567)))</f>
        <v>5.3293507310171358E-2</v>
      </c>
    </row>
    <row r="550" spans="1:7" customFormat="1" x14ac:dyDescent="0.25">
      <c r="A550" s="22" t="s">
        <v>1369</v>
      </c>
      <c r="B550" s="37" t="s">
        <v>2307</v>
      </c>
      <c r="C550" s="94">
        <v>2492</v>
      </c>
      <c r="D550" s="95">
        <v>239</v>
      </c>
      <c r="E550" s="28"/>
      <c r="F550" s="100">
        <f t="shared" ref="F550:F566" si="28">IF($C$567=0,"",IF(C550="[for completion]","",IF(C550="","",C550/$C$567)))</f>
        <v>8.6518765406381273E-2</v>
      </c>
      <c r="G550" s="100">
        <f t="shared" ref="G550:G566" si="29">IF($D$567=0,"",IF(D550="[for completion]","",IF(D550="","",D550/$D$567)))</f>
        <v>3.7572708693601638E-2</v>
      </c>
    </row>
    <row r="551" spans="1:7" customFormat="1" x14ac:dyDescent="0.25">
      <c r="A551" s="22" t="s">
        <v>1370</v>
      </c>
      <c r="B551" s="37" t="s">
        <v>2308</v>
      </c>
      <c r="C551" s="94">
        <v>5659</v>
      </c>
      <c r="D551" s="95">
        <v>479</v>
      </c>
      <c r="E551" s="28"/>
      <c r="F551" s="100">
        <f t="shared" si="28"/>
        <v>0.19647258966079922</v>
      </c>
      <c r="G551" s="100">
        <f t="shared" si="29"/>
        <v>7.5302625373368973E-2</v>
      </c>
    </row>
    <row r="552" spans="1:7" customFormat="1" x14ac:dyDescent="0.25">
      <c r="A552" s="22" t="s">
        <v>1371</v>
      </c>
      <c r="B552" s="37" t="s">
        <v>2309</v>
      </c>
      <c r="C552" s="94">
        <v>2532</v>
      </c>
      <c r="D552" s="95">
        <v>402</v>
      </c>
      <c r="E552" s="28"/>
      <c r="F552" s="100">
        <f t="shared" si="28"/>
        <v>8.7907509634413086E-2</v>
      </c>
      <c r="G552" s="100">
        <f t="shared" si="29"/>
        <v>6.3197610438610288E-2</v>
      </c>
    </row>
    <row r="553" spans="1:7" customFormat="1" x14ac:dyDescent="0.25">
      <c r="A553" s="22" t="s">
        <v>1372</v>
      </c>
      <c r="B553" s="37" t="s">
        <v>2310</v>
      </c>
      <c r="C553" s="94">
        <v>578</v>
      </c>
      <c r="D553" s="95">
        <v>173</v>
      </c>
      <c r="E553" s="28"/>
      <c r="F553" s="100">
        <f t="shared" si="28"/>
        <v>2.0067354095059543E-2</v>
      </c>
      <c r="G553" s="100">
        <f t="shared" si="29"/>
        <v>2.7196981606665619E-2</v>
      </c>
    </row>
    <row r="554" spans="1:7" customFormat="1" x14ac:dyDescent="0.25">
      <c r="A554" s="22" t="s">
        <v>1373</v>
      </c>
      <c r="B554" s="37" t="s">
        <v>2311</v>
      </c>
      <c r="C554" s="94">
        <v>421</v>
      </c>
      <c r="D554" s="95">
        <v>117</v>
      </c>
      <c r="E554" s="28"/>
      <c r="F554" s="100">
        <f t="shared" si="28"/>
        <v>1.4616533000034718E-2</v>
      </c>
      <c r="G554" s="100">
        <f t="shared" si="29"/>
        <v>1.8393334381386576E-2</v>
      </c>
    </row>
    <row r="555" spans="1:7" customFormat="1" x14ac:dyDescent="0.25">
      <c r="A555" s="22" t="s">
        <v>1374</v>
      </c>
      <c r="B555" s="37" t="s">
        <v>2312</v>
      </c>
      <c r="C555" s="94">
        <v>248</v>
      </c>
      <c r="D555" s="95">
        <v>88</v>
      </c>
      <c r="E555" s="28"/>
      <c r="F555" s="100">
        <f t="shared" si="28"/>
        <v>8.6102142137971741E-3</v>
      </c>
      <c r="G555" s="100">
        <f t="shared" si="29"/>
        <v>1.3834302782581355E-2</v>
      </c>
    </row>
    <row r="556" spans="1:7" customFormat="1" x14ac:dyDescent="0.25">
      <c r="A556" s="22" t="s">
        <v>1375</v>
      </c>
      <c r="B556" s="37" t="s">
        <v>2313</v>
      </c>
      <c r="C556" s="94">
        <v>680</v>
      </c>
      <c r="D556" s="95">
        <v>259</v>
      </c>
      <c r="E556" s="28"/>
      <c r="F556" s="100">
        <f t="shared" si="28"/>
        <v>2.3608651876540637E-2</v>
      </c>
      <c r="G556" s="100">
        <f t="shared" si="29"/>
        <v>4.0716868416915582E-2</v>
      </c>
    </row>
    <row r="557" spans="1:7" customFormat="1" x14ac:dyDescent="0.25">
      <c r="A557" s="22" t="s">
        <v>1376</v>
      </c>
      <c r="B557" s="37" t="s">
        <v>2314</v>
      </c>
      <c r="C557" s="94">
        <v>457</v>
      </c>
      <c r="D557" s="95">
        <v>118</v>
      </c>
      <c r="E557" s="28"/>
      <c r="F557" s="100">
        <f t="shared" si="28"/>
        <v>1.586640280526334E-2</v>
      </c>
      <c r="G557" s="100">
        <f t="shared" si="29"/>
        <v>1.8550542367552273E-2</v>
      </c>
    </row>
    <row r="558" spans="1:7" customFormat="1" x14ac:dyDescent="0.25">
      <c r="A558" s="22" t="s">
        <v>1377</v>
      </c>
      <c r="B558" s="37" t="s">
        <v>2315</v>
      </c>
      <c r="C558" s="94">
        <v>1831</v>
      </c>
      <c r="D558" s="95">
        <v>603</v>
      </c>
      <c r="E558" s="28"/>
      <c r="F558" s="100">
        <f t="shared" si="28"/>
        <v>6.3569767038155742E-2</v>
      </c>
      <c r="G558" s="100">
        <f t="shared" si="29"/>
        <v>9.4796415657915425E-2</v>
      </c>
    </row>
    <row r="559" spans="1:7" customFormat="1" x14ac:dyDescent="0.25">
      <c r="A559" s="22" t="s">
        <v>1378</v>
      </c>
      <c r="B559" s="37" t="s">
        <v>2316</v>
      </c>
      <c r="C559" s="94">
        <v>3731</v>
      </c>
      <c r="D559" s="95">
        <v>1036</v>
      </c>
      <c r="E559" s="28"/>
      <c r="F559" s="100">
        <f t="shared" si="28"/>
        <v>0.12953511786966634</v>
      </c>
      <c r="G559" s="100">
        <f t="shared" si="29"/>
        <v>0.16286747366766233</v>
      </c>
    </row>
    <row r="560" spans="1:7" customFormat="1" x14ac:dyDescent="0.25">
      <c r="A560" s="22" t="s">
        <v>1379</v>
      </c>
      <c r="B560" s="37" t="s">
        <v>2317</v>
      </c>
      <c r="C560" s="94">
        <v>3709</v>
      </c>
      <c r="D560" s="95">
        <v>1699</v>
      </c>
      <c r="E560" s="28"/>
      <c r="F560" s="100">
        <f t="shared" si="28"/>
        <v>0.12877130854424887</v>
      </c>
      <c r="G560" s="100">
        <f t="shared" si="29"/>
        <v>0.2670963684955196</v>
      </c>
    </row>
    <row r="561" spans="1:7" customFormat="1" x14ac:dyDescent="0.25">
      <c r="A561" s="22" t="s">
        <v>1380</v>
      </c>
      <c r="B561" s="37" t="s">
        <v>2318</v>
      </c>
      <c r="C561" s="94">
        <v>1383</v>
      </c>
      <c r="D561" s="95">
        <v>410</v>
      </c>
      <c r="E561" s="28"/>
      <c r="F561" s="100">
        <f t="shared" si="28"/>
        <v>4.801583168419956E-2</v>
      </c>
      <c r="G561" s="100">
        <f t="shared" si="29"/>
        <v>6.4455274327935866E-2</v>
      </c>
    </row>
    <row r="562" spans="1:7" customFormat="1" x14ac:dyDescent="0.25">
      <c r="A562" s="22" t="s">
        <v>1381</v>
      </c>
      <c r="B562" s="37" t="s">
        <v>2319</v>
      </c>
      <c r="C562" s="94">
        <v>11</v>
      </c>
      <c r="D562" s="95">
        <v>0</v>
      </c>
      <c r="E562" s="28"/>
      <c r="F562" s="100">
        <f t="shared" si="28"/>
        <v>3.8190466270874559E-4</v>
      </c>
      <c r="G562" s="100">
        <f t="shared" si="29"/>
        <v>0</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1636</v>
      </c>
      <c r="D566" s="95">
        <v>399</v>
      </c>
      <c r="E566" s="28"/>
      <c r="F566" s="100">
        <f t="shared" si="28"/>
        <v>5.6799638926500709E-2</v>
      </c>
      <c r="G566" s="100">
        <f t="shared" si="29"/>
        <v>6.2725986480113197E-2</v>
      </c>
    </row>
    <row r="567" spans="1:7" customFormat="1" x14ac:dyDescent="0.25">
      <c r="A567" s="22" t="s">
        <v>1386</v>
      </c>
      <c r="B567" s="37" t="s">
        <v>265</v>
      </c>
      <c r="C567" s="94">
        <f>SUM(C549:C566)</f>
        <v>28803</v>
      </c>
      <c r="D567" s="95">
        <f>SUM(D549:D566)</f>
        <v>6361</v>
      </c>
      <c r="E567" s="28"/>
      <c r="F567" s="91">
        <f>SUM(F549:F566)</f>
        <v>0.99999999999999989</v>
      </c>
      <c r="G567" s="91">
        <f>SUM(G549:G566)</f>
        <v>1.0000000000000002</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9022</v>
      </c>
      <c r="D572" s="95">
        <v>2133</v>
      </c>
      <c r="E572" s="28"/>
      <c r="F572" s="100">
        <f>IF($C$585=0,"",IF(C572="[for completion]","",IF(C572="","",C572/$C$585)))</f>
        <v>0.31323126063257301</v>
      </c>
      <c r="G572" s="100">
        <f>IF($D$585=0,"",IF(D572="[for completion]","",IF(D572="","",D572/$D$585)))</f>
        <v>0.33532463449143218</v>
      </c>
    </row>
    <row r="573" spans="1:7" customFormat="1" x14ac:dyDescent="0.25">
      <c r="A573" s="22" t="s">
        <v>1392</v>
      </c>
      <c r="B573" s="37" t="s">
        <v>1121</v>
      </c>
      <c r="C573" s="94">
        <v>2324</v>
      </c>
      <c r="D573" s="95">
        <v>638</v>
      </c>
      <c r="E573" s="28"/>
      <c r="F573" s="100">
        <f>IF($C$585=0,"",IF(C573="[for completion]","",IF(C573="","",C573/$C$585)))</f>
        <v>8.0686039648647706E-2</v>
      </c>
      <c r="G573" s="100">
        <f>IF($D$585=0,"",IF(D573="[for completion]","",IF(D573="","",D573/$D$585)))</f>
        <v>0.10029869517371483</v>
      </c>
    </row>
    <row r="574" spans="1:7" customFormat="1" x14ac:dyDescent="0.25">
      <c r="A574" s="22" t="s">
        <v>1393</v>
      </c>
      <c r="B574" s="37" t="s">
        <v>1123</v>
      </c>
      <c r="C574" s="94">
        <v>1656</v>
      </c>
      <c r="D574" s="95">
        <v>352</v>
      </c>
      <c r="E574" s="28"/>
      <c r="F574" s="100">
        <f>IF($C$585=0,"",IF(C574="[for completion]","",IF(C574="","",C574/$C$585)))</f>
        <v>5.7494011040516615E-2</v>
      </c>
      <c r="G574" s="100">
        <f>IF($D$585=0,"",IF(D574="[for completion]","",IF(D574="","",D574/$D$585)))</f>
        <v>5.5337211130325421E-2</v>
      </c>
    </row>
    <row r="575" spans="1:7" customFormat="1" x14ac:dyDescent="0.25">
      <c r="A575" s="22" t="s">
        <v>1394</v>
      </c>
      <c r="B575" s="37" t="s">
        <v>1125</v>
      </c>
      <c r="C575" s="94">
        <v>3705</v>
      </c>
      <c r="D575" s="95">
        <v>476</v>
      </c>
      <c r="E575" s="28"/>
      <c r="F575" s="100">
        <f>IF($C$585=0,"",IF(C575="[for completion]","",IF(C575="","",C575/$C$585)))</f>
        <v>0.12863243412144568</v>
      </c>
      <c r="G575" s="100">
        <f>IF($D$585=0,"",IF(D575="[for completion]","",IF(D575="","",D575/$D$585)))</f>
        <v>7.4831001414871881E-2</v>
      </c>
    </row>
    <row r="576" spans="1:7" customFormat="1" x14ac:dyDescent="0.25">
      <c r="A576" s="22" t="s">
        <v>1395</v>
      </c>
      <c r="B576" s="37" t="s">
        <v>1127</v>
      </c>
      <c r="C576" s="94">
        <v>2106</v>
      </c>
      <c r="D576" s="95">
        <v>532</v>
      </c>
      <c r="E576" s="28"/>
      <c r="F576" s="100">
        <f>IF($C$585=0,"",IF(C576="[for completion]","",IF(C576="","",C576/$C$585)))</f>
        <v>7.3117383605874386E-2</v>
      </c>
      <c r="G576" s="100">
        <f>IF($D$585=0,"",IF(D576="[for completion]","",IF(D576="","",D576/$D$585)))</f>
        <v>8.3634648640150924E-2</v>
      </c>
    </row>
    <row r="577" spans="1:7" customFormat="1" x14ac:dyDescent="0.25">
      <c r="A577" s="22" t="s">
        <v>1396</v>
      </c>
      <c r="B577" s="37" t="s">
        <v>1129</v>
      </c>
      <c r="C577" s="94">
        <v>2331</v>
      </c>
      <c r="D577" s="95">
        <v>600</v>
      </c>
      <c r="E577" s="28"/>
      <c r="F577" s="100">
        <f t="shared" ref="F577:F584" si="30">IF($C$585=0,"",IF(C577="[for completion]","",IF(C577="","",C577/$C$585)))</f>
        <v>8.0929069888553279E-2</v>
      </c>
      <c r="G577" s="100">
        <f t="shared" ref="G577:G584" si="31">IF($D$585=0,"",IF(D577="[for completion]","",IF(D577="","",D577/$D$585)))</f>
        <v>9.4324791699418334E-2</v>
      </c>
    </row>
    <row r="578" spans="1:7" customFormat="1" x14ac:dyDescent="0.25">
      <c r="A578" s="22" t="s">
        <v>1397</v>
      </c>
      <c r="B578" s="37" t="s">
        <v>1131</v>
      </c>
      <c r="C578" s="94">
        <v>2020</v>
      </c>
      <c r="D578" s="95">
        <v>472</v>
      </c>
      <c r="E578" s="28"/>
      <c r="F578" s="100">
        <f t="shared" si="30"/>
        <v>7.0131583515606014E-2</v>
      </c>
      <c r="G578" s="100">
        <f t="shared" si="31"/>
        <v>7.4202169470209092E-2</v>
      </c>
    </row>
    <row r="579" spans="1:7" customFormat="1" x14ac:dyDescent="0.25">
      <c r="A579" s="22" t="s">
        <v>1398</v>
      </c>
      <c r="B579" s="37" t="s">
        <v>1133</v>
      </c>
      <c r="C579" s="94">
        <v>1226</v>
      </c>
      <c r="D579" s="95">
        <v>223</v>
      </c>
      <c r="E579" s="28"/>
      <c r="F579" s="100">
        <f t="shared" si="30"/>
        <v>4.2565010589174737E-2</v>
      </c>
      <c r="G579" s="100">
        <f t="shared" si="31"/>
        <v>3.5057380914950483E-2</v>
      </c>
    </row>
    <row r="580" spans="1:7" customFormat="1" x14ac:dyDescent="0.25">
      <c r="A580" s="22" t="s">
        <v>1399</v>
      </c>
      <c r="B580" s="37" t="s">
        <v>1135</v>
      </c>
      <c r="C580" s="94">
        <v>1262</v>
      </c>
      <c r="D580" s="22">
        <v>310</v>
      </c>
      <c r="E580" s="28"/>
      <c r="F580" s="100">
        <f t="shared" si="30"/>
        <v>4.3814880394403358E-2</v>
      </c>
      <c r="G580" s="100">
        <f t="shared" si="31"/>
        <v>4.8734475711366139E-2</v>
      </c>
    </row>
    <row r="581" spans="1:7" customFormat="1" x14ac:dyDescent="0.25">
      <c r="A581" s="22" t="s">
        <v>1400</v>
      </c>
      <c r="B581" s="22" t="s">
        <v>1137</v>
      </c>
      <c r="C581" s="94">
        <v>975</v>
      </c>
      <c r="D581" s="22">
        <v>239</v>
      </c>
      <c r="F581" s="100">
        <f t="shared" si="30"/>
        <v>3.3850640558275177E-2</v>
      </c>
      <c r="G581" s="100">
        <f t="shared" si="31"/>
        <v>3.7572708693601638E-2</v>
      </c>
    </row>
    <row r="582" spans="1:7" customFormat="1" x14ac:dyDescent="0.25">
      <c r="A582" s="22" t="s">
        <v>1401</v>
      </c>
      <c r="B582" s="22" t="s">
        <v>1139</v>
      </c>
      <c r="C582" s="94">
        <v>1198</v>
      </c>
      <c r="D582" s="22">
        <v>217</v>
      </c>
      <c r="F582" s="100">
        <f t="shared" si="30"/>
        <v>4.1592889629552481E-2</v>
      </c>
      <c r="G582" s="100">
        <f t="shared" si="31"/>
        <v>3.4114132997956299E-2</v>
      </c>
    </row>
    <row r="583" spans="1:7" customFormat="1" x14ac:dyDescent="0.25">
      <c r="A583" s="22" t="s">
        <v>1402</v>
      </c>
      <c r="B583" s="37" t="s">
        <v>1141</v>
      </c>
      <c r="C583" s="94">
        <v>978</v>
      </c>
      <c r="D583" s="22">
        <v>169</v>
      </c>
      <c r="E583" s="28"/>
      <c r="F583" s="100">
        <f t="shared" si="30"/>
        <v>3.3954796375377565E-2</v>
      </c>
      <c r="G583" s="100">
        <f t="shared" si="31"/>
        <v>2.656814966200283E-2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28803</v>
      </c>
      <c r="D585" s="95">
        <f>SUM(D572:D584)</f>
        <v>6361</v>
      </c>
      <c r="E585" s="28"/>
      <c r="F585" s="91">
        <f>SUM(F572:F584)</f>
        <v>1</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1211</v>
      </c>
      <c r="D597" s="95">
        <v>199</v>
      </c>
      <c r="E597" s="28"/>
      <c r="F597" s="100">
        <f>IF($C$601=0,"",IF(C597="[for completion]","",IF(C597="","",C597/$C$601)))</f>
        <v>4.2044231503662814E-2</v>
      </c>
      <c r="G597" s="100">
        <f>IF($D$601=0,"",IF(D597="[for completion]","",IF(D597="","",D597/$D$601)))</f>
        <v>3.128438924697375E-2</v>
      </c>
    </row>
    <row r="598" spans="1:7" x14ac:dyDescent="0.25">
      <c r="A598" s="22" t="s">
        <v>1417</v>
      </c>
      <c r="B598" s="113" t="s">
        <v>1418</v>
      </c>
      <c r="C598" s="94">
        <v>26082</v>
      </c>
      <c r="D598" s="95">
        <v>5907</v>
      </c>
      <c r="E598" s="28"/>
      <c r="F598" s="100">
        <f>IF($C$601=0,"",IF(C598="[for completion]","",IF(C598="","",C598/$C$601)))</f>
        <v>0.90553067388813668</v>
      </c>
      <c r="G598" s="100">
        <f>IF($D$601=0,"",IF(D598="[for completion]","",IF(D598="","",D598/$D$601)))</f>
        <v>0.92862757428077347</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1510</v>
      </c>
      <c r="D600" s="95">
        <v>255</v>
      </c>
      <c r="E600" s="28"/>
      <c r="F600" s="100">
        <f>IF($C$601=0,"",IF(C600="[for completion]","",IF(C600="","",C600/$C$601)))</f>
        <v>5.2425094608200537E-2</v>
      </c>
      <c r="G600" s="100">
        <f>IF($D$601=0,"",IF(D600="[for completion]","",IF(D600="","",D600/$D$601)))</f>
        <v>4.0088036472252793E-2</v>
      </c>
    </row>
    <row r="601" spans="1:7" x14ac:dyDescent="0.25">
      <c r="A601" s="22" t="s">
        <v>1421</v>
      </c>
      <c r="B601" s="37" t="s">
        <v>265</v>
      </c>
      <c r="C601" s="94">
        <f>SUM(C597:C600)</f>
        <v>28803</v>
      </c>
      <c r="D601" s="95">
        <f>SUM(D597:D600)</f>
        <v>6361</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42826</v>
      </c>
      <c r="D605" s="117">
        <v>13868</v>
      </c>
      <c r="E605" s="140"/>
      <c r="F605" s="117">
        <v>10.8</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138013</v>
      </c>
      <c r="D609" s="117">
        <v>63085</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2151</v>
      </c>
      <c r="D613" s="117">
        <v>615</v>
      </c>
      <c r="E613" s="140"/>
      <c r="F613" s="117">
        <v>9.83</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9998</v>
      </c>
      <c r="D616" s="117">
        <v>3155</v>
      </c>
      <c r="E616" s="140"/>
      <c r="F616" s="117">
        <v>20.100000000000001</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192988</v>
      </c>
      <c r="D618" s="94">
        <f>SUM(D604:D617)</f>
        <v>80723</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15</v>
      </c>
      <c r="H75" s="20"/>
    </row>
    <row r="76" spans="1:14" x14ac:dyDescent="0.25">
      <c r="A76" s="22" t="s">
        <v>1618</v>
      </c>
      <c r="B76" s="22" t="s">
        <v>1619</v>
      </c>
      <c r="C76" s="151">
        <v>20</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0.16999999999999998</v>
      </c>
      <c r="D82" s="22">
        <v>0.11</v>
      </c>
      <c r="G82" s="22">
        <v>0.16</v>
      </c>
      <c r="H82" s="20"/>
    </row>
    <row r="83" spans="1:8" x14ac:dyDescent="0.25">
      <c r="A83" s="22" t="s">
        <v>1628</v>
      </c>
      <c r="B83" s="22" t="s">
        <v>1629</v>
      </c>
      <c r="C83" s="22">
        <v>0.11</v>
      </c>
      <c r="D83" s="22">
        <v>6.9999999999999993E-2</v>
      </c>
      <c r="G83" s="22">
        <v>0.11</v>
      </c>
      <c r="H83" s="20"/>
    </row>
    <row r="84" spans="1:8" x14ac:dyDescent="0.25">
      <c r="A84" s="22" t="s">
        <v>1630</v>
      </c>
      <c r="B84" s="22" t="s">
        <v>1631</v>
      </c>
      <c r="C84" s="22">
        <v>0.04</v>
      </c>
      <c r="D84" s="22">
        <v>0</v>
      </c>
      <c r="G84" s="22">
        <v>0.03</v>
      </c>
      <c r="H84" s="20"/>
    </row>
    <row r="85" spans="1:8" x14ac:dyDescent="0.25">
      <c r="A85" s="22" t="s">
        <v>1632</v>
      </c>
      <c r="B85" s="22" t="s">
        <v>1633</v>
      </c>
      <c r="C85" s="22">
        <v>0.04</v>
      </c>
      <c r="D85" s="22">
        <v>0</v>
      </c>
      <c r="G85" s="22">
        <v>0.03</v>
      </c>
      <c r="H85" s="20"/>
    </row>
    <row r="86" spans="1:8" x14ac:dyDescent="0.25">
      <c r="A86" s="22" t="s">
        <v>1634</v>
      </c>
      <c r="B86" s="22" t="s">
        <v>1635</v>
      </c>
      <c r="C86" s="22">
        <v>0</v>
      </c>
      <c r="D86" s="22">
        <v>0.01</v>
      </c>
      <c r="G86" s="22">
        <v>0</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41334</v>
      </c>
      <c r="D15" s="121">
        <v>13237</v>
      </c>
      <c r="F15" s="100">
        <f>IF(OR('B1. HTT Mortgage Assets'!$C$15=0,C15="[For completion]"),"",C15/'B1. HTT Mortgage Assets'!$C$15)</f>
        <v>0.1671559268693831</v>
      </c>
      <c r="G15" s="100">
        <f>IF(OR('B1. HTT Mortgage Assets'!$F$28=0,D15="[For completion]"),"",D15/'B1. HTT Mortgage Assets'!$F$28)</f>
        <v>9.5113889487676948E-2</v>
      </c>
    </row>
    <row r="16" spans="1:7" x14ac:dyDescent="0.25">
      <c r="A16" s="22" t="s">
        <v>1652</v>
      </c>
      <c r="B16" s="37" t="s">
        <v>1653</v>
      </c>
      <c r="C16" s="120">
        <v>15781</v>
      </c>
      <c r="D16" s="121">
        <v>3897</v>
      </c>
      <c r="F16" s="100">
        <f>IF(OR('B1. HTT Mortgage Assets'!$C$15=0,C16="[For completion]"),"",C16/'B1. HTT Mortgage Assets'!$C$15)</f>
        <v>6.3818833936365574E-2</v>
      </c>
      <c r="G16" s="100">
        <f>IF(OR('B1. HTT Mortgage Assets'!$F$28=0,D16="[For completion]"),"",D16/'B1. HTT Mortgage Assets'!$F$28)</f>
        <v>2.8001724509592586E-2</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57115</v>
      </c>
      <c r="D18" s="44">
        <f>SUM(D15:D17)</f>
        <v>17134</v>
      </c>
      <c r="F18" s="100">
        <f>SUM(F15:F17)</f>
        <v>0.23097476080574869</v>
      </c>
      <c r="G18" s="100">
        <f>SUM(G15:G17)</f>
        <v>0.12311561399726953</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51744</v>
      </c>
      <c r="D26" s="94"/>
      <c r="E26" s="22"/>
      <c r="F26" s="100">
        <f>IF($C$29=0,"",IF(C26="[For completion]","",C26/$C$29))</f>
        <v>0.90594579452342605</v>
      </c>
    </row>
    <row r="27" spans="1:7" x14ac:dyDescent="0.25">
      <c r="A27" s="22" t="s">
        <v>1666</v>
      </c>
      <c r="B27" s="22" t="s">
        <v>718</v>
      </c>
      <c r="C27" s="117">
        <v>5369</v>
      </c>
      <c r="D27" s="94"/>
      <c r="E27" s="22"/>
      <c r="F27" s="100">
        <f>IF($C$29=0,"",IF(C27="[For completion]","",C27/$C$29))</f>
        <v>9.4001680789971287E-2</v>
      </c>
    </row>
    <row r="28" spans="1:7" x14ac:dyDescent="0.25">
      <c r="A28" s="22" t="s">
        <v>1667</v>
      </c>
      <c r="B28" s="22" t="s">
        <v>263</v>
      </c>
      <c r="C28" s="117">
        <v>3</v>
      </c>
      <c r="D28" s="94"/>
      <c r="E28" s="22"/>
      <c r="F28" s="100">
        <f>IF($C$29=0,"",IF(C28="[For completion]","",C28/$C$29))</f>
        <v>5.2524686602703268E-5</v>
      </c>
    </row>
    <row r="29" spans="1:7" x14ac:dyDescent="0.25">
      <c r="A29" s="22" t="s">
        <v>1668</v>
      </c>
      <c r="B29" s="84" t="s">
        <v>265</v>
      </c>
      <c r="C29" s="94">
        <f>SUM(C26:C28)</f>
        <v>57116</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16575</v>
      </c>
      <c r="D49" s="126">
        <v>558</v>
      </c>
      <c r="E49" s="22"/>
      <c r="F49" s="128">
        <v>17133</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0.06</v>
      </c>
      <c r="D57" s="127">
        <v>0.25</v>
      </c>
      <c r="E57" s="108"/>
      <c r="F57" s="127">
        <v>0.05</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1</v>
      </c>
      <c r="D72" s="127">
        <v>1</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0</v>
      </c>
      <c r="D92" s="127">
        <v>0</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0.18844797534314719</v>
      </c>
      <c r="D120" s="127">
        <v>0.26613435449449935</v>
      </c>
      <c r="E120" s="91"/>
      <c r="F120" s="127"/>
      <c r="G120" s="37"/>
    </row>
    <row r="121" spans="1:7" x14ac:dyDescent="0.25">
      <c r="A121" s="22" t="s">
        <v>1768</v>
      </c>
      <c r="B121" s="122" t="s">
        <v>2282</v>
      </c>
      <c r="C121" s="127">
        <v>0.4477132829170164</v>
      </c>
      <c r="D121" s="127">
        <v>0.3006447389964737</v>
      </c>
      <c r="E121" s="91"/>
      <c r="F121" s="127"/>
      <c r="G121" s="37"/>
    </row>
    <row r="122" spans="1:7" x14ac:dyDescent="0.25">
      <c r="A122" s="22" t="s">
        <v>1769</v>
      </c>
      <c r="B122" s="122" t="s">
        <v>2283</v>
      </c>
      <c r="C122" s="127">
        <v>5.9174204924529163E-2</v>
      </c>
      <c r="D122" s="127">
        <v>0.15712944830883843</v>
      </c>
      <c r="E122" s="91"/>
      <c r="F122" s="127"/>
      <c r="G122" s="37"/>
    </row>
    <row r="123" spans="1:7" x14ac:dyDescent="0.25">
      <c r="A123" s="22" t="s">
        <v>1770</v>
      </c>
      <c r="B123" s="122" t="s">
        <v>2284</v>
      </c>
      <c r="C123" s="127">
        <v>0.12905016888003845</v>
      </c>
      <c r="D123" s="127">
        <v>6.1298914469866884E-2</v>
      </c>
      <c r="E123" s="91"/>
      <c r="F123" s="127"/>
      <c r="G123" s="37"/>
    </row>
    <row r="124" spans="1:7" x14ac:dyDescent="0.25">
      <c r="A124" s="22" t="s">
        <v>1771</v>
      </c>
      <c r="B124" s="122" t="s">
        <v>2285</v>
      </c>
      <c r="C124" s="127">
        <v>0.17561436793526877</v>
      </c>
      <c r="D124" s="127">
        <v>0.21479254373032167</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0.99950119637498669</v>
      </c>
      <c r="D171" s="127">
        <v>0.99932011057051107</v>
      </c>
      <c r="E171" s="92"/>
      <c r="F171" s="127">
        <v>0.99948419999173599</v>
      </c>
      <c r="G171" s="37"/>
    </row>
    <row r="172" spans="1:7" x14ac:dyDescent="0.25">
      <c r="A172" s="22" t="s">
        <v>1818</v>
      </c>
      <c r="B172" s="22" t="s">
        <v>899</v>
      </c>
      <c r="C172" s="127">
        <v>4.9880362501331077E-4</v>
      </c>
      <c r="D172" s="127">
        <v>6.7988942948894672E-4</v>
      </c>
      <c r="E172" s="92"/>
      <c r="F172" s="127">
        <v>0</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0.21783479373374204</v>
      </c>
      <c r="D181" s="127">
        <v>0.10962611669510405</v>
      </c>
      <c r="E181" s="92"/>
      <c r="F181" s="127">
        <v>0.2076632502409288</v>
      </c>
      <c r="G181" s="37"/>
    </row>
    <row r="182" spans="1:7" x14ac:dyDescent="0.25">
      <c r="A182" s="22" t="s">
        <v>1827</v>
      </c>
      <c r="B182" s="22" t="s">
        <v>911</v>
      </c>
      <c r="C182" s="127">
        <v>0.78216520626625796</v>
      </c>
      <c r="D182" s="127">
        <v>0.89037388330489597</v>
      </c>
      <c r="E182" s="92"/>
      <c r="F182" s="127">
        <v>0.79233674975907131</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8.2627661163721819E-2</v>
      </c>
      <c r="D191" s="127">
        <v>6.5580580086467194E-2</v>
      </c>
      <c r="E191" s="92"/>
      <c r="F191" s="127">
        <v>8.1021348656317854E-2</v>
      </c>
      <c r="G191" s="37"/>
    </row>
    <row r="192" spans="1:7" x14ac:dyDescent="0.25">
      <c r="A192" s="22" t="s">
        <v>1836</v>
      </c>
      <c r="B192" s="18" t="s">
        <v>923</v>
      </c>
      <c r="C192" s="127">
        <v>5.116283474293834E-2</v>
      </c>
      <c r="D192" s="127">
        <v>0.13083891061020655</v>
      </c>
      <c r="E192" s="92"/>
      <c r="F192" s="127">
        <v>5.8649494783075642E-2</v>
      </c>
      <c r="G192" s="37"/>
    </row>
    <row r="193" spans="1:7" x14ac:dyDescent="0.25">
      <c r="A193" s="22" t="s">
        <v>1837</v>
      </c>
      <c r="B193" s="18" t="s">
        <v>925</v>
      </c>
      <c r="C193" s="127">
        <v>4.0909627644350119E-2</v>
      </c>
      <c r="D193" s="127">
        <v>2.9965483905217648E-2</v>
      </c>
      <c r="E193" s="91"/>
      <c r="F193" s="127">
        <v>3.9927115558118023E-2</v>
      </c>
      <c r="G193" s="37"/>
    </row>
    <row r="194" spans="1:7" x14ac:dyDescent="0.25">
      <c r="A194" s="22" t="s">
        <v>1838</v>
      </c>
      <c r="B194" s="18" t="s">
        <v>927</v>
      </c>
      <c r="C194" s="127">
        <v>0.111090775882178</v>
      </c>
      <c r="D194" s="127">
        <v>0.1151455431767846</v>
      </c>
      <c r="E194" s="91"/>
      <c r="F194" s="127">
        <v>0.11146655339825373</v>
      </c>
      <c r="G194" s="37"/>
    </row>
    <row r="195" spans="1:7" x14ac:dyDescent="0.25">
      <c r="A195" s="22" t="s">
        <v>1839</v>
      </c>
      <c r="B195" s="18" t="s">
        <v>929</v>
      </c>
      <c r="C195" s="127">
        <v>0.71420910056681186</v>
      </c>
      <c r="D195" s="127">
        <v>0.65846948222132395</v>
      </c>
      <c r="E195" s="91"/>
      <c r="F195" s="127">
        <v>0.70893548760423475</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1.133204751100615E-4</v>
      </c>
      <c r="D201" s="127">
        <v>0</v>
      </c>
      <c r="E201" s="92"/>
      <c r="F201" s="127">
        <v>1.0266342876052042E-4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3121.7979999999998</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9972</v>
      </c>
      <c r="D214" s="128">
        <v>10028</v>
      </c>
      <c r="E214" s="34"/>
      <c r="F214" s="100">
        <f>IF($C$238=0,"",IF(C214="[for completion]","",IF(C214="","",C214/$C$238)))</f>
        <v>0.1927187411825185</v>
      </c>
      <c r="G214" s="100">
        <f>IF($D$238=0,"",IF(D214="[for completion]","",IF(D214="","",D214/$D$238)))</f>
        <v>0.60500754147812974</v>
      </c>
    </row>
    <row r="215" spans="1:7" x14ac:dyDescent="0.25">
      <c r="A215" s="22" t="s">
        <v>1856</v>
      </c>
      <c r="B215" s="122" t="s">
        <v>2287</v>
      </c>
      <c r="C215" s="117">
        <v>13725.4</v>
      </c>
      <c r="D215" s="128">
        <v>4826</v>
      </c>
      <c r="E215" s="34"/>
      <c r="F215" s="100">
        <f t="shared" ref="F215:F237" si="1">IF($C$238=0,"",IF(C215="[for completion]","",IF(C215="","",C215/$C$238)))</f>
        <v>0.26525690034361604</v>
      </c>
      <c r="G215" s="100">
        <f t="shared" ref="G215:G237" si="2">IF($D$238=0,"",IF(D215="[for completion]","",IF(D215="","",D215/$D$238)))</f>
        <v>0.29116138763197585</v>
      </c>
    </row>
    <row r="216" spans="1:7" x14ac:dyDescent="0.25">
      <c r="A216" s="22" t="s">
        <v>1857</v>
      </c>
      <c r="B216" s="122" t="s">
        <v>2288</v>
      </c>
      <c r="C216" s="117">
        <v>10918.8</v>
      </c>
      <c r="D216" s="128">
        <v>1338</v>
      </c>
      <c r="E216" s="34"/>
      <c r="F216" s="100">
        <f t="shared" si="1"/>
        <v>0.21101658556194172</v>
      </c>
      <c r="G216" s="100">
        <f t="shared" si="2"/>
        <v>8.0723981900452491E-2</v>
      </c>
    </row>
    <row r="217" spans="1:7" x14ac:dyDescent="0.25">
      <c r="A217" s="22" t="s">
        <v>1858</v>
      </c>
      <c r="B217" s="122" t="s">
        <v>2289</v>
      </c>
      <c r="C217" s="117">
        <v>7521.1</v>
      </c>
      <c r="D217" s="128">
        <v>268</v>
      </c>
      <c r="E217" s="34"/>
      <c r="F217" s="100">
        <f t="shared" si="1"/>
        <v>0.14535267993460088</v>
      </c>
      <c r="G217" s="100">
        <f t="shared" si="2"/>
        <v>1.6168929110105579E-2</v>
      </c>
    </row>
    <row r="218" spans="1:7" x14ac:dyDescent="0.25">
      <c r="A218" s="22" t="s">
        <v>1859</v>
      </c>
      <c r="B218" s="122" t="s">
        <v>2290</v>
      </c>
      <c r="C218" s="117">
        <v>5378.4</v>
      </c>
      <c r="D218" s="128">
        <v>82</v>
      </c>
      <c r="E218" s="34"/>
      <c r="F218" s="100">
        <f t="shared" si="1"/>
        <v>0.10394288784356773</v>
      </c>
      <c r="G218" s="100">
        <f t="shared" si="2"/>
        <v>4.947209653092006E-3</v>
      </c>
    </row>
    <row r="219" spans="1:7" x14ac:dyDescent="0.25">
      <c r="A219" s="22" t="s">
        <v>1860</v>
      </c>
      <c r="B219" s="122" t="s">
        <v>2291</v>
      </c>
      <c r="C219" s="117">
        <v>4228.1000000000004</v>
      </c>
      <c r="D219" s="128">
        <v>33</v>
      </c>
      <c r="E219" s="34"/>
      <c r="F219" s="100">
        <f t="shared" si="1"/>
        <v>8.171220513375517E-2</v>
      </c>
      <c r="G219" s="100">
        <f t="shared" si="2"/>
        <v>1.990950226244344E-3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51743.799999999996</v>
      </c>
      <c r="D238" s="44">
        <f>SUM(D214:D237)</f>
        <v>16575</v>
      </c>
      <c r="E238" s="85"/>
      <c r="F238" s="109">
        <f>SUM(F214:F237)</f>
        <v>1</v>
      </c>
      <c r="G238" s="109">
        <f>SUM(G214:G237)</f>
        <v>1</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0.41</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42934.229296158883</v>
      </c>
      <c r="D265" s="128" t="s">
        <v>1514</v>
      </c>
      <c r="E265" s="22"/>
      <c r="F265" s="100">
        <f>IF($C$273=0,"",IF(C265="[for completion]","",IF(C265="","",C265/$C$273)))</f>
        <v>0.82974667324795415</v>
      </c>
      <c r="G265" s="100" t="str">
        <f>IF($D$273=0,"",IF(D265="[for completion]","",IF(D265="","",D265/$D$273)))</f>
        <v/>
      </c>
    </row>
    <row r="266" spans="1:7" x14ac:dyDescent="0.25">
      <c r="A266" s="22" t="s">
        <v>1902</v>
      </c>
      <c r="B266" s="22" t="s">
        <v>981</v>
      </c>
      <c r="C266" s="117">
        <v>3858.3635129091845</v>
      </c>
      <c r="D266" s="128" t="s">
        <v>1514</v>
      </c>
      <c r="E266" s="22"/>
      <c r="F266" s="100">
        <f t="shared" ref="F266:F272" si="5">IF($C$273=0,"",IF(C266="[for completion]","",IF(C266="","",C266/$C$273)))</f>
        <v>7.456671149105977E-2</v>
      </c>
      <c r="G266" s="100" t="str">
        <f t="shared" ref="G266:G272" si="6">IF($D$273=0,"",IF(D266="[for completion]","",IF(D266="","",D266/$D$273)))</f>
        <v/>
      </c>
    </row>
    <row r="267" spans="1:7" x14ac:dyDescent="0.25">
      <c r="A267" s="22" t="s">
        <v>1903</v>
      </c>
      <c r="B267" s="22" t="s">
        <v>983</v>
      </c>
      <c r="C267" s="117">
        <v>2259.8289131949773</v>
      </c>
      <c r="D267" s="128" t="s">
        <v>1514</v>
      </c>
      <c r="E267" s="22"/>
      <c r="F267" s="100">
        <f t="shared" si="5"/>
        <v>4.3673440831994322E-2</v>
      </c>
      <c r="G267" s="100" t="str">
        <f t="shared" si="6"/>
        <v/>
      </c>
    </row>
    <row r="268" spans="1:7" x14ac:dyDescent="0.25">
      <c r="A268" s="22" t="s">
        <v>1904</v>
      </c>
      <c r="B268" s="22" t="s">
        <v>985</v>
      </c>
      <c r="C268" s="117">
        <v>1239.1968219755111</v>
      </c>
      <c r="D268" s="128" t="s">
        <v>1514</v>
      </c>
      <c r="E268" s="22"/>
      <c r="F268" s="100">
        <f t="shared" si="5"/>
        <v>2.3948710792989766E-2</v>
      </c>
      <c r="G268" s="100" t="str">
        <f t="shared" si="6"/>
        <v/>
      </c>
    </row>
    <row r="269" spans="1:7" x14ac:dyDescent="0.25">
      <c r="A269" s="22" t="s">
        <v>1905</v>
      </c>
      <c r="B269" s="22" t="s">
        <v>987</v>
      </c>
      <c r="C269" s="117">
        <v>614.98331109555591</v>
      </c>
      <c r="D269" s="128" t="s">
        <v>1514</v>
      </c>
      <c r="E269" s="22"/>
      <c r="F269" s="100">
        <f t="shared" si="5"/>
        <v>1.1885164002005306E-2</v>
      </c>
      <c r="G269" s="100" t="str">
        <f t="shared" si="6"/>
        <v/>
      </c>
    </row>
    <row r="270" spans="1:7" x14ac:dyDescent="0.25">
      <c r="A270" s="22" t="s">
        <v>1906</v>
      </c>
      <c r="B270" s="22" t="s">
        <v>989</v>
      </c>
      <c r="C270" s="117">
        <v>205.53444872021333</v>
      </c>
      <c r="D270" s="128" t="s">
        <v>1514</v>
      </c>
      <c r="E270" s="22"/>
      <c r="F270" s="100">
        <f t="shared" si="5"/>
        <v>3.9721575968456194E-3</v>
      </c>
      <c r="G270" s="100" t="str">
        <f t="shared" si="6"/>
        <v/>
      </c>
    </row>
    <row r="271" spans="1:7" x14ac:dyDescent="0.25">
      <c r="A271" s="22" t="s">
        <v>1907</v>
      </c>
      <c r="B271" s="22" t="s">
        <v>991</v>
      </c>
      <c r="C271" s="117">
        <v>126.98274849653427</v>
      </c>
      <c r="D271" s="128" t="s">
        <v>1514</v>
      </c>
      <c r="E271" s="22"/>
      <c r="F271" s="100">
        <f t="shared" si="5"/>
        <v>2.4540678813188182E-3</v>
      </c>
      <c r="G271" s="100" t="str">
        <f t="shared" si="6"/>
        <v/>
      </c>
    </row>
    <row r="272" spans="1:7" x14ac:dyDescent="0.25">
      <c r="A272" s="22" t="s">
        <v>1908</v>
      </c>
      <c r="B272" s="22" t="s">
        <v>993</v>
      </c>
      <c r="C272" s="117">
        <v>504.66092320661534</v>
      </c>
      <c r="D272" s="128" t="s">
        <v>1514</v>
      </c>
      <c r="E272" s="22"/>
      <c r="F272" s="100">
        <f t="shared" si="5"/>
        <v>9.7530741558319537E-3</v>
      </c>
      <c r="G272" s="100" t="str">
        <f t="shared" si="6"/>
        <v/>
      </c>
    </row>
    <row r="273" spans="1:7" x14ac:dyDescent="0.25">
      <c r="A273" s="22" t="s">
        <v>1909</v>
      </c>
      <c r="B273" s="46" t="s">
        <v>265</v>
      </c>
      <c r="C273" s="94">
        <f>SUM(C265:C272)</f>
        <v>51743.77997575749</v>
      </c>
      <c r="D273" s="95">
        <f>SUM(D265:D272)</f>
        <v>0</v>
      </c>
      <c r="E273" s="22"/>
      <c r="F273" s="109">
        <f>SUM(F265:F272)</f>
        <v>0.99999999999999978</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0.55283119008926485</v>
      </c>
      <c r="D284" s="22"/>
      <c r="E284" s="85"/>
      <c r="F284" s="85"/>
      <c r="G284" s="85"/>
    </row>
    <row r="285" spans="1:7" x14ac:dyDescent="0.25">
      <c r="A285" s="22" t="s">
        <v>1920</v>
      </c>
      <c r="B285" s="22" t="s">
        <v>1034</v>
      </c>
      <c r="C285" s="127">
        <v>8.5418050934352912E-4</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0.4463146294013916</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19924</v>
      </c>
      <c r="D308" s="128">
        <v>6850</v>
      </c>
      <c r="E308" s="28"/>
      <c r="F308" s="100">
        <f>IF($C$326=0,"",IF(C308="[for completion]","",IF(C308="","",C308/$C$326)))</f>
        <v>0.3850494743351886</v>
      </c>
      <c r="G308" s="100">
        <f>IF($D$326=0,"",IF(D308="[for completion]","",IF(D308="","",D308/$D$326)))</f>
        <v>0.20989091800465742</v>
      </c>
    </row>
    <row r="309" spans="1:7" x14ac:dyDescent="0.25">
      <c r="A309" s="22" t="s">
        <v>1944</v>
      </c>
      <c r="B309" s="122" t="s">
        <v>2293</v>
      </c>
      <c r="C309" s="117">
        <v>16239</v>
      </c>
      <c r="D309" s="128">
        <v>7226</v>
      </c>
      <c r="E309" s="28"/>
      <c r="F309" s="100">
        <f t="shared" ref="F309:F325" si="7">IF($C$326=0,"",IF(C309="[for completion]","",IF(C309="","",C309/$C$326)))</f>
        <v>0.31383348794063082</v>
      </c>
      <c r="G309" s="100">
        <f t="shared" ref="G309:G325" si="8">IF($D$326=0,"",IF(D309="[for completion]","",IF(D309="","",D309/$D$326)))</f>
        <v>0.22141193773746784</v>
      </c>
    </row>
    <row r="310" spans="1:7" x14ac:dyDescent="0.25">
      <c r="A310" s="22" t="s">
        <v>1945</v>
      </c>
      <c r="B310" s="122" t="s">
        <v>2294</v>
      </c>
      <c r="C310" s="117">
        <v>8958</v>
      </c>
      <c r="D310" s="128">
        <v>9419</v>
      </c>
      <c r="E310" s="28"/>
      <c r="F310" s="100">
        <f t="shared" si="7"/>
        <v>0.17312152133580705</v>
      </c>
      <c r="G310" s="100">
        <f t="shared" si="8"/>
        <v>0.28860767250888592</v>
      </c>
    </row>
    <row r="311" spans="1:7" x14ac:dyDescent="0.25">
      <c r="A311" s="22" t="s">
        <v>1946</v>
      </c>
      <c r="B311" s="122" t="s">
        <v>2295</v>
      </c>
      <c r="C311" s="117">
        <v>3739</v>
      </c>
      <c r="D311" s="128">
        <v>5299</v>
      </c>
      <c r="E311" s="28"/>
      <c r="F311" s="100">
        <f t="shared" si="7"/>
        <v>7.2259585652442795E-2</v>
      </c>
      <c r="G311" s="100">
        <f t="shared" si="8"/>
        <v>0.16236671160681457</v>
      </c>
    </row>
    <row r="312" spans="1:7" x14ac:dyDescent="0.25">
      <c r="A312" s="22" t="s">
        <v>1947</v>
      </c>
      <c r="B312" s="122" t="s">
        <v>2296</v>
      </c>
      <c r="C312" s="117">
        <v>965</v>
      </c>
      <c r="D312" s="128">
        <v>2308</v>
      </c>
      <c r="E312" s="28"/>
      <c r="F312" s="100">
        <f t="shared" si="7"/>
        <v>1.8649505256648113E-2</v>
      </c>
      <c r="G312" s="100">
        <f t="shared" si="8"/>
        <v>7.0719450913102097E-2</v>
      </c>
    </row>
    <row r="313" spans="1:7" x14ac:dyDescent="0.25">
      <c r="A313" s="22" t="s">
        <v>1948</v>
      </c>
      <c r="B313" s="122" t="s">
        <v>2297</v>
      </c>
      <c r="C313" s="117">
        <v>191</v>
      </c>
      <c r="D313" s="128">
        <v>422</v>
      </c>
      <c r="E313" s="28"/>
      <c r="F313" s="100">
        <f t="shared" si="7"/>
        <v>3.6912492269635128E-3</v>
      </c>
      <c r="G313" s="100">
        <f t="shared" si="8"/>
        <v>1.2930506189484006E-2</v>
      </c>
    </row>
    <row r="314" spans="1:7" x14ac:dyDescent="0.25">
      <c r="A314" s="22" t="s">
        <v>1949</v>
      </c>
      <c r="B314" s="122" t="s">
        <v>2298</v>
      </c>
      <c r="C314" s="117">
        <v>83</v>
      </c>
      <c r="D314" s="128">
        <v>59</v>
      </c>
      <c r="E314" s="28"/>
      <c r="F314" s="100">
        <f>IF($C$326=0,"",IF(C314="[for completion]","",IF(C314="","",C314/$C$326)))</f>
        <v>1.6040507111935683E-3</v>
      </c>
      <c r="G314" s="100">
        <f t="shared" si="8"/>
        <v>1.8078195857335459E-3</v>
      </c>
    </row>
    <row r="315" spans="1:7" x14ac:dyDescent="0.25">
      <c r="A315" s="22" t="s">
        <v>1950</v>
      </c>
      <c r="B315" s="122" t="s">
        <v>2299</v>
      </c>
      <c r="C315" s="117">
        <v>6</v>
      </c>
      <c r="D315" s="128">
        <v>0</v>
      </c>
      <c r="E315" s="28"/>
      <c r="F315" s="100">
        <f t="shared" si="7"/>
        <v>1.1595547309833024E-4</v>
      </c>
      <c r="G315" s="100">
        <f t="shared" si="8"/>
        <v>0</v>
      </c>
    </row>
    <row r="316" spans="1:7" x14ac:dyDescent="0.25">
      <c r="A316" s="22" t="s">
        <v>1951</v>
      </c>
      <c r="B316" s="122" t="s">
        <v>2300</v>
      </c>
      <c r="C316" s="117">
        <v>6</v>
      </c>
      <c r="D316" s="128">
        <v>1</v>
      </c>
      <c r="E316" s="28"/>
      <c r="F316" s="100">
        <f t="shared" si="7"/>
        <v>1.1595547309833024E-4</v>
      </c>
      <c r="G316" s="100">
        <f t="shared" si="8"/>
        <v>3.0641009927687219E-5</v>
      </c>
    </row>
    <row r="317" spans="1:7" x14ac:dyDescent="0.25">
      <c r="A317" s="22" t="s">
        <v>1952</v>
      </c>
      <c r="B317" s="122" t="s">
        <v>2301</v>
      </c>
      <c r="C317" s="117">
        <v>803</v>
      </c>
      <c r="D317" s="128">
        <v>405</v>
      </c>
      <c r="E317" s="28"/>
      <c r="F317" s="100">
        <f t="shared" si="7"/>
        <v>1.5518707482993197E-2</v>
      </c>
      <c r="G317" s="100">
        <f>IF($D$326=0,"",IF(D317="[for completion]","",IF(D317="","",D317/$D$326)))</f>
        <v>1.2409609020713322E-2</v>
      </c>
    </row>
    <row r="318" spans="1:7" x14ac:dyDescent="0.25">
      <c r="A318" s="22" t="s">
        <v>1953</v>
      </c>
      <c r="B318" s="122" t="s">
        <v>2302</v>
      </c>
      <c r="C318" s="117">
        <v>765</v>
      </c>
      <c r="D318" s="128">
        <v>511</v>
      </c>
      <c r="E318" s="28"/>
      <c r="F318" s="100">
        <f t="shared" si="7"/>
        <v>1.4784322820037105E-2</v>
      </c>
      <c r="G318" s="100">
        <f t="shared" si="8"/>
        <v>1.5657556073048168E-2</v>
      </c>
    </row>
    <row r="319" spans="1:7" x14ac:dyDescent="0.25">
      <c r="A319" s="22" t="s">
        <v>1954</v>
      </c>
      <c r="B319" s="122" t="s">
        <v>2303</v>
      </c>
      <c r="C319" s="117">
        <v>12</v>
      </c>
      <c r="D319" s="128">
        <v>10</v>
      </c>
      <c r="E319" s="28"/>
      <c r="F319" s="100">
        <f t="shared" si="7"/>
        <v>2.3191094619666049E-4</v>
      </c>
      <c r="G319" s="100">
        <f t="shared" si="8"/>
        <v>3.0641009927687217E-4</v>
      </c>
    </row>
    <row r="320" spans="1:7" x14ac:dyDescent="0.25">
      <c r="A320" s="22" t="s">
        <v>1955</v>
      </c>
      <c r="B320" s="122" t="s">
        <v>2304</v>
      </c>
      <c r="C320" s="117">
        <v>1</v>
      </c>
      <c r="D320" s="128">
        <v>0</v>
      </c>
      <c r="E320" s="28"/>
      <c r="F320" s="100">
        <f t="shared" si="7"/>
        <v>1.9325912183055042E-5</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52</v>
      </c>
      <c r="D325" s="128">
        <v>126</v>
      </c>
      <c r="E325" s="28"/>
      <c r="F325" s="100">
        <f t="shared" si="7"/>
        <v>1.004947433518862E-3</v>
      </c>
      <c r="G325" s="100">
        <f t="shared" si="8"/>
        <v>3.8607672508885892E-3</v>
      </c>
    </row>
    <row r="326" spans="1:7" x14ac:dyDescent="0.25">
      <c r="A326" s="22" t="s">
        <v>1961</v>
      </c>
      <c r="B326" s="37" t="s">
        <v>265</v>
      </c>
      <c r="C326" s="94">
        <f>SUM(C308:C325)</f>
        <v>51744</v>
      </c>
      <c r="D326" s="95">
        <f>SUM(D308:D325)</f>
        <v>32636</v>
      </c>
      <c r="E326" s="28"/>
      <c r="F326" s="109">
        <f>SUM(F308:F325)</f>
        <v>0.99999999999999989</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19924</v>
      </c>
      <c r="D331" s="128">
        <v>6850</v>
      </c>
      <c r="E331" s="28"/>
      <c r="F331" s="100">
        <f>IF($C$349=0,"",IF(C331="[for completion]","",IF(C331="","",C331/$C$349)))</f>
        <v>0.3850494743351886</v>
      </c>
      <c r="G331" s="100">
        <f>IF($D$349=0,"",IF(D331="[for completion]","",IF(D331="","",D331/$D$349)))</f>
        <v>0.20989091800465742</v>
      </c>
    </row>
    <row r="332" spans="1:7" x14ac:dyDescent="0.25">
      <c r="A332" s="22" t="s">
        <v>1967</v>
      </c>
      <c r="B332" s="122" t="s">
        <v>2307</v>
      </c>
      <c r="C332" s="117">
        <v>16239</v>
      </c>
      <c r="D332" s="128">
        <v>7226</v>
      </c>
      <c r="E332" s="28"/>
      <c r="F332" s="100">
        <f t="shared" ref="F332:F348" si="9">IF($C$349=0,"",IF(C332="[for completion]","",IF(C332="","",C332/$C$349)))</f>
        <v>0.31383348794063082</v>
      </c>
      <c r="G332" s="100">
        <f t="shared" ref="G332:G348" si="10">IF($D$349=0,"",IF(D332="[for completion]","",IF(D332="","",D332/$D$349)))</f>
        <v>0.22141193773746784</v>
      </c>
    </row>
    <row r="333" spans="1:7" x14ac:dyDescent="0.25">
      <c r="A333" s="22" t="s">
        <v>1968</v>
      </c>
      <c r="B333" s="122" t="s">
        <v>2308</v>
      </c>
      <c r="C333" s="117">
        <v>8958</v>
      </c>
      <c r="D333" s="128">
        <v>9419</v>
      </c>
      <c r="E333" s="28"/>
      <c r="F333" s="100">
        <f t="shared" si="9"/>
        <v>0.17312152133580705</v>
      </c>
      <c r="G333" s="100">
        <f t="shared" si="10"/>
        <v>0.28860767250888592</v>
      </c>
    </row>
    <row r="334" spans="1:7" x14ac:dyDescent="0.25">
      <c r="A334" s="22" t="s">
        <v>1969</v>
      </c>
      <c r="B334" s="122" t="s">
        <v>2309</v>
      </c>
      <c r="C334" s="117">
        <v>3739</v>
      </c>
      <c r="D334" s="128">
        <v>5299</v>
      </c>
      <c r="E334" s="28"/>
      <c r="F334" s="100">
        <f t="shared" si="9"/>
        <v>7.2259585652442795E-2</v>
      </c>
      <c r="G334" s="100">
        <f t="shared" si="10"/>
        <v>0.16236671160681457</v>
      </c>
    </row>
    <row r="335" spans="1:7" x14ac:dyDescent="0.25">
      <c r="A335" s="22" t="s">
        <v>1970</v>
      </c>
      <c r="B335" s="122" t="s">
        <v>2310</v>
      </c>
      <c r="C335" s="117">
        <v>965</v>
      </c>
      <c r="D335" s="128">
        <v>2308</v>
      </c>
      <c r="E335" s="28"/>
      <c r="F335" s="100">
        <f t="shared" si="9"/>
        <v>1.8649505256648113E-2</v>
      </c>
      <c r="G335" s="100">
        <f t="shared" si="10"/>
        <v>7.0719450913102097E-2</v>
      </c>
    </row>
    <row r="336" spans="1:7" x14ac:dyDescent="0.25">
      <c r="A336" s="22" t="s">
        <v>1971</v>
      </c>
      <c r="B336" s="122" t="s">
        <v>2311</v>
      </c>
      <c r="C336" s="117">
        <v>191</v>
      </c>
      <c r="D336" s="128">
        <v>422</v>
      </c>
      <c r="E336" s="28"/>
      <c r="F336" s="100">
        <f t="shared" si="9"/>
        <v>3.6912492269635128E-3</v>
      </c>
      <c r="G336" s="100">
        <f t="shared" si="10"/>
        <v>1.2930506189484006E-2</v>
      </c>
    </row>
    <row r="337" spans="1:7" x14ac:dyDescent="0.25">
      <c r="A337" s="22" t="s">
        <v>1972</v>
      </c>
      <c r="B337" s="122" t="s">
        <v>2312</v>
      </c>
      <c r="C337" s="117">
        <v>83</v>
      </c>
      <c r="D337" s="128">
        <v>59</v>
      </c>
      <c r="E337" s="28"/>
      <c r="F337" s="100">
        <f t="shared" si="9"/>
        <v>1.6040507111935683E-3</v>
      </c>
      <c r="G337" s="100">
        <f t="shared" si="10"/>
        <v>1.8078195857335459E-3</v>
      </c>
    </row>
    <row r="338" spans="1:7" x14ac:dyDescent="0.25">
      <c r="A338" s="22" t="s">
        <v>1973</v>
      </c>
      <c r="B338" s="122" t="s">
        <v>2313</v>
      </c>
      <c r="C338" s="117">
        <v>6</v>
      </c>
      <c r="D338" s="128">
        <v>0</v>
      </c>
      <c r="E338" s="28"/>
      <c r="F338" s="100">
        <f t="shared" si="9"/>
        <v>1.1595547309833024E-4</v>
      </c>
      <c r="G338" s="100">
        <f t="shared" si="10"/>
        <v>0</v>
      </c>
    </row>
    <row r="339" spans="1:7" x14ac:dyDescent="0.25">
      <c r="A339" s="22" t="s">
        <v>1974</v>
      </c>
      <c r="B339" s="122" t="s">
        <v>2314</v>
      </c>
      <c r="C339" s="117">
        <v>6</v>
      </c>
      <c r="D339" s="128">
        <v>1</v>
      </c>
      <c r="E339" s="28"/>
      <c r="F339" s="100">
        <f t="shared" si="9"/>
        <v>1.1595547309833024E-4</v>
      </c>
      <c r="G339" s="100">
        <f t="shared" si="10"/>
        <v>3.0641009927687219E-5</v>
      </c>
    </row>
    <row r="340" spans="1:7" x14ac:dyDescent="0.25">
      <c r="A340" s="22" t="s">
        <v>1975</v>
      </c>
      <c r="B340" s="122" t="s">
        <v>2315</v>
      </c>
      <c r="C340" s="117">
        <v>803</v>
      </c>
      <c r="D340" s="128">
        <v>405</v>
      </c>
      <c r="E340" s="28"/>
      <c r="F340" s="100">
        <f t="shared" si="9"/>
        <v>1.5518707482993197E-2</v>
      </c>
      <c r="G340" s="100">
        <f t="shared" si="10"/>
        <v>1.2409609020713322E-2</v>
      </c>
    </row>
    <row r="341" spans="1:7" x14ac:dyDescent="0.25">
      <c r="A341" s="22" t="s">
        <v>1976</v>
      </c>
      <c r="B341" s="122" t="s">
        <v>2316</v>
      </c>
      <c r="C341" s="117">
        <v>765</v>
      </c>
      <c r="D341" s="128">
        <v>511</v>
      </c>
      <c r="E341" s="28"/>
      <c r="F341" s="100">
        <f t="shared" si="9"/>
        <v>1.4784322820037105E-2</v>
      </c>
      <c r="G341" s="100">
        <f t="shared" si="10"/>
        <v>1.5657556073048168E-2</v>
      </c>
    </row>
    <row r="342" spans="1:7" x14ac:dyDescent="0.25">
      <c r="A342" s="22" t="s">
        <v>1977</v>
      </c>
      <c r="B342" s="122" t="s">
        <v>2317</v>
      </c>
      <c r="C342" s="117">
        <v>12</v>
      </c>
      <c r="D342" s="128">
        <v>10</v>
      </c>
      <c r="E342" s="28"/>
      <c r="F342" s="100">
        <f t="shared" si="9"/>
        <v>2.3191094619666049E-4</v>
      </c>
      <c r="G342" s="100">
        <f>IF($D$349=0,"",IF(D342="[for completion]","",IF(D342="","",D342/$D$349)))</f>
        <v>3.0641009927687217E-4</v>
      </c>
    </row>
    <row r="343" spans="1:7" x14ac:dyDescent="0.25">
      <c r="A343" s="22" t="s">
        <v>1978</v>
      </c>
      <c r="B343" s="122" t="s">
        <v>2318</v>
      </c>
      <c r="C343" s="117">
        <v>1</v>
      </c>
      <c r="D343" s="128">
        <v>0</v>
      </c>
      <c r="E343" s="28"/>
      <c r="F343" s="100">
        <f t="shared" si="9"/>
        <v>1.9325912183055042E-5</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52</v>
      </c>
      <c r="D348" s="128">
        <v>126</v>
      </c>
      <c r="E348" s="28"/>
      <c r="F348" s="100">
        <f t="shared" si="9"/>
        <v>1.004947433518862E-3</v>
      </c>
      <c r="G348" s="100">
        <f t="shared" si="10"/>
        <v>3.8607672508885892E-3</v>
      </c>
    </row>
    <row r="349" spans="1:7" x14ac:dyDescent="0.25">
      <c r="A349" s="22" t="s">
        <v>1984</v>
      </c>
      <c r="B349" s="37" t="s">
        <v>265</v>
      </c>
      <c r="C349" s="94">
        <f>SUM(C331:C348)</f>
        <v>51744</v>
      </c>
      <c r="D349" s="95">
        <f>SUM(D331:D348)</f>
        <v>32636</v>
      </c>
      <c r="E349" s="28"/>
      <c r="F349" s="109">
        <f>SUM(F331:F348)</f>
        <v>0.99999999999999989</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1875</v>
      </c>
      <c r="D353" s="128">
        <v>802</v>
      </c>
      <c r="E353" s="28"/>
      <c r="F353" s="100">
        <f>IF($C$366=0,"",IF(C353="[for completion]","",IF(C353="","",C353/$C$366)))</f>
        <v>3.6236085343228197E-2</v>
      </c>
      <c r="G353" s="100">
        <f>IF($D$366=0,"",IF(D353="[for completion]","",IF(D353="","",D353/$D$366)))</f>
        <v>2.4574089962005146E-2</v>
      </c>
    </row>
    <row r="354" spans="1:7" x14ac:dyDescent="0.25">
      <c r="A354" s="22" t="s">
        <v>1990</v>
      </c>
      <c r="B354" s="37" t="s">
        <v>1121</v>
      </c>
      <c r="C354" s="117">
        <v>2555</v>
      </c>
      <c r="D354" s="128">
        <v>1125</v>
      </c>
      <c r="E354" s="28"/>
      <c r="F354" s="100">
        <f t="shared" ref="F354:F365" si="11">IF($C$366=0,"",IF(C354="[for completion]","",IF(C354="","",C354/$C$366)))</f>
        <v>4.9377705627705624E-2</v>
      </c>
      <c r="G354" s="100">
        <f t="shared" ref="G354:G365" si="12">IF($D$366=0,"",IF(D354="[for completion]","",IF(D354="","",D354/$D$366)))</f>
        <v>3.4471136168648116E-2</v>
      </c>
    </row>
    <row r="355" spans="1:7" x14ac:dyDescent="0.25">
      <c r="A355" s="22" t="s">
        <v>1991</v>
      </c>
      <c r="B355" s="37" t="s">
        <v>1123</v>
      </c>
      <c r="C355" s="117">
        <v>7455</v>
      </c>
      <c r="D355" s="128">
        <v>6889</v>
      </c>
      <c r="E355" s="28"/>
      <c r="F355" s="100">
        <f t="shared" si="11"/>
        <v>0.14407467532467533</v>
      </c>
      <c r="G355" s="100">
        <f t="shared" si="12"/>
        <v>0.21108591739183724</v>
      </c>
    </row>
    <row r="356" spans="1:7" x14ac:dyDescent="0.25">
      <c r="A356" s="22" t="s">
        <v>1992</v>
      </c>
      <c r="B356" s="37" t="s">
        <v>1125</v>
      </c>
      <c r="C356" s="117">
        <v>6903</v>
      </c>
      <c r="D356" s="128">
        <v>3104</v>
      </c>
      <c r="E356" s="28"/>
      <c r="F356" s="100">
        <f t="shared" si="11"/>
        <v>0.13340677179962895</v>
      </c>
      <c r="G356" s="100">
        <f t="shared" si="12"/>
        <v>9.5109694815541115E-2</v>
      </c>
    </row>
    <row r="357" spans="1:7" x14ac:dyDescent="0.25">
      <c r="A357" s="22" t="s">
        <v>1993</v>
      </c>
      <c r="B357" s="37" t="s">
        <v>1127</v>
      </c>
      <c r="C357" s="117">
        <v>5585</v>
      </c>
      <c r="D357" s="128">
        <v>3522</v>
      </c>
      <c r="E357" s="28"/>
      <c r="F357" s="100">
        <f t="shared" si="11"/>
        <v>0.1079352195423624</v>
      </c>
      <c r="G357" s="100">
        <f t="shared" si="12"/>
        <v>0.10791763696531438</v>
      </c>
    </row>
    <row r="358" spans="1:7" x14ac:dyDescent="0.25">
      <c r="A358" s="22" t="s">
        <v>1994</v>
      </c>
      <c r="B358" s="37" t="s">
        <v>1129</v>
      </c>
      <c r="C358" s="117">
        <v>3867</v>
      </c>
      <c r="D358" s="128">
        <v>6775</v>
      </c>
      <c r="E358" s="28"/>
      <c r="F358" s="100">
        <f t="shared" si="11"/>
        <v>7.4733302411873842E-2</v>
      </c>
      <c r="G358" s="100">
        <f t="shared" si="12"/>
        <v>0.2075928422600809</v>
      </c>
    </row>
    <row r="359" spans="1:7" x14ac:dyDescent="0.25">
      <c r="A359" s="22" t="s">
        <v>1995</v>
      </c>
      <c r="B359" s="37" t="s">
        <v>1131</v>
      </c>
      <c r="C359" s="117">
        <v>1927</v>
      </c>
      <c r="D359" s="128">
        <v>1656</v>
      </c>
      <c r="E359" s="28"/>
      <c r="F359" s="100">
        <f t="shared" si="11"/>
        <v>3.7241032776747063E-2</v>
      </c>
      <c r="G359" s="100">
        <f t="shared" si="12"/>
        <v>5.0741512440250033E-2</v>
      </c>
    </row>
    <row r="360" spans="1:7" x14ac:dyDescent="0.25">
      <c r="A360" s="22" t="s">
        <v>1996</v>
      </c>
      <c r="B360" s="37" t="s">
        <v>1133</v>
      </c>
      <c r="C360" s="117">
        <v>1981</v>
      </c>
      <c r="D360" s="128">
        <v>943</v>
      </c>
      <c r="E360" s="28"/>
      <c r="F360" s="100">
        <f t="shared" si="11"/>
        <v>3.8284632034632032E-2</v>
      </c>
      <c r="G360" s="100">
        <f t="shared" si="12"/>
        <v>2.8894472361809045E-2</v>
      </c>
    </row>
    <row r="361" spans="1:7" x14ac:dyDescent="0.25">
      <c r="A361" s="22" t="s">
        <v>1997</v>
      </c>
      <c r="B361" s="37" t="s">
        <v>1135</v>
      </c>
      <c r="C361" s="94">
        <v>4781</v>
      </c>
      <c r="D361" s="22">
        <v>2416</v>
      </c>
      <c r="E361" s="28"/>
      <c r="F361" s="100">
        <f t="shared" si="11"/>
        <v>9.2397186147186144E-2</v>
      </c>
      <c r="G361" s="100">
        <f t="shared" si="12"/>
        <v>7.402867998529232E-2</v>
      </c>
    </row>
    <row r="362" spans="1:7" x14ac:dyDescent="0.25">
      <c r="A362" s="22" t="s">
        <v>1998</v>
      </c>
      <c r="B362" s="22" t="s">
        <v>1137</v>
      </c>
      <c r="C362" s="94">
        <v>3162</v>
      </c>
      <c r="D362" s="22">
        <v>1465</v>
      </c>
      <c r="F362" s="100">
        <f t="shared" si="11"/>
        <v>6.1108534322820034E-2</v>
      </c>
      <c r="G362" s="100">
        <f t="shared" si="12"/>
        <v>4.4889079544061773E-2</v>
      </c>
    </row>
    <row r="363" spans="1:7" x14ac:dyDescent="0.25">
      <c r="A363" s="22" t="s">
        <v>1999</v>
      </c>
      <c r="B363" s="22" t="s">
        <v>1139</v>
      </c>
      <c r="C363" s="94">
        <v>9639</v>
      </c>
      <c r="D363" s="22">
        <v>3340</v>
      </c>
      <c r="F363" s="100">
        <f t="shared" si="11"/>
        <v>0.18628246753246752</v>
      </c>
      <c r="G363" s="100">
        <f t="shared" si="12"/>
        <v>0.1023409731584753</v>
      </c>
    </row>
    <row r="364" spans="1:7" x14ac:dyDescent="0.25">
      <c r="A364" s="22" t="s">
        <v>2000</v>
      </c>
      <c r="B364" s="37" t="s">
        <v>1141</v>
      </c>
      <c r="C364" s="94">
        <v>2014</v>
      </c>
      <c r="D364" s="22">
        <v>599</v>
      </c>
      <c r="E364" s="28"/>
      <c r="F364" s="100">
        <f t="shared" si="11"/>
        <v>3.8922387136672849E-2</v>
      </c>
      <c r="G364" s="100">
        <f t="shared" si="12"/>
        <v>1.8353964946684644E-2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51744</v>
      </c>
      <c r="D366" s="95">
        <f>SUM(D353:D365)</f>
        <v>32636</v>
      </c>
      <c r="E366" s="28"/>
      <c r="F366" s="91">
        <f>SUM(F353:F365)</f>
        <v>1</v>
      </c>
      <c r="G366" s="91">
        <f>SUM(G353:G365)</f>
        <v>1</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10623</v>
      </c>
      <c r="D378" s="128">
        <v>5449</v>
      </c>
      <c r="E378" s="28"/>
      <c r="F378" s="100">
        <f t="shared" ref="F378:F384" si="13">IF($C$385=0,"",IF(C378="[for completion]","",IF(C378="","",C378/$C$385)))</f>
        <v>0.20529916512059368</v>
      </c>
      <c r="G378" s="100">
        <f>IF($D$385=0,"",IF(D378="[for completion]","",IF(D378="","",D378/$D$385)))</f>
        <v>0.16696286309596764</v>
      </c>
    </row>
    <row r="379" spans="1:7" x14ac:dyDescent="0.25">
      <c r="A379" s="22" t="s">
        <v>2015</v>
      </c>
      <c r="B379" s="113" t="s">
        <v>1158</v>
      </c>
      <c r="C379" s="117">
        <v>8305</v>
      </c>
      <c r="D379" s="128">
        <v>4353</v>
      </c>
      <c r="E379" s="28"/>
      <c r="F379" s="100">
        <f t="shared" si="13"/>
        <v>0.16050170068027211</v>
      </c>
      <c r="G379" s="100">
        <f t="shared" ref="G379:G384" si="14">IF($D$385=0,"",IF(D379="[for completion]","",IF(D379="","",D379/$D$385)))</f>
        <v>0.13338031621522245</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3120</v>
      </c>
      <c r="D381" s="128">
        <v>1784</v>
      </c>
      <c r="E381" s="28"/>
      <c r="F381" s="100">
        <f t="shared" si="13"/>
        <v>6.0296846011131729E-2</v>
      </c>
      <c r="G381" s="100">
        <f t="shared" si="14"/>
        <v>5.4663561710993992E-2</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29696</v>
      </c>
      <c r="D384" s="128">
        <v>21050</v>
      </c>
      <c r="E384" s="28"/>
      <c r="F384" s="100">
        <f t="shared" si="13"/>
        <v>0.57390228818800249</v>
      </c>
      <c r="G384" s="100">
        <f t="shared" si="14"/>
        <v>0.6449932589778159</v>
      </c>
    </row>
    <row r="385" spans="1:7" x14ac:dyDescent="0.25">
      <c r="A385" s="22" t="s">
        <v>2021</v>
      </c>
      <c r="B385" s="37" t="s">
        <v>265</v>
      </c>
      <c r="C385" s="94">
        <f>SUM(C378:C384)</f>
        <v>51744</v>
      </c>
      <c r="D385" s="95">
        <f>SUM(D378:D384)</f>
        <v>32636</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4742</v>
      </c>
      <c r="D388" s="128">
        <v>1395</v>
      </c>
      <c r="E388" s="28"/>
      <c r="F388" s="100">
        <f>IF($C$392=0,"",IF(C388="[for completion]","",IF(C388="","",C388/$C$392)))</f>
        <v>9.1645246700036723E-2</v>
      </c>
      <c r="G388" s="100">
        <f>IF($D$392=0,"",IF(D388="[for completion]","",IF(D388="","",D388/$D$392)))</f>
        <v>4.2744208849123666E-2</v>
      </c>
    </row>
    <row r="389" spans="1:7" x14ac:dyDescent="0.25">
      <c r="A389" s="22" t="s">
        <v>2026</v>
      </c>
      <c r="B389" s="113" t="s">
        <v>1418</v>
      </c>
      <c r="C389" s="117">
        <v>46585</v>
      </c>
      <c r="D389" s="128">
        <v>31211</v>
      </c>
      <c r="E389" s="28"/>
      <c r="F389" s="100">
        <f>IF($C$392=0,"",IF(C389="[for completion]","",IF(C389="","",C389/$C$392)))</f>
        <v>0.90031501845660278</v>
      </c>
      <c r="G389" s="100">
        <f>IF($D$392=0,"",IF(D389="[for completion]","",IF(D389="","",D389/$D$392)))</f>
        <v>0.95633656085304575</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416</v>
      </c>
      <c r="D391" s="128">
        <v>30</v>
      </c>
      <c r="E391" s="28"/>
      <c r="F391" s="100">
        <f>IF($C$392=0,"",IF(C391="[for completion]","",IF(C391="","",C391/$C$392)))</f>
        <v>8.0397348433604542E-3</v>
      </c>
      <c r="G391" s="100">
        <f>IF($D$392=0,"",IF(D391="[for completion]","",IF(D391="","",D391/$D$392)))</f>
        <v>9.1923029783061644E-4</v>
      </c>
    </row>
    <row r="392" spans="1:7" x14ac:dyDescent="0.25">
      <c r="A392" s="22" t="s">
        <v>2029</v>
      </c>
      <c r="B392" s="37" t="s">
        <v>265</v>
      </c>
      <c r="C392" s="94">
        <f>SUM(C388:C391)</f>
        <v>51743</v>
      </c>
      <c r="D392" s="95">
        <f>SUM(D388:D391)</f>
        <v>32636</v>
      </c>
      <c r="E392" s="28"/>
      <c r="F392" s="109">
        <f>SUM(F388:F391)</f>
        <v>0.99999999999999989</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3135.5</v>
      </c>
      <c r="D395" s="117">
        <v>1365</v>
      </c>
      <c r="E395" s="20"/>
      <c r="F395" s="117">
        <v>3.72</v>
      </c>
      <c r="G395" s="117">
        <v>0.37</v>
      </c>
    </row>
    <row r="396" spans="1:7" x14ac:dyDescent="0.25">
      <c r="A396" s="22" t="s">
        <v>2033</v>
      </c>
      <c r="B396" s="113" t="s">
        <v>1158</v>
      </c>
      <c r="C396" s="117">
        <v>2842.8</v>
      </c>
      <c r="D396" s="117">
        <v>883.76</v>
      </c>
      <c r="E396" s="20"/>
      <c r="F396" s="117">
        <v>4.01</v>
      </c>
      <c r="G396" s="117">
        <v>0</v>
      </c>
    </row>
    <row r="397" spans="1:7" x14ac:dyDescent="0.25">
      <c r="A397" s="22" t="s">
        <v>2034</v>
      </c>
      <c r="B397" s="37" t="s">
        <v>1160</v>
      </c>
      <c r="C397" s="117">
        <v>0</v>
      </c>
      <c r="D397" s="117">
        <v>0</v>
      </c>
      <c r="E397" s="20"/>
      <c r="F397" s="117">
        <v>0</v>
      </c>
      <c r="G397" s="117">
        <v>0.06</v>
      </c>
    </row>
    <row r="398" spans="1:7" x14ac:dyDescent="0.25">
      <c r="A398" s="22" t="s">
        <v>2035</v>
      </c>
      <c r="B398" s="37" t="s">
        <v>1162</v>
      </c>
      <c r="C398" s="117">
        <v>976.48</v>
      </c>
      <c r="D398" s="117">
        <v>423.89</v>
      </c>
      <c r="E398" s="20"/>
      <c r="F398" s="117">
        <v>4.9400000000000004</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7.0000000000000007E-2</v>
      </c>
    </row>
    <row r="401" spans="1:7" x14ac:dyDescent="0.25">
      <c r="A401" s="22" t="s">
        <v>2038</v>
      </c>
      <c r="B401" s="37" t="s">
        <v>627</v>
      </c>
      <c r="C401" s="117">
        <v>87488</v>
      </c>
      <c r="D401" s="117">
        <v>11393</v>
      </c>
      <c r="E401" s="20"/>
      <c r="F401" s="117">
        <v>8.19</v>
      </c>
      <c r="G401" s="117">
        <v>0</v>
      </c>
    </row>
    <row r="402" spans="1:7" x14ac:dyDescent="0.25">
      <c r="A402" s="22" t="s">
        <v>2039</v>
      </c>
      <c r="B402" s="37" t="s">
        <v>265</v>
      </c>
      <c r="C402" s="94">
        <f>SUM(C395:C401)</f>
        <v>94442.78</v>
      </c>
      <c r="D402" s="94">
        <f>SUM(D395:D401)</f>
        <v>14065.65</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9621.0010000000002</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83.1</v>
      </c>
      <c r="D448" s="117">
        <v>120</v>
      </c>
      <c r="E448" s="34"/>
      <c r="F448" s="100">
        <f>IF($C$472=0,"",IF(C448="[for completion]","",IF(C448="","",C448/$C$472)))</f>
        <v>1.5479184129645151E-2</v>
      </c>
      <c r="G448" s="100">
        <f>IF($D$472=0,"",IF(D448="[for completion]","",IF(D448="","",D448/$D$472)))</f>
        <v>0.21505376344086022</v>
      </c>
    </row>
    <row r="449" spans="1:7" x14ac:dyDescent="0.25">
      <c r="A449" s="22" t="s">
        <v>2083</v>
      </c>
      <c r="B449" s="122" t="s">
        <v>2287</v>
      </c>
      <c r="C449" s="117">
        <v>218.9</v>
      </c>
      <c r="D449" s="117">
        <v>112</v>
      </c>
      <c r="E449" s="34"/>
      <c r="F449" s="100">
        <f t="shared" ref="F449:F471" si="15">IF($C$472=0,"",IF(C449="[for completion]","",IF(C449="","",C449/$C$472)))</f>
        <v>4.0774890565334822E-2</v>
      </c>
      <c r="G449" s="100">
        <f t="shared" ref="G449:G471" si="16">IF($D$472=0,"",IF(D449="[for completion]","",IF(D449="","",D449/$D$472)))</f>
        <v>0.20071684587813621</v>
      </c>
    </row>
    <row r="450" spans="1:7" x14ac:dyDescent="0.25">
      <c r="A450" s="22" t="s">
        <v>2084</v>
      </c>
      <c r="B450" s="122" t="s">
        <v>2288</v>
      </c>
      <c r="C450" s="117">
        <v>1295.7</v>
      </c>
      <c r="D450" s="117">
        <v>202</v>
      </c>
      <c r="E450" s="34"/>
      <c r="F450" s="100">
        <f t="shared" si="15"/>
        <v>0.2413523330539257</v>
      </c>
      <c r="G450" s="100">
        <f t="shared" si="16"/>
        <v>0.36200716845878134</v>
      </c>
    </row>
    <row r="451" spans="1:7" x14ac:dyDescent="0.25">
      <c r="A451" s="22" t="s">
        <v>2085</v>
      </c>
      <c r="B451" s="122" t="s">
        <v>2289</v>
      </c>
      <c r="C451" s="117">
        <v>1419.6</v>
      </c>
      <c r="D451" s="117">
        <v>82</v>
      </c>
      <c r="E451" s="34"/>
      <c r="F451" s="100">
        <f t="shared" si="15"/>
        <v>0.26443140542050853</v>
      </c>
      <c r="G451" s="100">
        <f t="shared" si="16"/>
        <v>0.14695340501792115</v>
      </c>
    </row>
    <row r="452" spans="1:7" x14ac:dyDescent="0.25">
      <c r="A452" s="22" t="s">
        <v>2086</v>
      </c>
      <c r="B452" s="122" t="s">
        <v>2290</v>
      </c>
      <c r="C452" s="117">
        <v>1161.2</v>
      </c>
      <c r="D452" s="117">
        <v>26</v>
      </c>
      <c r="E452" s="34"/>
      <c r="F452" s="100">
        <f t="shared" si="15"/>
        <v>0.21629877991990315</v>
      </c>
      <c r="G452" s="100">
        <f t="shared" si="16"/>
        <v>4.6594982078853049E-2</v>
      </c>
    </row>
    <row r="453" spans="1:7" x14ac:dyDescent="0.25">
      <c r="A453" s="22" t="s">
        <v>2087</v>
      </c>
      <c r="B453" s="122" t="s">
        <v>2291</v>
      </c>
      <c r="C453" s="117">
        <v>1190</v>
      </c>
      <c r="D453" s="117">
        <v>16</v>
      </c>
      <c r="E453" s="34"/>
      <c r="F453" s="100">
        <f t="shared" si="15"/>
        <v>0.22166340691068268</v>
      </c>
      <c r="G453" s="100">
        <f t="shared" si="16"/>
        <v>2.8673835125448029E-2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5368.5</v>
      </c>
      <c r="D472" s="22">
        <f>SUM(D448:D471)</f>
        <v>558</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0.36</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4947.47</v>
      </c>
      <c r="D499" s="128"/>
      <c r="E499" s="22"/>
      <c r="F499" s="100">
        <f>IF($C$507=0,"",IF(C499="[for completion]","",IF(C499="","",C499/$C$507)))</f>
        <v>0.92157056320922714</v>
      </c>
      <c r="G499" s="100" t="str">
        <f>IF($D$507=0,"",IF(D499="[for completion]","",IF(D499="","",D499/$D$507)))</f>
        <v/>
      </c>
    </row>
    <row r="500" spans="1:7" x14ac:dyDescent="0.25">
      <c r="A500" s="22" t="s">
        <v>2128</v>
      </c>
      <c r="B500" s="22" t="s">
        <v>981</v>
      </c>
      <c r="C500" s="117">
        <v>315.33999999999997</v>
      </c>
      <c r="D500" s="128"/>
      <c r="E500" s="22"/>
      <c r="F500" s="100">
        <f t="shared" ref="F500:F506" si="19">IF($C$507=0,"",IF(C500="[for completion]","",IF(C500="","",C500/$C$507)))</f>
        <v>5.8738721286313536E-2</v>
      </c>
      <c r="G500" s="100" t="str">
        <f t="shared" ref="G500:G506" si="20">IF($D$507=0,"",IF(D500="[for completion]","",IF(D500="","",D500/$D$507)))</f>
        <v/>
      </c>
    </row>
    <row r="501" spans="1:7" x14ac:dyDescent="0.25">
      <c r="A501" s="22" t="s">
        <v>2129</v>
      </c>
      <c r="B501" s="22" t="s">
        <v>983</v>
      </c>
      <c r="C501" s="117">
        <v>60.03</v>
      </c>
      <c r="D501" s="128"/>
      <c r="E501" s="22"/>
      <c r="F501" s="100">
        <f t="shared" si="19"/>
        <v>1.1181852726636018E-2</v>
      </c>
      <c r="G501" s="100" t="str">
        <f t="shared" si="20"/>
        <v/>
      </c>
    </row>
    <row r="502" spans="1:7" x14ac:dyDescent="0.25">
      <c r="A502" s="22" t="s">
        <v>2130</v>
      </c>
      <c r="B502" s="22" t="s">
        <v>985</v>
      </c>
      <c r="C502" s="117">
        <v>14.84</v>
      </c>
      <c r="D502" s="128"/>
      <c r="E502" s="22"/>
      <c r="F502" s="100">
        <f t="shared" si="19"/>
        <v>2.7642627763331418E-3</v>
      </c>
      <c r="G502" s="100" t="str">
        <f t="shared" si="20"/>
        <v/>
      </c>
    </row>
    <row r="503" spans="1:7" x14ac:dyDescent="0.25">
      <c r="A503" s="22" t="s">
        <v>2131</v>
      </c>
      <c r="B503" s="22" t="s">
        <v>987</v>
      </c>
      <c r="C503" s="117">
        <v>5.58</v>
      </c>
      <c r="D503" s="128"/>
      <c r="E503" s="22"/>
      <c r="F503" s="100">
        <f t="shared" si="19"/>
        <v>1.0393926072735128E-3</v>
      </c>
      <c r="G503" s="100" t="str">
        <f t="shared" si="20"/>
        <v/>
      </c>
    </row>
    <row r="504" spans="1:7" x14ac:dyDescent="0.25">
      <c r="A504" s="22" t="s">
        <v>2132</v>
      </c>
      <c r="B504" s="22" t="s">
        <v>989</v>
      </c>
      <c r="C504" s="117">
        <v>3.8</v>
      </c>
      <c r="D504" s="128"/>
      <c r="E504" s="22"/>
      <c r="F504" s="100">
        <f t="shared" si="19"/>
        <v>7.0783009097479367E-4</v>
      </c>
      <c r="G504" s="100" t="str">
        <f t="shared" si="20"/>
        <v/>
      </c>
    </row>
    <row r="505" spans="1:7" x14ac:dyDescent="0.25">
      <c r="A505" s="22" t="s">
        <v>2133</v>
      </c>
      <c r="B505" s="22" t="s">
        <v>991</v>
      </c>
      <c r="C505" s="117">
        <v>3.8</v>
      </c>
      <c r="D505" s="128"/>
      <c r="E505" s="22"/>
      <c r="F505" s="100">
        <f t="shared" si="19"/>
        <v>7.0783009097479367E-4</v>
      </c>
      <c r="G505" s="100" t="str">
        <f t="shared" si="20"/>
        <v/>
      </c>
    </row>
    <row r="506" spans="1:7" x14ac:dyDescent="0.25">
      <c r="A506" s="22" t="s">
        <v>2134</v>
      </c>
      <c r="B506" s="22" t="s">
        <v>993</v>
      </c>
      <c r="C506" s="117">
        <v>17.66</v>
      </c>
      <c r="D506" s="121"/>
      <c r="E506" s="22"/>
      <c r="F506" s="100">
        <f t="shared" si="19"/>
        <v>3.2895472122670679E-3</v>
      </c>
      <c r="G506" s="100" t="str">
        <f t="shared" si="20"/>
        <v/>
      </c>
    </row>
    <row r="507" spans="1:7" x14ac:dyDescent="0.25">
      <c r="A507" s="22" t="s">
        <v>2135</v>
      </c>
      <c r="B507" s="46" t="s">
        <v>265</v>
      </c>
      <c r="C507" s="94">
        <f>SUM(C499:C506)</f>
        <v>5368.52</v>
      </c>
      <c r="D507" s="44">
        <f>SUM(D499:D506)</f>
        <v>0</v>
      </c>
      <c r="E507" s="22"/>
      <c r="F507" s="91">
        <f>SUM(F499:F506)</f>
        <v>0.99999999999999978</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0.51269735989448728</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2.5920758715855117E-2</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5.2603892688058915E-4</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0.46085584246277705</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2876</v>
      </c>
      <c r="D546" s="159"/>
      <c r="E546" s="28"/>
      <c r="F546" s="100">
        <f>IF($C$564=0,"",IF(C546="[for completion]","",IF(C546="","",C546/$C$564)))</f>
        <v>0.53576751117734722</v>
      </c>
      <c r="G546" s="100" t="str">
        <f>IF($D$564=0,"",IF(D546="[for completion]","",IF(D546="","",D546/$D$564)))</f>
        <v/>
      </c>
    </row>
    <row r="547" spans="1:7" x14ac:dyDescent="0.25">
      <c r="A547" s="22" t="s">
        <v>2174</v>
      </c>
      <c r="B547" s="122" t="s">
        <v>2293</v>
      </c>
      <c r="C547" s="159">
        <v>2492</v>
      </c>
      <c r="D547" s="159">
        <v>299</v>
      </c>
      <c r="E547" s="28"/>
      <c r="F547" s="100">
        <f t="shared" ref="F547:F563" si="21">IF($C$564=0,"",IF(C547="[for completion]","",IF(C547="","",C547/$C$564)))</f>
        <v>0.46423248882265278</v>
      </c>
      <c r="G547" s="100">
        <f t="shared" ref="G547:G563" si="22">IF($D$564=0,"",IF(D547="[for completion]","",IF(D547="","",D547/$D$564)))</f>
        <v>0.42836676217765041</v>
      </c>
    </row>
    <row r="548" spans="1:7" x14ac:dyDescent="0.25">
      <c r="A548" s="22" t="s">
        <v>2175</v>
      </c>
      <c r="B548" s="122" t="s">
        <v>2294</v>
      </c>
      <c r="C548" s="159">
        <v>0</v>
      </c>
      <c r="D548" s="159">
        <v>399</v>
      </c>
      <c r="E548" s="28"/>
      <c r="F548" s="100">
        <f t="shared" si="21"/>
        <v>0</v>
      </c>
      <c r="G548" s="100">
        <f t="shared" si="22"/>
        <v>0.57163323782234954</v>
      </c>
    </row>
    <row r="549" spans="1:7" x14ac:dyDescent="0.25">
      <c r="A549" s="22" t="s">
        <v>2176</v>
      </c>
      <c r="B549" s="122" t="s">
        <v>2295</v>
      </c>
      <c r="C549" s="159">
        <v>0</v>
      </c>
      <c r="D549" s="159">
        <v>0</v>
      </c>
      <c r="E549" s="28"/>
      <c r="F549" s="100">
        <f t="shared" si="21"/>
        <v>0</v>
      </c>
      <c r="G549" s="100">
        <f t="shared" si="22"/>
        <v>0</v>
      </c>
    </row>
    <row r="550" spans="1:7" x14ac:dyDescent="0.25">
      <c r="A550" s="22" t="s">
        <v>2177</v>
      </c>
      <c r="B550" s="122" t="s">
        <v>2296</v>
      </c>
      <c r="C550" s="159">
        <v>0</v>
      </c>
      <c r="D550" s="159">
        <v>0</v>
      </c>
      <c r="E550" s="28"/>
      <c r="F550" s="100">
        <f t="shared" si="21"/>
        <v>0</v>
      </c>
      <c r="G550" s="100">
        <f t="shared" si="22"/>
        <v>0</v>
      </c>
    </row>
    <row r="551" spans="1:7" x14ac:dyDescent="0.25">
      <c r="A551" s="22" t="s">
        <v>2178</v>
      </c>
      <c r="B551" s="122" t="s">
        <v>2297</v>
      </c>
      <c r="C551" s="159">
        <v>0</v>
      </c>
      <c r="D551" s="159">
        <v>0</v>
      </c>
      <c r="E551" s="28"/>
      <c r="F551" s="100">
        <f t="shared" si="21"/>
        <v>0</v>
      </c>
      <c r="G551" s="100">
        <f t="shared" si="22"/>
        <v>0</v>
      </c>
    </row>
    <row r="552" spans="1:7" x14ac:dyDescent="0.25">
      <c r="A552" s="22" t="s">
        <v>2179</v>
      </c>
      <c r="B552" s="122" t="s">
        <v>2298</v>
      </c>
      <c r="C552" s="159">
        <v>0</v>
      </c>
      <c r="D552" s="159">
        <v>0</v>
      </c>
      <c r="E552" s="28"/>
      <c r="F552" s="100">
        <f t="shared" si="21"/>
        <v>0</v>
      </c>
      <c r="G552" s="100">
        <f t="shared" si="22"/>
        <v>0</v>
      </c>
    </row>
    <row r="553" spans="1:7" x14ac:dyDescent="0.25">
      <c r="A553" s="22" t="s">
        <v>2180</v>
      </c>
      <c r="B553" s="122" t="s">
        <v>2299</v>
      </c>
      <c r="C553" s="159">
        <v>0</v>
      </c>
      <c r="D553" s="159">
        <v>0</v>
      </c>
      <c r="E553" s="28"/>
      <c r="F553" s="100">
        <f t="shared" si="21"/>
        <v>0</v>
      </c>
      <c r="G553" s="100">
        <f t="shared" si="22"/>
        <v>0</v>
      </c>
    </row>
    <row r="554" spans="1:7" x14ac:dyDescent="0.25">
      <c r="A554" s="22" t="s">
        <v>2181</v>
      </c>
      <c r="B554" s="122" t="s">
        <v>2300</v>
      </c>
      <c r="C554" s="159">
        <v>0</v>
      </c>
      <c r="D554" s="159">
        <v>0</v>
      </c>
      <c r="E554" s="28"/>
      <c r="F554" s="100">
        <f t="shared" si="21"/>
        <v>0</v>
      </c>
      <c r="G554" s="100">
        <f t="shared" si="22"/>
        <v>0</v>
      </c>
    </row>
    <row r="555" spans="1:7" x14ac:dyDescent="0.25">
      <c r="A555" s="22" t="s">
        <v>2182</v>
      </c>
      <c r="B555" s="122" t="s">
        <v>2301</v>
      </c>
      <c r="C555" s="159">
        <v>0</v>
      </c>
      <c r="D555" s="159">
        <v>0</v>
      </c>
      <c r="E555" s="28"/>
      <c r="F555" s="100">
        <f t="shared" si="21"/>
        <v>0</v>
      </c>
      <c r="G555" s="100">
        <f t="shared" si="22"/>
        <v>0</v>
      </c>
    </row>
    <row r="556" spans="1:7" x14ac:dyDescent="0.25">
      <c r="A556" s="22" t="s">
        <v>2183</v>
      </c>
      <c r="B556" s="122" t="s">
        <v>2302</v>
      </c>
      <c r="C556" s="159">
        <v>0</v>
      </c>
      <c r="D556" s="159">
        <v>0</v>
      </c>
      <c r="E556" s="28"/>
      <c r="F556" s="100">
        <f t="shared" si="21"/>
        <v>0</v>
      </c>
      <c r="G556" s="100">
        <f t="shared" si="22"/>
        <v>0</v>
      </c>
    </row>
    <row r="557" spans="1:7" x14ac:dyDescent="0.25">
      <c r="A557" s="22" t="s">
        <v>2184</v>
      </c>
      <c r="B557" s="122" t="s">
        <v>2303</v>
      </c>
      <c r="C557" s="159">
        <v>0</v>
      </c>
      <c r="D557" s="159">
        <v>0</v>
      </c>
      <c r="E557" s="28"/>
      <c r="F557" s="100">
        <f t="shared" si="21"/>
        <v>0</v>
      </c>
      <c r="G557" s="100">
        <f t="shared" si="22"/>
        <v>0</v>
      </c>
    </row>
    <row r="558" spans="1:7" x14ac:dyDescent="0.25">
      <c r="A558" s="22" t="s">
        <v>2185</v>
      </c>
      <c r="B558" s="122" t="s">
        <v>2304</v>
      </c>
      <c r="C558" s="159">
        <v>0</v>
      </c>
      <c r="D558" s="159">
        <v>0</v>
      </c>
      <c r="E558" s="28"/>
      <c r="F558" s="100">
        <f t="shared" si="21"/>
        <v>0</v>
      </c>
      <c r="G558" s="100">
        <f t="shared" si="22"/>
        <v>0</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0</v>
      </c>
      <c r="D563" s="159"/>
      <c r="E563" s="28"/>
      <c r="F563" s="100">
        <f t="shared" si="21"/>
        <v>0</v>
      </c>
      <c r="G563" s="100" t="str">
        <f t="shared" si="22"/>
        <v/>
      </c>
    </row>
    <row r="564" spans="1:7" x14ac:dyDescent="0.25">
      <c r="A564" s="22" t="s">
        <v>2191</v>
      </c>
      <c r="B564" s="37" t="s">
        <v>265</v>
      </c>
      <c r="C564" s="94">
        <f>SUM(C546:C563)</f>
        <v>5368</v>
      </c>
      <c r="D564" s="95">
        <f>SUM(D546:D563)</f>
        <v>698</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2876</v>
      </c>
      <c r="D569" s="128">
        <v>299</v>
      </c>
      <c r="E569" s="28"/>
      <c r="F569" s="100">
        <f>IF($C$587=0,"",IF(C569="[for completion]","",IF(C569="","",C569/$C$587)))</f>
        <v>0.53576751117734722</v>
      </c>
      <c r="G569" s="100">
        <f>IF($D$587=0,"",IF(D569="[for completion]","",IF(D569="","",D569/$D$587)))</f>
        <v>0.42836676217765041</v>
      </c>
    </row>
    <row r="570" spans="1:7" x14ac:dyDescent="0.25">
      <c r="A570" s="22" t="s">
        <v>2198</v>
      </c>
      <c r="B570" s="122" t="s">
        <v>2307</v>
      </c>
      <c r="C570" s="117">
        <v>2492</v>
      </c>
      <c r="D570" s="128">
        <v>399</v>
      </c>
      <c r="E570" s="28"/>
      <c r="F570" s="100">
        <f t="shared" ref="F570:F586" si="23">IF($C$587=0,"",IF(C570="[for completion]","",IF(C570="","",C570/$C$587)))</f>
        <v>0.46423248882265278</v>
      </c>
      <c r="G570" s="100">
        <f t="shared" ref="G570:G586" si="24">IF($D$587=0,"",IF(D570="[for completion]","",IF(D570="","",D570/$D$587)))</f>
        <v>0.57163323782234954</v>
      </c>
    </row>
    <row r="571" spans="1:7" x14ac:dyDescent="0.25">
      <c r="A571" s="22" t="s">
        <v>2199</v>
      </c>
      <c r="B571" s="122" t="s">
        <v>2308</v>
      </c>
      <c r="C571" s="117">
        <v>0</v>
      </c>
      <c r="D571" s="128">
        <v>0</v>
      </c>
      <c r="E571" s="28"/>
      <c r="F571" s="100">
        <f t="shared" si="23"/>
        <v>0</v>
      </c>
      <c r="G571" s="100">
        <f t="shared" si="24"/>
        <v>0</v>
      </c>
    </row>
    <row r="572" spans="1:7" x14ac:dyDescent="0.25">
      <c r="A572" s="22" t="s">
        <v>2200</v>
      </c>
      <c r="B572" s="122" t="s">
        <v>2309</v>
      </c>
      <c r="C572" s="117">
        <v>0</v>
      </c>
      <c r="D572" s="128">
        <v>0</v>
      </c>
      <c r="E572" s="28"/>
      <c r="F572" s="100">
        <f t="shared" si="23"/>
        <v>0</v>
      </c>
      <c r="G572" s="100">
        <f t="shared" si="24"/>
        <v>0</v>
      </c>
    </row>
    <row r="573" spans="1:7" x14ac:dyDescent="0.25">
      <c r="A573" s="22" t="s">
        <v>2201</v>
      </c>
      <c r="B573" s="122" t="s">
        <v>2310</v>
      </c>
      <c r="C573" s="117">
        <v>0</v>
      </c>
      <c r="D573" s="128">
        <v>0</v>
      </c>
      <c r="E573" s="28"/>
      <c r="F573" s="100">
        <f t="shared" si="23"/>
        <v>0</v>
      </c>
      <c r="G573" s="100">
        <f t="shared" si="24"/>
        <v>0</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0</v>
      </c>
      <c r="D575" s="128">
        <v>0</v>
      </c>
      <c r="E575" s="28"/>
      <c r="F575" s="100">
        <f t="shared" si="23"/>
        <v>0</v>
      </c>
      <c r="G575" s="100">
        <f t="shared" si="24"/>
        <v>0</v>
      </c>
    </row>
    <row r="576" spans="1:7" x14ac:dyDescent="0.25">
      <c r="A576" s="22" t="s">
        <v>2204</v>
      </c>
      <c r="B576" s="122" t="s">
        <v>2313</v>
      </c>
      <c r="C576" s="117">
        <v>0</v>
      </c>
      <c r="D576" s="128">
        <v>0</v>
      </c>
      <c r="E576" s="28"/>
      <c r="F576" s="100">
        <f t="shared" si="23"/>
        <v>0</v>
      </c>
      <c r="G576" s="100">
        <f t="shared" si="24"/>
        <v>0</v>
      </c>
    </row>
    <row r="577" spans="1:7" x14ac:dyDescent="0.25">
      <c r="A577" s="22" t="s">
        <v>2205</v>
      </c>
      <c r="B577" s="122" t="s">
        <v>2314</v>
      </c>
      <c r="C577" s="117">
        <v>0</v>
      </c>
      <c r="D577" s="128">
        <v>0</v>
      </c>
      <c r="E577" s="28"/>
      <c r="F577" s="100">
        <f t="shared" si="23"/>
        <v>0</v>
      </c>
      <c r="G577" s="100">
        <f t="shared" si="24"/>
        <v>0</v>
      </c>
    </row>
    <row r="578" spans="1:7" x14ac:dyDescent="0.25">
      <c r="A578" s="22" t="s">
        <v>2206</v>
      </c>
      <c r="B578" s="122" t="s">
        <v>2315</v>
      </c>
      <c r="C578" s="117">
        <v>0</v>
      </c>
      <c r="D578" s="128">
        <v>0</v>
      </c>
      <c r="E578" s="28"/>
      <c r="F578" s="100">
        <f t="shared" si="23"/>
        <v>0</v>
      </c>
      <c r="G578" s="100">
        <f t="shared" si="24"/>
        <v>0</v>
      </c>
    </row>
    <row r="579" spans="1:7" x14ac:dyDescent="0.25">
      <c r="A579" s="22" t="s">
        <v>2207</v>
      </c>
      <c r="B579" s="122" t="s">
        <v>2316</v>
      </c>
      <c r="C579" s="117">
        <v>0</v>
      </c>
      <c r="D579" s="128">
        <v>0</v>
      </c>
      <c r="E579" s="28"/>
      <c r="F579" s="100">
        <f t="shared" si="23"/>
        <v>0</v>
      </c>
      <c r="G579" s="100">
        <f t="shared" si="24"/>
        <v>0</v>
      </c>
    </row>
    <row r="580" spans="1:7" x14ac:dyDescent="0.25">
      <c r="A580" s="22" t="s">
        <v>2208</v>
      </c>
      <c r="B580" s="122" t="s">
        <v>2317</v>
      </c>
      <c r="C580" s="117">
        <v>0</v>
      </c>
      <c r="D580" s="128">
        <v>0</v>
      </c>
      <c r="E580" s="28"/>
      <c r="F580" s="100">
        <f t="shared" si="23"/>
        <v>0</v>
      </c>
      <c r="G580" s="100">
        <f t="shared" si="24"/>
        <v>0</v>
      </c>
    </row>
    <row r="581" spans="1:7" x14ac:dyDescent="0.25">
      <c r="A581" s="22" t="s">
        <v>2209</v>
      </c>
      <c r="B581" s="122" t="s">
        <v>2318</v>
      </c>
      <c r="C581" s="117">
        <v>0</v>
      </c>
      <c r="D581" s="128">
        <v>0</v>
      </c>
      <c r="E581" s="28"/>
      <c r="F581" s="100">
        <f t="shared" si="23"/>
        <v>0</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0</v>
      </c>
      <c r="D586" s="128">
        <v>0</v>
      </c>
      <c r="E586" s="28"/>
      <c r="F586" s="100">
        <f t="shared" si="23"/>
        <v>0</v>
      </c>
      <c r="G586" s="100">
        <f t="shared" si="24"/>
        <v>0</v>
      </c>
    </row>
    <row r="587" spans="1:7" x14ac:dyDescent="0.25">
      <c r="A587" s="22" t="s">
        <v>2215</v>
      </c>
      <c r="B587" s="37" t="s">
        <v>265</v>
      </c>
      <c r="C587" s="94">
        <f>SUM(C569:C586)</f>
        <v>5368</v>
      </c>
      <c r="D587" s="95">
        <f>SUM(D569:D586)</f>
        <v>698</v>
      </c>
      <c r="E587" s="28"/>
      <c r="F587" s="91">
        <f>SUM(F569:F586)</f>
        <v>1</v>
      </c>
      <c r="G587" s="91">
        <f>SUM(G569:G586)</f>
        <v>1</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421</v>
      </c>
      <c r="D589" s="159">
        <v>73</v>
      </c>
      <c r="E589" s="28"/>
      <c r="F589" s="100">
        <f t="shared" ref="F589:F596" si="25">IF($C$602=0,"",IF(C589="[for completion]","",IF(C589="","",C589/$C$602)))</f>
        <v>7.8413112311417399E-2</v>
      </c>
      <c r="G589" s="100">
        <f t="shared" ref="G589:G596" si="26">IF($D$602=0,"",IF(D589="[for completion]","",IF(D589="","",D589/$D$602)))</f>
        <v>0.10458452722063037</v>
      </c>
    </row>
    <row r="590" spans="1:7" x14ac:dyDescent="0.25">
      <c r="A590" s="22" t="s">
        <v>2218</v>
      </c>
      <c r="B590" s="37" t="s">
        <v>1121</v>
      </c>
      <c r="C590" s="159">
        <v>389</v>
      </c>
      <c r="D590" s="159">
        <v>32</v>
      </c>
      <c r="E590" s="28"/>
      <c r="F590" s="100">
        <f t="shared" si="25"/>
        <v>7.2452970758055499E-2</v>
      </c>
      <c r="G590" s="100">
        <f t="shared" si="26"/>
        <v>4.5845272206303724E-2</v>
      </c>
    </row>
    <row r="591" spans="1:7" x14ac:dyDescent="0.25">
      <c r="A591" s="22" t="s">
        <v>2219</v>
      </c>
      <c r="B591" s="37" t="s">
        <v>1123</v>
      </c>
      <c r="C591" s="159">
        <v>182</v>
      </c>
      <c r="D591" s="159">
        <v>22</v>
      </c>
      <c r="E591" s="28"/>
      <c r="F591" s="100">
        <f t="shared" si="25"/>
        <v>3.3898305084745763E-2</v>
      </c>
      <c r="G591" s="100">
        <f t="shared" si="26"/>
        <v>3.151862464183381E-2</v>
      </c>
    </row>
    <row r="592" spans="1:7" x14ac:dyDescent="0.25">
      <c r="A592" s="22" t="s">
        <v>2220</v>
      </c>
      <c r="B592" s="37" t="s">
        <v>1125</v>
      </c>
      <c r="C592" s="159">
        <v>562</v>
      </c>
      <c r="D592" s="159">
        <v>50</v>
      </c>
      <c r="E592" s="28"/>
      <c r="F592" s="100">
        <f t="shared" si="25"/>
        <v>0.10467498603091824</v>
      </c>
      <c r="G592" s="100">
        <f t="shared" si="26"/>
        <v>7.1633237822349566E-2</v>
      </c>
    </row>
    <row r="593" spans="1:7" x14ac:dyDescent="0.25">
      <c r="A593" s="22" t="s">
        <v>2221</v>
      </c>
      <c r="B593" s="37" t="s">
        <v>1127</v>
      </c>
      <c r="C593" s="159">
        <v>408</v>
      </c>
      <c r="D593" s="159">
        <v>43</v>
      </c>
      <c r="E593" s="28"/>
      <c r="F593" s="100">
        <f t="shared" si="25"/>
        <v>7.5991804805364133E-2</v>
      </c>
      <c r="G593" s="100">
        <f t="shared" si="26"/>
        <v>6.1604584527220632E-2</v>
      </c>
    </row>
    <row r="594" spans="1:7" x14ac:dyDescent="0.25">
      <c r="A594" s="22" t="s">
        <v>2222</v>
      </c>
      <c r="B594" s="37" t="s">
        <v>1129</v>
      </c>
      <c r="C594" s="159">
        <v>636</v>
      </c>
      <c r="D594" s="159">
        <v>87</v>
      </c>
      <c r="E594" s="28"/>
      <c r="F594" s="100">
        <f t="shared" si="25"/>
        <v>0.11845781337306761</v>
      </c>
      <c r="G594" s="100">
        <f t="shared" si="26"/>
        <v>0.12464183381088825</v>
      </c>
    </row>
    <row r="595" spans="1:7" x14ac:dyDescent="0.25">
      <c r="A595" s="22" t="s">
        <v>2223</v>
      </c>
      <c r="B595" s="37" t="s">
        <v>1131</v>
      </c>
      <c r="C595" s="159">
        <v>425</v>
      </c>
      <c r="D595" s="159">
        <v>86</v>
      </c>
      <c r="E595" s="28"/>
      <c r="F595" s="100">
        <f t="shared" si="25"/>
        <v>7.9158130005587635E-2</v>
      </c>
      <c r="G595" s="100">
        <f t="shared" si="26"/>
        <v>0.12320916905444126</v>
      </c>
    </row>
    <row r="596" spans="1:7" x14ac:dyDescent="0.25">
      <c r="A596" s="22" t="s">
        <v>2224</v>
      </c>
      <c r="B596" s="37" t="s">
        <v>1133</v>
      </c>
      <c r="C596" s="159">
        <v>440</v>
      </c>
      <c r="D596" s="159">
        <v>42</v>
      </c>
      <c r="E596" s="28"/>
      <c r="F596" s="100">
        <f t="shared" si="25"/>
        <v>8.1951946358726019E-2</v>
      </c>
      <c r="G596" s="100">
        <f t="shared" si="26"/>
        <v>6.0171919770773637E-2</v>
      </c>
    </row>
    <row r="597" spans="1:7" x14ac:dyDescent="0.25">
      <c r="A597" s="22" t="s">
        <v>2225</v>
      </c>
      <c r="B597" s="37" t="s">
        <v>1135</v>
      </c>
      <c r="C597" s="94">
        <v>438</v>
      </c>
      <c r="D597" s="22">
        <v>70</v>
      </c>
      <c r="E597" s="28"/>
      <c r="F597" s="100">
        <f>IF($C$602=0,"",IF(C597="[for completion]","",IF(C597="","",C597/$C$602)))</f>
        <v>8.1579437511640901E-2</v>
      </c>
      <c r="G597" s="100">
        <f>IF($D$602=0,"",IF(D597="[for completion]","",IF(D597="","",D597/$D$602)))</f>
        <v>0.10028653295128939</v>
      </c>
    </row>
    <row r="598" spans="1:7" x14ac:dyDescent="0.25">
      <c r="A598" s="22" t="s">
        <v>2226</v>
      </c>
      <c r="B598" s="22" t="s">
        <v>1137</v>
      </c>
      <c r="C598" s="94">
        <v>512</v>
      </c>
      <c r="D598" s="22">
        <v>80</v>
      </c>
      <c r="F598" s="100">
        <f>IF($C$602=0,"",IF(C598="[for completion]","",IF(C598="","",C598/$C$602)))</f>
        <v>9.5362264853790277E-2</v>
      </c>
      <c r="G598" s="100">
        <f>IF($D$602=0,"",IF(D598="[for completion]","",IF(D598="","",D598/$D$602)))</f>
        <v>0.11461318051575932</v>
      </c>
    </row>
    <row r="599" spans="1:7" x14ac:dyDescent="0.25">
      <c r="A599" s="22" t="s">
        <v>2227</v>
      </c>
      <c r="B599" s="22" t="s">
        <v>1139</v>
      </c>
      <c r="C599" s="94">
        <v>779</v>
      </c>
      <c r="D599" s="22">
        <v>100</v>
      </c>
      <c r="F599" s="100">
        <f>IF($C$602=0,"",IF(C599="[for completion]","",IF(C599="","",C599/$C$602)))</f>
        <v>0.14509219593965356</v>
      </c>
      <c r="G599" s="100">
        <f>IF($D$602=0,"",IF(D599="[for completion]","",IF(D599="","",D599/$D$602)))</f>
        <v>0.14326647564469913</v>
      </c>
    </row>
    <row r="600" spans="1:7" x14ac:dyDescent="0.25">
      <c r="A600" s="22" t="s">
        <v>2228</v>
      </c>
      <c r="B600" s="37" t="s">
        <v>1141</v>
      </c>
      <c r="C600" s="94">
        <v>177</v>
      </c>
      <c r="D600" s="22">
        <v>13</v>
      </c>
      <c r="E600" s="28"/>
      <c r="F600" s="100">
        <f>IF($C$602=0,"",IF(C600="[for completion]","",IF(C600="","",C600/$C$602)))</f>
        <v>3.2967032967032968E-2</v>
      </c>
      <c r="G600" s="100">
        <f>IF($D$602=0,"",IF(D600="[for completion]","",IF(D600="","",D600/$D$602)))</f>
        <v>1.8624641833810889E-2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5369</v>
      </c>
      <c r="D602" s="95">
        <f>SUM(D589:D601)</f>
        <v>698</v>
      </c>
      <c r="E602" s="28"/>
      <c r="F602" s="91">
        <f>SUM(F589:F601)</f>
        <v>0.99999999999999989</v>
      </c>
      <c r="G602" s="91">
        <f>SUM(G589:G601)</f>
        <v>0.99999999999999989</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305</v>
      </c>
      <c r="D614" s="159">
        <v>26</v>
      </c>
      <c r="E614" s="28"/>
      <c r="F614" s="100">
        <f>IF($C$618=0,"",IF(C614="[for completion]","",IF(C614="","",C614/$C$618)))</f>
        <v>5.6807599180480534E-2</v>
      </c>
      <c r="G614" s="100">
        <f>IF($D$618=0,"",IF(D614="[for completion]","",IF(D614="","",D614/$D$618)))</f>
        <v>3.7249283667621778E-2</v>
      </c>
    </row>
    <row r="615" spans="1:7" x14ac:dyDescent="0.25">
      <c r="A615" s="22" t="s">
        <v>2244</v>
      </c>
      <c r="B615" s="113" t="s">
        <v>1174</v>
      </c>
      <c r="C615" s="159">
        <v>5064</v>
      </c>
      <c r="D615" s="159">
        <v>672</v>
      </c>
      <c r="E615" s="28"/>
      <c r="F615" s="28"/>
      <c r="G615" s="100">
        <f>IF($D$618=0,"",IF(D615="[for completion]","",IF(D615="","",D615/$D$618)))</f>
        <v>0.96275071633237819</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0</v>
      </c>
      <c r="D617" s="159">
        <v>0</v>
      </c>
      <c r="E617" s="28"/>
      <c r="F617" s="28"/>
      <c r="G617" s="100">
        <f>IF($D$618=0,"",IF(D617="[for completion]","",IF(D617="","",D617/$D$618)))</f>
        <v>0</v>
      </c>
    </row>
    <row r="618" spans="1:7" x14ac:dyDescent="0.25">
      <c r="A618" s="22" t="s">
        <v>2247</v>
      </c>
      <c r="B618" s="37" t="s">
        <v>265</v>
      </c>
      <c r="C618" s="94">
        <f>SUM(C614:C617)</f>
        <v>5369</v>
      </c>
      <c r="D618" s="95">
        <f>SUM(D614:D617)</f>
        <v>698</v>
      </c>
      <c r="E618" s="28"/>
      <c r="F618" s="91">
        <f>SUM(F614:F617)</f>
        <v>5.6807599180480534E-2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4497.2</v>
      </c>
      <c r="D622" s="117">
        <v>1526.9</v>
      </c>
      <c r="E622" s="140"/>
      <c r="F622" s="117">
        <v>5.32</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5.73</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87.08</v>
      </c>
      <c r="D630" s="117">
        <v>31.26</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4584.28</v>
      </c>
      <c r="D635" s="94">
        <f>SUM(D621:D634)</f>
        <v>1558.16</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2343</v>
      </c>
    </row>
    <row r="27" spans="2:3" x14ac:dyDescent="0.25">
      <c r="B27" s="17" t="s">
        <v>2344</v>
      </c>
      <c r="C27" s="17" t="s">
        <v>2345</v>
      </c>
    </row>
    <row r="28" spans="2:3" x14ac:dyDescent="0.25">
      <c r="B28" s="17" t="s">
        <v>2346</v>
      </c>
      <c r="C28" s="17" t="s">
        <v>2347</v>
      </c>
    </row>
    <row r="29" spans="2:3" x14ac:dyDescent="0.25">
      <c r="B29" s="17" t="s">
        <v>2348</v>
      </c>
      <c r="C29" s="17" t="s">
        <v>2349</v>
      </c>
    </row>
    <row r="30" spans="2:3" x14ac:dyDescent="0.25">
      <c r="B30" s="17" t="s">
        <v>2350</v>
      </c>
      <c r="C30" s="170">
        <v>46059</v>
      </c>
    </row>
    <row r="31" spans="2:3" x14ac:dyDescent="0.25">
      <c r="B31" s="171" t="s">
        <v>2351</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2352</v>
      </c>
      <c r="C5" s="357"/>
      <c r="D5" s="357"/>
    </row>
    <row r="6" spans="1:4" s="17" customFormat="1" ht="6" customHeight="1" x14ac:dyDescent="0.25">
      <c r="C6" s="171"/>
    </row>
    <row r="7" spans="1:4" s="17" customFormat="1" ht="15.75" customHeight="1" x14ac:dyDescent="0.25">
      <c r="B7" s="172" t="s">
        <v>2353</v>
      </c>
      <c r="C7" s="173"/>
      <c r="D7" s="174" t="s">
        <v>2628</v>
      </c>
    </row>
    <row r="8" spans="1:4" ht="11.25" customHeight="1" x14ac:dyDescent="0.25">
      <c r="A8" s="175"/>
    </row>
    <row r="10" spans="1:4" x14ac:dyDescent="0.25">
      <c r="A10" s="175"/>
      <c r="B10" s="177" t="s">
        <v>2354</v>
      </c>
    </row>
    <row r="11" spans="1:4" x14ac:dyDescent="0.25">
      <c r="A11" s="175"/>
      <c r="B11" s="176" t="s">
        <v>2355</v>
      </c>
      <c r="D11" s="176"/>
    </row>
    <row r="12" spans="1:4" x14ac:dyDescent="0.25">
      <c r="A12" s="175"/>
      <c r="B12" s="178" t="s">
        <v>2292</v>
      </c>
      <c r="D12" s="179" t="s">
        <v>2355</v>
      </c>
    </row>
    <row r="13" spans="1:4" x14ac:dyDescent="0.25">
      <c r="A13" s="175"/>
      <c r="B13" s="178"/>
    </row>
    <row r="14" spans="1:4" x14ac:dyDescent="0.25">
      <c r="A14" s="175"/>
      <c r="B14" s="176" t="s">
        <v>2356</v>
      </c>
    </row>
    <row r="15" spans="1:4" x14ac:dyDescent="0.25">
      <c r="A15" s="175"/>
      <c r="B15" s="178" t="s">
        <v>2357</v>
      </c>
      <c r="D15" s="179" t="s">
        <v>2358</v>
      </c>
    </row>
    <row r="16" spans="1:4" x14ac:dyDescent="0.25">
      <c r="A16" s="175"/>
      <c r="B16" s="178" t="s">
        <v>2359</v>
      </c>
      <c r="D16" s="179" t="s">
        <v>2360</v>
      </c>
    </row>
    <row r="17" spans="2:4" s="175" customFormat="1" x14ac:dyDescent="0.25">
      <c r="B17" s="178" t="s">
        <v>2361</v>
      </c>
      <c r="C17" s="176"/>
      <c r="D17" s="179" t="s">
        <v>2362</v>
      </c>
    </row>
    <row r="18" spans="2:4" s="175" customFormat="1" x14ac:dyDescent="0.25">
      <c r="B18" s="178" t="s">
        <v>2363</v>
      </c>
      <c r="C18" s="176"/>
      <c r="D18" s="179" t="s">
        <v>2364</v>
      </c>
    </row>
    <row r="19" spans="2:4" s="175" customFormat="1" x14ac:dyDescent="0.25">
      <c r="B19" s="178" t="s">
        <v>2365</v>
      </c>
      <c r="C19" s="176"/>
      <c r="D19" s="179" t="s">
        <v>2366</v>
      </c>
    </row>
    <row r="20" spans="2:4" s="175" customFormat="1" x14ac:dyDescent="0.25">
      <c r="B20" s="178" t="s">
        <v>2367</v>
      </c>
      <c r="C20" s="176"/>
      <c r="D20" s="179" t="s">
        <v>2368</v>
      </c>
    </row>
    <row r="21" spans="2:4" s="175" customFormat="1" x14ac:dyDescent="0.25">
      <c r="B21" s="178"/>
      <c r="C21" s="176"/>
    </row>
    <row r="22" spans="2:4" s="175" customFormat="1" x14ac:dyDescent="0.25">
      <c r="B22" s="178" t="s">
        <v>2369</v>
      </c>
      <c r="C22" s="176"/>
      <c r="D22" s="179" t="s">
        <v>2370</v>
      </c>
    </row>
    <row r="23" spans="2:4" s="175" customFormat="1" x14ac:dyDescent="0.25">
      <c r="B23" s="178" t="s">
        <v>2371</v>
      </c>
      <c r="C23" s="176"/>
      <c r="D23" s="179" t="s">
        <v>2372</v>
      </c>
    </row>
    <row r="24" spans="2:4" s="175" customFormat="1" x14ac:dyDescent="0.25">
      <c r="B24" s="178" t="s">
        <v>2373</v>
      </c>
      <c r="C24" s="176"/>
      <c r="D24" s="179" t="s">
        <v>2374</v>
      </c>
    </row>
    <row r="25" spans="2:4" s="175" customFormat="1" x14ac:dyDescent="0.25">
      <c r="B25" s="178" t="s">
        <v>2375</v>
      </c>
      <c r="C25" s="176"/>
      <c r="D25" s="179" t="s">
        <v>2376</v>
      </c>
    </row>
    <row r="26" spans="2:4" s="175" customFormat="1" x14ac:dyDescent="0.25">
      <c r="B26" s="178" t="s">
        <v>2377</v>
      </c>
      <c r="C26" s="176"/>
      <c r="D26" s="179" t="s">
        <v>2378</v>
      </c>
    </row>
    <row r="27" spans="2:4" s="175" customFormat="1" x14ac:dyDescent="0.25">
      <c r="B27" s="178" t="s">
        <v>2379</v>
      </c>
      <c r="C27" s="176"/>
      <c r="D27" s="179" t="s">
        <v>2380</v>
      </c>
    </row>
    <row r="28" spans="2:4" s="175" customFormat="1" x14ac:dyDescent="0.25">
      <c r="B28" s="178" t="s">
        <v>2381</v>
      </c>
      <c r="C28" s="176"/>
      <c r="D28" s="179" t="s">
        <v>2382</v>
      </c>
    </row>
    <row r="29" spans="2:4" s="175" customFormat="1" x14ac:dyDescent="0.25">
      <c r="B29" s="178" t="s">
        <v>2383</v>
      </c>
      <c r="C29" s="176"/>
      <c r="D29" s="179" t="s">
        <v>2384</v>
      </c>
    </row>
    <row r="30" spans="2:4" s="175" customFormat="1" x14ac:dyDescent="0.25">
      <c r="B30" s="178" t="s">
        <v>2385</v>
      </c>
      <c r="C30" s="176"/>
      <c r="D30" s="179" t="s">
        <v>2386</v>
      </c>
    </row>
    <row r="31" spans="2:4" s="175" customFormat="1" x14ac:dyDescent="0.25">
      <c r="B31" s="178" t="s">
        <v>2387</v>
      </c>
      <c r="C31" s="176"/>
      <c r="D31" s="179" t="s">
        <v>2388</v>
      </c>
    </row>
    <row r="32" spans="2:4" s="175" customFormat="1" x14ac:dyDescent="0.25">
      <c r="B32" s="178" t="s">
        <v>2389</v>
      </c>
      <c r="C32" s="176"/>
      <c r="D32" s="179" t="s">
        <v>2390</v>
      </c>
    </row>
    <row r="33" spans="2:5" s="175" customFormat="1" x14ac:dyDescent="0.25">
      <c r="B33" s="178" t="s">
        <v>2391</v>
      </c>
      <c r="C33" s="176"/>
      <c r="D33" s="179" t="s">
        <v>2392</v>
      </c>
    </row>
    <row r="34" spans="2:5" s="175" customFormat="1" x14ac:dyDescent="0.25">
      <c r="B34" s="178" t="s">
        <v>2393</v>
      </c>
      <c r="C34" s="176"/>
      <c r="D34" s="179" t="s">
        <v>2394</v>
      </c>
    </row>
    <row r="35" spans="2:5" s="175" customFormat="1" x14ac:dyDescent="0.25">
      <c r="B35" s="178" t="s">
        <v>2395</v>
      </c>
      <c r="C35" s="176"/>
      <c r="D35" s="179" t="s">
        <v>2396</v>
      </c>
    </row>
    <row r="36" spans="2:5" s="175" customFormat="1" x14ac:dyDescent="0.25">
      <c r="B36" s="178" t="s">
        <v>2397</v>
      </c>
      <c r="C36" s="176"/>
      <c r="D36" s="179" t="s">
        <v>2398</v>
      </c>
    </row>
    <row r="37" spans="2:5" s="175" customFormat="1" x14ac:dyDescent="0.25">
      <c r="B37" s="178" t="s">
        <v>2399</v>
      </c>
      <c r="C37" s="176"/>
      <c r="D37" s="179" t="s">
        <v>2400</v>
      </c>
    </row>
    <row r="38" spans="2:5" s="175" customFormat="1" x14ac:dyDescent="0.25">
      <c r="B38" s="178" t="s">
        <v>2401</v>
      </c>
      <c r="C38" s="176"/>
      <c r="D38" s="179" t="s">
        <v>2402</v>
      </c>
    </row>
    <row r="39" spans="2:5" s="175" customFormat="1" x14ac:dyDescent="0.25">
      <c r="B39" s="178" t="s">
        <v>2403</v>
      </c>
      <c r="C39" s="176"/>
      <c r="D39" s="179" t="s">
        <v>2404</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2405</v>
      </c>
      <c r="C43" s="176"/>
      <c r="D43" s="176"/>
      <c r="E43" s="176"/>
    </row>
    <row r="44" spans="2:5" s="175" customFormat="1" x14ac:dyDescent="0.25">
      <c r="B44" s="176" t="s">
        <v>2292</v>
      </c>
      <c r="C44" s="176"/>
      <c r="D44" s="180" t="s">
        <v>2355</v>
      </c>
      <c r="E44" s="176"/>
    </row>
    <row r="45" spans="2:5" s="175" customFormat="1" x14ac:dyDescent="0.25">
      <c r="B45" s="176" t="s">
        <v>2406</v>
      </c>
      <c r="C45" s="176"/>
      <c r="D45" s="180" t="s">
        <v>2407</v>
      </c>
      <c r="E45" s="176"/>
    </row>
    <row r="46" spans="2:5" s="175" customFormat="1" x14ac:dyDescent="0.25">
      <c r="B46" s="176" t="s">
        <v>2408</v>
      </c>
      <c r="C46" s="176"/>
      <c r="D46" s="180" t="s">
        <v>2409</v>
      </c>
      <c r="E46" s="176"/>
    </row>
    <row r="47" spans="2:5" s="175" customFormat="1" x14ac:dyDescent="0.25">
      <c r="B47" s="176" t="s">
        <v>2410</v>
      </c>
      <c r="C47" s="176"/>
      <c r="D47" s="180" t="s">
        <v>2411</v>
      </c>
      <c r="E47" s="176"/>
    </row>
    <row r="48" spans="2:5" s="175" customFormat="1" x14ac:dyDescent="0.25">
      <c r="B48" s="176" t="s">
        <v>2412</v>
      </c>
      <c r="C48" s="176"/>
      <c r="D48" s="180" t="s">
        <v>2413</v>
      </c>
      <c r="E48" s="176"/>
    </row>
    <row r="49" spans="2:5" s="175" customFormat="1" x14ac:dyDescent="0.25">
      <c r="B49" s="176" t="s">
        <v>2414</v>
      </c>
      <c r="C49" s="176"/>
      <c r="D49" s="180" t="s">
        <v>2415</v>
      </c>
      <c r="E49" s="176"/>
    </row>
    <row r="50" spans="2:5" s="175" customFormat="1" x14ac:dyDescent="0.25">
      <c r="B50" s="176" t="s">
        <v>2416</v>
      </c>
      <c r="C50" s="176"/>
      <c r="D50" s="180" t="s">
        <v>2417</v>
      </c>
      <c r="E50" s="176"/>
    </row>
    <row r="51" spans="2:5" s="175" customFormat="1" x14ac:dyDescent="0.25">
      <c r="C51" s="176"/>
      <c r="E51" s="176"/>
    </row>
    <row r="52" spans="2:5" s="175" customFormat="1" x14ac:dyDescent="0.25">
      <c r="C52" s="176"/>
      <c r="E52" s="176"/>
    </row>
    <row r="53" spans="2:5" s="175" customFormat="1" x14ac:dyDescent="0.25">
      <c r="B53" s="177" t="s">
        <v>2418</v>
      </c>
      <c r="C53" s="176"/>
      <c r="E53" s="176"/>
    </row>
    <row r="54" spans="2:5" s="175" customFormat="1" x14ac:dyDescent="0.25">
      <c r="B54" s="178" t="s">
        <v>2419</v>
      </c>
      <c r="C54" s="176"/>
      <c r="D54" s="179" t="s">
        <v>2420</v>
      </c>
      <c r="E54" s="176"/>
    </row>
    <row r="55" spans="2:5" s="175" customFormat="1" x14ac:dyDescent="0.25">
      <c r="B55" s="178" t="s">
        <v>2421</v>
      </c>
      <c r="C55" s="176"/>
      <c r="D55" s="179" t="s">
        <v>2420</v>
      </c>
      <c r="E55" s="176"/>
    </row>
    <row r="56" spans="2:5" s="175" customFormat="1" x14ac:dyDescent="0.25">
      <c r="B56" s="178" t="s">
        <v>2422</v>
      </c>
      <c r="C56" s="176"/>
      <c r="D56" s="179" t="s">
        <v>2423</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2424</v>
      </c>
      <c r="C4" s="358" t="s">
        <v>2425</v>
      </c>
      <c r="D4" s="358"/>
    </row>
    <row r="5" spans="2:6" ht="15.75" x14ac:dyDescent="0.25">
      <c r="B5" s="183" t="s">
        <v>2426</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2427</v>
      </c>
      <c r="C9" s="188" t="s">
        <v>2629</v>
      </c>
      <c r="D9" s="188" t="s">
        <v>2630</v>
      </c>
      <c r="E9" s="188" t="s">
        <v>2631</v>
      </c>
      <c r="F9" s="188" t="s">
        <v>2632</v>
      </c>
    </row>
    <row r="10" spans="2:6" x14ac:dyDescent="0.25">
      <c r="B10" s="189" t="s">
        <v>2428</v>
      </c>
      <c r="C10" s="317">
        <v>816.5</v>
      </c>
      <c r="D10" s="317">
        <v>816.4</v>
      </c>
      <c r="E10" s="317">
        <v>814.4</v>
      </c>
      <c r="F10" s="317">
        <v>825.6</v>
      </c>
    </row>
    <row r="11" spans="2:6" x14ac:dyDescent="0.25">
      <c r="B11" s="189" t="s">
        <v>2429</v>
      </c>
      <c r="C11" s="317">
        <v>740.5</v>
      </c>
      <c r="D11" s="317">
        <v>749.9</v>
      </c>
      <c r="E11" s="317">
        <v>751.6</v>
      </c>
      <c r="F11" s="317">
        <v>750.2</v>
      </c>
    </row>
    <row r="12" spans="2:6" x14ac:dyDescent="0.25">
      <c r="B12" s="190" t="s">
        <v>2430</v>
      </c>
      <c r="C12" s="318">
        <v>740.5</v>
      </c>
      <c r="D12" s="318">
        <v>749.9</v>
      </c>
      <c r="E12" s="318">
        <v>751.6</v>
      </c>
      <c r="F12" s="318">
        <v>750.2</v>
      </c>
    </row>
    <row r="13" spans="2:6" x14ac:dyDescent="0.25">
      <c r="B13" s="191" t="s">
        <v>2431</v>
      </c>
      <c r="C13" s="319">
        <v>0.29699999999999999</v>
      </c>
      <c r="D13" s="319">
        <v>0.28799999999999998</v>
      </c>
      <c r="E13" s="319">
        <v>0.28899999999999998</v>
      </c>
      <c r="F13" s="319">
        <v>0.28799999999999998</v>
      </c>
    </row>
    <row r="14" spans="2:6" x14ac:dyDescent="0.25">
      <c r="B14" s="189" t="s">
        <v>2432</v>
      </c>
      <c r="C14" s="320">
        <v>0.29699999999999999</v>
      </c>
      <c r="D14" s="320">
        <v>0.28799999999999998</v>
      </c>
      <c r="E14" s="320">
        <v>0.28899999999999998</v>
      </c>
      <c r="F14" s="320">
        <v>0.28799999999999998</v>
      </c>
    </row>
    <row r="15" spans="2:6" x14ac:dyDescent="0.25">
      <c r="B15" s="189" t="s">
        <v>2433</v>
      </c>
      <c r="C15" s="317">
        <v>751.8</v>
      </c>
      <c r="D15" s="317">
        <v>753.5</v>
      </c>
      <c r="E15" s="317">
        <v>753.2</v>
      </c>
      <c r="F15" s="317">
        <v>764.8</v>
      </c>
    </row>
    <row r="16" spans="2:6" x14ac:dyDescent="0.25">
      <c r="B16" s="189" t="s">
        <v>2434</v>
      </c>
      <c r="C16" s="317">
        <v>3.5</v>
      </c>
      <c r="D16" s="317">
        <v>3.5</v>
      </c>
      <c r="E16" s="317">
        <v>3.5</v>
      </c>
      <c r="F16" s="317">
        <v>3.5</v>
      </c>
    </row>
    <row r="17" spans="2:6" x14ac:dyDescent="0.25">
      <c r="B17" s="192" t="s">
        <v>2435</v>
      </c>
      <c r="C17" s="317">
        <v>0</v>
      </c>
      <c r="D17" s="317">
        <v>0</v>
      </c>
      <c r="E17" s="317">
        <v>0</v>
      </c>
      <c r="F17" s="317">
        <v>0</v>
      </c>
    </row>
    <row r="18" spans="2:6" x14ac:dyDescent="0.25">
      <c r="B18" s="193" t="s">
        <v>2436</v>
      </c>
      <c r="C18" s="321">
        <v>90.6</v>
      </c>
      <c r="D18" s="321">
        <v>92.18</v>
      </c>
      <c r="E18" s="321">
        <v>92.67</v>
      </c>
      <c r="F18" s="321">
        <v>92.52</v>
      </c>
    </row>
    <row r="19" spans="2:6" x14ac:dyDescent="0.25">
      <c r="B19" s="194" t="s">
        <v>2437</v>
      </c>
      <c r="C19" s="321">
        <v>-0.25800000000000001</v>
      </c>
      <c r="D19" s="321">
        <v>-0.1</v>
      </c>
      <c r="E19" s="321">
        <v>0</v>
      </c>
      <c r="F19" s="321">
        <v>-0.1</v>
      </c>
    </row>
    <row r="20" spans="2:6" x14ac:dyDescent="0.25">
      <c r="B20" s="189" t="s">
        <v>2438</v>
      </c>
      <c r="C20" s="317">
        <v>8.0000000000000002E-3</v>
      </c>
      <c r="D20" s="317">
        <v>0.01</v>
      </c>
      <c r="E20" s="317">
        <v>0.01</v>
      </c>
      <c r="F20" s="317">
        <v>0.01</v>
      </c>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2439</v>
      </c>
      <c r="C23" s="323"/>
      <c r="D23" s="323"/>
      <c r="E23" s="323"/>
      <c r="F23" s="323"/>
    </row>
    <row r="24" spans="2:6" x14ac:dyDescent="0.25">
      <c r="B24" s="197" t="s">
        <v>2624</v>
      </c>
      <c r="C24" s="324">
        <v>784</v>
      </c>
      <c r="D24" s="324">
        <v>791.2</v>
      </c>
      <c r="E24" s="324">
        <v>794</v>
      </c>
      <c r="F24" s="324">
        <v>797</v>
      </c>
    </row>
    <row r="25" spans="2:6" x14ac:dyDescent="0.25">
      <c r="B25" s="196" t="s">
        <v>2440</v>
      </c>
      <c r="C25" s="323"/>
      <c r="D25" s="323"/>
      <c r="E25" s="323"/>
      <c r="F25" s="323"/>
    </row>
    <row r="26" spans="2:6" ht="3" customHeight="1" x14ac:dyDescent="0.25">
      <c r="B26" s="198"/>
      <c r="C26" s="323"/>
      <c r="D26" s="323"/>
      <c r="E26" s="323"/>
      <c r="F26" s="323"/>
    </row>
    <row r="27" spans="2:6" x14ac:dyDescent="0.25">
      <c r="B27" s="190" t="s">
        <v>2441</v>
      </c>
      <c r="C27" s="325"/>
      <c r="D27" s="325"/>
      <c r="E27" s="325"/>
      <c r="F27" s="325"/>
    </row>
    <row r="28" spans="2:6" x14ac:dyDescent="0.25">
      <c r="B28" s="199" t="s">
        <v>2442</v>
      </c>
      <c r="C28" s="315">
        <v>1.1499999999999999</v>
      </c>
      <c r="D28" s="315">
        <v>6.23</v>
      </c>
      <c r="E28" s="315">
        <v>4.6100000000000003</v>
      </c>
      <c r="F28" s="315">
        <v>4.29</v>
      </c>
    </row>
    <row r="29" spans="2:6" x14ac:dyDescent="0.25">
      <c r="B29" s="199" t="s">
        <v>2443</v>
      </c>
      <c r="C29" s="315">
        <v>17.829999999999998</v>
      </c>
      <c r="D29" s="315">
        <v>15.32</v>
      </c>
      <c r="E29" s="315">
        <v>15.62</v>
      </c>
      <c r="F29" s="315">
        <v>15.28</v>
      </c>
    </row>
    <row r="30" spans="2:6" x14ac:dyDescent="0.25">
      <c r="B30" s="199" t="s">
        <v>2444</v>
      </c>
      <c r="C30" s="315">
        <v>764.98</v>
      </c>
      <c r="D30" s="315">
        <v>769.63</v>
      </c>
      <c r="E30" s="315">
        <v>773.74</v>
      </c>
      <c r="F30" s="315">
        <v>777.4</v>
      </c>
    </row>
    <row r="31" spans="2:6" x14ac:dyDescent="0.25">
      <c r="B31" s="190" t="s">
        <v>2445</v>
      </c>
      <c r="C31" s="326">
        <v>0</v>
      </c>
      <c r="D31" s="326">
        <v>0</v>
      </c>
      <c r="E31" s="326">
        <v>0</v>
      </c>
      <c r="F31" s="326">
        <v>0</v>
      </c>
    </row>
    <row r="32" spans="2:6" x14ac:dyDescent="0.25">
      <c r="B32" s="199" t="s">
        <v>2446</v>
      </c>
      <c r="C32" s="315">
        <v>768.3</v>
      </c>
      <c r="D32" s="315">
        <v>775.2</v>
      </c>
      <c r="E32" s="315">
        <v>777.6</v>
      </c>
      <c r="F32" s="315">
        <v>780.4</v>
      </c>
    </row>
    <row r="33" spans="2:6" x14ac:dyDescent="0.25">
      <c r="B33" s="199" t="s">
        <v>2447</v>
      </c>
      <c r="C33" s="315">
        <v>1.2</v>
      </c>
      <c r="D33" s="315">
        <v>1.3</v>
      </c>
      <c r="E33" s="315">
        <v>1.4</v>
      </c>
      <c r="F33" s="315">
        <v>1.5</v>
      </c>
    </row>
    <row r="34" spans="2:6" x14ac:dyDescent="0.25">
      <c r="B34" s="199" t="s">
        <v>2448</v>
      </c>
      <c r="C34" s="315">
        <v>0</v>
      </c>
      <c r="D34" s="315">
        <v>0</v>
      </c>
      <c r="E34" s="315">
        <v>0</v>
      </c>
      <c r="F34" s="315">
        <v>0</v>
      </c>
    </row>
    <row r="35" spans="2:6" x14ac:dyDescent="0.25">
      <c r="B35" s="199" t="s">
        <v>2449</v>
      </c>
      <c r="C35" s="315">
        <v>14.5</v>
      </c>
      <c r="D35" s="315">
        <v>14.6</v>
      </c>
      <c r="E35" s="315">
        <v>15</v>
      </c>
      <c r="F35" s="315">
        <v>15.1</v>
      </c>
    </row>
    <row r="36" spans="2:6" x14ac:dyDescent="0.25">
      <c r="B36" s="190" t="s">
        <v>2450</v>
      </c>
      <c r="C36" s="326">
        <v>0</v>
      </c>
      <c r="D36" s="326">
        <v>0</v>
      </c>
      <c r="E36" s="326">
        <v>0</v>
      </c>
      <c r="F36" s="326">
        <v>0</v>
      </c>
    </row>
    <row r="37" spans="2:6" ht="30" x14ac:dyDescent="0.25">
      <c r="B37" s="199" t="s">
        <v>2451</v>
      </c>
      <c r="C37" s="315">
        <v>394.6</v>
      </c>
      <c r="D37" s="315">
        <v>401.4</v>
      </c>
      <c r="E37" s="315">
        <v>406.4</v>
      </c>
      <c r="F37" s="315">
        <v>410.2</v>
      </c>
    </row>
    <row r="38" spans="2:6" ht="30" x14ac:dyDescent="0.25">
      <c r="B38" s="199" t="s">
        <v>2452</v>
      </c>
      <c r="C38" s="315">
        <v>296.2</v>
      </c>
      <c r="D38" s="315">
        <v>296</v>
      </c>
      <c r="E38" s="315">
        <v>294.2</v>
      </c>
      <c r="F38" s="315">
        <v>292.5</v>
      </c>
    </row>
    <row r="39" spans="2:6" x14ac:dyDescent="0.25">
      <c r="B39" s="199" t="s">
        <v>2453</v>
      </c>
      <c r="C39" s="315">
        <v>93.2</v>
      </c>
      <c r="D39" s="315">
        <v>93.8</v>
      </c>
      <c r="E39" s="315">
        <v>93.4</v>
      </c>
      <c r="F39" s="315">
        <v>94.3</v>
      </c>
    </row>
    <row r="40" spans="2:6" x14ac:dyDescent="0.25">
      <c r="B40" s="190" t="s">
        <v>2454</v>
      </c>
      <c r="C40" s="327">
        <v>0</v>
      </c>
      <c r="D40" s="327">
        <v>0</v>
      </c>
      <c r="E40" s="327">
        <v>0</v>
      </c>
      <c r="F40" s="327">
        <v>0</v>
      </c>
    </row>
    <row r="41" spans="2:6" x14ac:dyDescent="0.25">
      <c r="B41" s="189" t="s">
        <v>2625</v>
      </c>
      <c r="C41" s="328">
        <v>8.8260000000000005E-2</v>
      </c>
      <c r="D41" s="328">
        <v>8.7940000000000004E-2</v>
      </c>
      <c r="E41" s="328">
        <v>8.201E-2</v>
      </c>
      <c r="F41" s="316">
        <v>6.8529999999999994E-2</v>
      </c>
    </row>
    <row r="42" spans="2:6" ht="30" x14ac:dyDescent="0.25">
      <c r="B42" s="192" t="s">
        <v>2455</v>
      </c>
      <c r="C42" s="329" t="s">
        <v>2633</v>
      </c>
      <c r="D42" s="329" t="s">
        <v>2633</v>
      </c>
      <c r="E42" s="329" t="s">
        <v>2633</v>
      </c>
      <c r="F42" s="329" t="s">
        <v>2633</v>
      </c>
    </row>
    <row r="46" spans="2:6" x14ac:dyDescent="0.25">
      <c r="F46" s="200" t="s">
        <v>2456</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2457</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2458</v>
      </c>
      <c r="C7" s="203"/>
      <c r="D7" s="203"/>
      <c r="E7" s="203"/>
      <c r="F7" s="188" t="s">
        <v>2629</v>
      </c>
      <c r="G7" s="188" t="s">
        <v>2630</v>
      </c>
      <c r="H7" s="188" t="s">
        <v>2631</v>
      </c>
      <c r="I7" s="188" t="s">
        <v>2632</v>
      </c>
    </row>
    <row r="8" spans="2:9" x14ac:dyDescent="0.25">
      <c r="B8" s="204" t="s">
        <v>2459</v>
      </c>
      <c r="F8" s="330">
        <v>266</v>
      </c>
      <c r="G8" s="331">
        <v>272</v>
      </c>
      <c r="H8" s="331">
        <v>278</v>
      </c>
      <c r="I8" s="330">
        <v>282</v>
      </c>
    </row>
    <row r="9" spans="2:9" x14ac:dyDescent="0.25">
      <c r="B9" s="204" t="s">
        <v>2460</v>
      </c>
      <c r="F9" s="330">
        <v>0</v>
      </c>
      <c r="G9" s="331">
        <v>0</v>
      </c>
      <c r="H9" s="331">
        <v>0</v>
      </c>
      <c r="I9" s="330">
        <v>0</v>
      </c>
    </row>
    <row r="10" spans="2:9" x14ac:dyDescent="0.25">
      <c r="B10" s="204" t="s">
        <v>2461</v>
      </c>
      <c r="F10" s="330">
        <v>19</v>
      </c>
      <c r="G10" s="332">
        <v>19</v>
      </c>
      <c r="H10" s="332">
        <v>19</v>
      </c>
      <c r="I10" s="210">
        <v>19</v>
      </c>
    </row>
    <row r="11" spans="2:9" x14ac:dyDescent="0.25">
      <c r="B11" s="204" t="s">
        <v>2462</v>
      </c>
      <c r="C11" s="204" t="s">
        <v>265</v>
      </c>
      <c r="D11" s="204"/>
      <c r="E11" s="204"/>
      <c r="F11" s="333">
        <v>7.6999999999999999E-2</v>
      </c>
      <c r="G11" s="333">
        <v>7.4999999999999997E-2</v>
      </c>
      <c r="H11" s="333">
        <v>7.2999999999999995E-2</v>
      </c>
      <c r="I11" s="333">
        <v>7.2999999999999995E-2</v>
      </c>
    </row>
    <row r="12" spans="2:9" x14ac:dyDescent="0.25">
      <c r="B12" s="205"/>
      <c r="C12" s="206" t="s">
        <v>2463</v>
      </c>
      <c r="D12" s="206"/>
      <c r="E12" s="206"/>
      <c r="F12" s="334">
        <v>0.08</v>
      </c>
      <c r="G12" s="335">
        <v>0.08</v>
      </c>
      <c r="H12" s="335">
        <v>0.08</v>
      </c>
      <c r="I12" s="334">
        <v>0.08</v>
      </c>
    </row>
    <row r="13" spans="2:9" x14ac:dyDescent="0.25">
      <c r="B13" s="204" t="s">
        <v>2464</v>
      </c>
      <c r="F13" s="330">
        <v>247</v>
      </c>
      <c r="G13" s="330">
        <v>253</v>
      </c>
      <c r="H13" s="330">
        <v>259</v>
      </c>
      <c r="I13" s="330">
        <v>263</v>
      </c>
    </row>
    <row r="14" spans="2:9" x14ac:dyDescent="0.25">
      <c r="C14" s="204" t="s">
        <v>2465</v>
      </c>
      <c r="D14" s="204"/>
      <c r="E14" s="204"/>
      <c r="F14" s="336">
        <v>0</v>
      </c>
      <c r="G14" s="330">
        <v>0</v>
      </c>
      <c r="H14" s="330">
        <v>0</v>
      </c>
      <c r="I14" s="330">
        <v>0</v>
      </c>
    </row>
    <row r="15" spans="2:9" x14ac:dyDescent="0.25">
      <c r="B15" s="204" t="s">
        <v>2466</v>
      </c>
      <c r="F15" s="330">
        <v>0</v>
      </c>
      <c r="G15" s="330">
        <v>0</v>
      </c>
      <c r="H15" s="330">
        <v>0</v>
      </c>
      <c r="I15" s="330">
        <v>0</v>
      </c>
    </row>
    <row r="16" spans="2:9" x14ac:dyDescent="0.25">
      <c r="B16" s="204" t="s">
        <v>2467</v>
      </c>
      <c r="F16" s="330">
        <v>1</v>
      </c>
      <c r="G16" s="330">
        <v>1</v>
      </c>
      <c r="H16" s="330">
        <v>1</v>
      </c>
      <c r="I16" s="330">
        <v>1</v>
      </c>
    </row>
    <row r="17" spans="1:9" x14ac:dyDescent="0.25">
      <c r="A17" s="207"/>
      <c r="B17" s="208" t="s">
        <v>2468</v>
      </c>
      <c r="C17" s="207"/>
      <c r="F17" s="330">
        <v>0</v>
      </c>
      <c r="G17" s="330">
        <v>0</v>
      </c>
      <c r="H17" s="330">
        <v>0</v>
      </c>
      <c r="I17" s="330">
        <v>0</v>
      </c>
    </row>
    <row r="18" spans="1:9" x14ac:dyDescent="0.25">
      <c r="A18" s="207"/>
      <c r="B18" s="208" t="s">
        <v>2469</v>
      </c>
      <c r="C18" s="207"/>
      <c r="D18" s="209"/>
      <c r="E18" s="209"/>
      <c r="F18" s="210">
        <v>0</v>
      </c>
      <c r="G18" s="210">
        <v>0</v>
      </c>
      <c r="H18" s="210">
        <v>0</v>
      </c>
      <c r="I18" s="210">
        <v>0</v>
      </c>
    </row>
    <row r="19" spans="1:9" x14ac:dyDescent="0.25">
      <c r="A19" s="207"/>
      <c r="B19" s="208" t="s">
        <v>2470</v>
      </c>
      <c r="C19" s="207"/>
      <c r="D19" s="209"/>
      <c r="E19" s="209"/>
      <c r="F19" s="210">
        <v>17</v>
      </c>
      <c r="G19" s="210">
        <v>18</v>
      </c>
      <c r="H19" s="210">
        <v>18</v>
      </c>
      <c r="I19" s="210">
        <v>17</v>
      </c>
    </row>
    <row r="20" spans="1:9" x14ac:dyDescent="0.25">
      <c r="A20" s="207"/>
      <c r="B20" s="208" t="s">
        <v>2471</v>
      </c>
      <c r="C20" s="207"/>
      <c r="D20" s="209"/>
      <c r="E20" s="209"/>
      <c r="F20" s="210">
        <v>17</v>
      </c>
      <c r="G20" s="210">
        <v>18</v>
      </c>
      <c r="H20" s="210">
        <v>18</v>
      </c>
      <c r="I20" s="210">
        <v>17</v>
      </c>
    </row>
    <row r="21" spans="1:9" x14ac:dyDescent="0.25">
      <c r="A21" s="207"/>
      <c r="B21" s="211"/>
      <c r="C21" s="207"/>
      <c r="D21" s="209"/>
      <c r="E21" s="209"/>
      <c r="F21" s="212"/>
      <c r="G21" s="212"/>
      <c r="H21" s="212"/>
      <c r="I21" s="212"/>
    </row>
    <row r="22" spans="1:9" x14ac:dyDescent="0.25">
      <c r="A22" s="207"/>
      <c r="B22" s="213" t="s">
        <v>2472</v>
      </c>
      <c r="C22" s="214"/>
      <c r="D22" s="215"/>
      <c r="E22" s="215"/>
      <c r="F22" s="216"/>
      <c r="G22" s="216"/>
      <c r="H22" s="216"/>
      <c r="I22" s="216"/>
    </row>
    <row r="23" spans="1:9" ht="7.5" customHeight="1" x14ac:dyDescent="0.25">
      <c r="F23" s="337"/>
      <c r="G23" s="337"/>
      <c r="H23" s="337"/>
      <c r="I23" s="337"/>
    </row>
    <row r="24" spans="1:9" ht="18" x14ac:dyDescent="0.25">
      <c r="B24" s="182" t="s">
        <v>2473</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2458</v>
      </c>
      <c r="C26" s="203"/>
      <c r="D26" s="203"/>
      <c r="E26" s="203"/>
      <c r="F26" s="188" t="s">
        <v>2629</v>
      </c>
      <c r="G26" s="188" t="s">
        <v>2630</v>
      </c>
      <c r="H26" s="188" t="s">
        <v>2631</v>
      </c>
      <c r="I26" s="188" t="s">
        <v>2632</v>
      </c>
    </row>
    <row r="27" spans="1:9" x14ac:dyDescent="0.25">
      <c r="B27" s="204" t="s">
        <v>2464</v>
      </c>
      <c r="F27" s="308">
        <v>247.27822999999998</v>
      </c>
      <c r="G27" s="309">
        <v>253.18584999999999</v>
      </c>
      <c r="H27" s="309">
        <v>259.00107000000003</v>
      </c>
      <c r="I27" s="308">
        <v>263.15421000000003</v>
      </c>
    </row>
    <row r="28" spans="1:9" x14ac:dyDescent="0.25">
      <c r="B28" s="204" t="s">
        <v>2474</v>
      </c>
      <c r="F28" s="308">
        <v>213</v>
      </c>
      <c r="G28" s="309">
        <v>220</v>
      </c>
      <c r="H28" s="309">
        <v>225</v>
      </c>
      <c r="I28" s="308">
        <v>226</v>
      </c>
    </row>
    <row r="29" spans="1:9" x14ac:dyDescent="0.25">
      <c r="B29" s="208" t="s">
        <v>2475</v>
      </c>
      <c r="C29" s="217"/>
      <c r="D29" s="208"/>
      <c r="E29" s="208"/>
      <c r="F29" s="310">
        <v>0</v>
      </c>
      <c r="G29" s="310">
        <v>0</v>
      </c>
      <c r="H29" s="310">
        <v>0</v>
      </c>
      <c r="I29" s="311">
        <v>0</v>
      </c>
    </row>
    <row r="30" spans="1:9" x14ac:dyDescent="0.25">
      <c r="B30" s="207"/>
      <c r="C30" s="208" t="s">
        <v>2476</v>
      </c>
      <c r="D30" s="208"/>
      <c r="E30" s="208"/>
      <c r="F30" s="312">
        <v>5.4063873200921276E-4</v>
      </c>
      <c r="G30" s="312">
        <v>8.3310298760329326E-4</v>
      </c>
      <c r="H30" s="312">
        <v>2.4355182696541287E-3</v>
      </c>
      <c r="I30" s="312">
        <v>0</v>
      </c>
    </row>
    <row r="31" spans="1:9" x14ac:dyDescent="0.25">
      <c r="B31" s="207"/>
      <c r="C31" s="208" t="s">
        <v>2477</v>
      </c>
      <c r="D31" s="208"/>
      <c r="E31" s="208"/>
      <c r="F31" s="313">
        <v>0</v>
      </c>
      <c r="G31" s="313">
        <v>1.3009658985623641E-3</v>
      </c>
      <c r="H31" s="313">
        <v>0</v>
      </c>
      <c r="I31" s="313">
        <v>4.7577128955117133E-3</v>
      </c>
    </row>
    <row r="32" spans="1:9" x14ac:dyDescent="0.25">
      <c r="B32" s="207"/>
      <c r="C32" s="208" t="s">
        <v>2478</v>
      </c>
      <c r="D32" s="208"/>
      <c r="E32" s="208"/>
      <c r="F32" s="313">
        <v>0.1394773988327071</v>
      </c>
      <c r="G32" s="313">
        <v>0.18476719651887835</v>
      </c>
      <c r="H32" s="313">
        <v>1.6932012340818245E-2</v>
      </c>
      <c r="I32" s="313">
        <v>2.6138044419993248E-2</v>
      </c>
    </row>
    <row r="33" spans="2:9" x14ac:dyDescent="0.25">
      <c r="B33" s="207"/>
      <c r="C33" s="208" t="s">
        <v>2479</v>
      </c>
      <c r="D33" s="208"/>
      <c r="E33" s="208"/>
      <c r="F33" s="313">
        <v>9.8335456775783068E-3</v>
      </c>
      <c r="G33" s="313">
        <v>0</v>
      </c>
      <c r="H33" s="313">
        <v>0.21556608305202707</v>
      </c>
      <c r="I33" s="313">
        <v>0.25942169480289223</v>
      </c>
    </row>
    <row r="34" spans="2:9" x14ac:dyDescent="0.25">
      <c r="B34" s="207"/>
      <c r="C34" s="208" t="s">
        <v>2480</v>
      </c>
      <c r="D34" s="208"/>
      <c r="E34" s="208"/>
      <c r="F34" s="313">
        <v>0.17525139365533723</v>
      </c>
      <c r="G34" s="313">
        <v>0.20484789063120729</v>
      </c>
      <c r="H34" s="313">
        <v>1.4238692357527862E-2</v>
      </c>
      <c r="I34" s="313">
        <v>1.6515304645197296E-2</v>
      </c>
    </row>
    <row r="35" spans="2:9" x14ac:dyDescent="0.25">
      <c r="B35" s="207"/>
      <c r="C35" s="208" t="s">
        <v>2481</v>
      </c>
      <c r="D35" s="208"/>
      <c r="E35" s="208"/>
      <c r="F35" s="313">
        <v>0.26097319760875443</v>
      </c>
      <c r="G35" s="313">
        <v>0.30334411390299537</v>
      </c>
      <c r="H35" s="313">
        <v>0.55675623287358955</v>
      </c>
      <c r="I35" s="313">
        <v>0.25442853993926773</v>
      </c>
    </row>
    <row r="36" spans="2:9" x14ac:dyDescent="0.25">
      <c r="B36" s="207"/>
      <c r="C36" s="208" t="s">
        <v>2482</v>
      </c>
      <c r="D36" s="208"/>
      <c r="E36" s="208"/>
      <c r="F36" s="312">
        <v>7.2343703936071133</v>
      </c>
      <c r="G36" s="312">
        <v>7.6375519136150638</v>
      </c>
      <c r="H36" s="312">
        <v>4.5084303085774495</v>
      </c>
      <c r="I36" s="312">
        <v>4.2704803797885784</v>
      </c>
    </row>
    <row r="37" spans="2:9" x14ac:dyDescent="0.25">
      <c r="B37" s="207"/>
      <c r="C37" s="208" t="s">
        <v>2483</v>
      </c>
      <c r="D37" s="208"/>
      <c r="E37" s="208"/>
      <c r="F37" s="312">
        <v>27.405147618696564</v>
      </c>
      <c r="G37" s="312">
        <v>28.327559632030447</v>
      </c>
      <c r="H37" s="312">
        <v>32.831679942169146</v>
      </c>
      <c r="I37" s="312">
        <v>34.719986570570683</v>
      </c>
    </row>
    <row r="38" spans="2:9" x14ac:dyDescent="0.25">
      <c r="B38" s="207"/>
      <c r="C38" s="208" t="s">
        <v>2484</v>
      </c>
      <c r="D38" s="208"/>
      <c r="E38" s="208"/>
      <c r="F38" s="312">
        <v>212.05263581318994</v>
      </c>
      <c r="G38" s="312">
        <v>216.5256451844152</v>
      </c>
      <c r="H38" s="312">
        <v>220.85503121035981</v>
      </c>
      <c r="I38" s="312">
        <v>223.60248175293788</v>
      </c>
    </row>
    <row r="39" spans="2:9" x14ac:dyDescent="0.25">
      <c r="B39" s="208" t="s">
        <v>2485</v>
      </c>
      <c r="C39" s="208" t="s">
        <v>2486</v>
      </c>
      <c r="D39" s="208"/>
      <c r="E39" s="208"/>
      <c r="F39" s="218">
        <v>0</v>
      </c>
      <c r="G39" s="218">
        <v>0</v>
      </c>
      <c r="H39" s="218">
        <v>0</v>
      </c>
      <c r="I39" s="218">
        <v>0</v>
      </c>
    </row>
    <row r="40" spans="2:9" x14ac:dyDescent="0.25">
      <c r="B40" s="207"/>
      <c r="C40" s="208" t="s">
        <v>2487</v>
      </c>
      <c r="D40" s="208"/>
      <c r="E40" s="208"/>
      <c r="F40" s="218">
        <v>1</v>
      </c>
      <c r="G40" s="218">
        <v>1</v>
      </c>
      <c r="H40" s="218">
        <v>1</v>
      </c>
      <c r="I40" s="218">
        <v>1</v>
      </c>
    </row>
    <row r="41" spans="2:9" x14ac:dyDescent="0.25">
      <c r="B41" s="207"/>
      <c r="C41" s="208" t="s">
        <v>2488</v>
      </c>
      <c r="D41" s="208"/>
      <c r="E41" s="208"/>
      <c r="F41" s="218">
        <v>0</v>
      </c>
      <c r="G41" s="218">
        <v>0</v>
      </c>
      <c r="H41" s="218">
        <v>0</v>
      </c>
      <c r="I41" s="218">
        <v>0</v>
      </c>
    </row>
    <row r="42" spans="2:9" x14ac:dyDescent="0.25">
      <c r="B42" s="208" t="s">
        <v>2489</v>
      </c>
      <c r="C42" s="208" t="s">
        <v>2490</v>
      </c>
      <c r="D42" s="208"/>
      <c r="E42" s="208"/>
      <c r="F42" s="218">
        <v>0.99629994574524494</v>
      </c>
      <c r="G42" s="218">
        <v>0.9962615864563138</v>
      </c>
      <c r="H42" s="218">
        <v>0.99618821410518865</v>
      </c>
      <c r="I42" s="218">
        <v>0.99611560594937487</v>
      </c>
    </row>
    <row r="43" spans="2:9" x14ac:dyDescent="0.25">
      <c r="B43" s="207"/>
      <c r="C43" s="208" t="s">
        <v>2491</v>
      </c>
      <c r="D43" s="208"/>
      <c r="E43" s="208"/>
      <c r="F43" s="218">
        <v>-2.7755575615628914E-17</v>
      </c>
      <c r="G43" s="218">
        <v>2.3158558404290375E-16</v>
      </c>
      <c r="H43" s="218">
        <v>2.1814147710408349E-16</v>
      </c>
      <c r="I43" s="218">
        <v>-8.8470897274817162E-17</v>
      </c>
    </row>
    <row r="44" spans="2:9" x14ac:dyDescent="0.25">
      <c r="B44" s="207"/>
      <c r="C44" s="208" t="s">
        <v>2492</v>
      </c>
      <c r="D44" s="208"/>
      <c r="E44" s="208"/>
      <c r="F44" s="218">
        <v>3.7000542547550863E-3</v>
      </c>
      <c r="G44" s="218">
        <v>3.7384135436859716E-3</v>
      </c>
      <c r="H44" s="218">
        <v>3.81178589481113E-3</v>
      </c>
      <c r="I44" s="218">
        <v>3.8843940506252169E-3</v>
      </c>
    </row>
    <row r="45" spans="2:9" x14ac:dyDescent="0.25">
      <c r="B45" s="208" t="s">
        <v>2493</v>
      </c>
      <c r="C45" s="208" t="s">
        <v>358</v>
      </c>
      <c r="D45" s="208"/>
      <c r="E45" s="208"/>
      <c r="F45" s="218">
        <v>0.99996925279908566</v>
      </c>
      <c r="G45" s="218">
        <v>0.9999700485275278</v>
      </c>
      <c r="H45" s="218">
        <v>0.99996977090673778</v>
      </c>
      <c r="I45" s="218">
        <v>0.99997024285342329</v>
      </c>
    </row>
    <row r="46" spans="2:9" x14ac:dyDescent="0.25">
      <c r="B46" s="207"/>
      <c r="C46" s="208" t="s">
        <v>345</v>
      </c>
      <c r="D46" s="208"/>
      <c r="E46" s="208"/>
      <c r="F46" s="218">
        <v>3.0747200914249222E-5</v>
      </c>
      <c r="G46" s="218">
        <v>2.9951472471991433E-5</v>
      </c>
      <c r="H46" s="218">
        <v>3.0229093262192275E-5</v>
      </c>
      <c r="I46" s="218">
        <v>2.9757146576787596E-5</v>
      </c>
    </row>
    <row r="47" spans="2:9" x14ac:dyDescent="0.25">
      <c r="B47" s="207"/>
      <c r="C47" s="208" t="s">
        <v>374</v>
      </c>
      <c r="D47" s="208"/>
      <c r="E47" s="208"/>
      <c r="F47" s="218">
        <v>0</v>
      </c>
      <c r="G47" s="218">
        <v>0</v>
      </c>
      <c r="H47" s="218">
        <v>0</v>
      </c>
      <c r="I47" s="218">
        <v>0</v>
      </c>
    </row>
    <row r="48" spans="2:9" x14ac:dyDescent="0.25">
      <c r="B48" s="207"/>
      <c r="C48" s="208" t="s">
        <v>354</v>
      </c>
      <c r="D48" s="208"/>
      <c r="E48" s="208"/>
      <c r="F48" s="218">
        <v>0</v>
      </c>
      <c r="G48" s="218">
        <v>0</v>
      </c>
      <c r="H48" s="218">
        <v>0</v>
      </c>
      <c r="I48" s="218">
        <v>0</v>
      </c>
    </row>
    <row r="49" spans="2:11" x14ac:dyDescent="0.25">
      <c r="B49" s="207"/>
      <c r="C49" s="208" t="s">
        <v>369</v>
      </c>
      <c r="D49" s="208"/>
      <c r="E49" s="208"/>
      <c r="F49" s="218">
        <v>0</v>
      </c>
      <c r="G49" s="218">
        <v>0</v>
      </c>
      <c r="H49" s="218">
        <v>0</v>
      </c>
      <c r="I49" s="218">
        <v>0</v>
      </c>
    </row>
    <row r="50" spans="2:11" x14ac:dyDescent="0.25">
      <c r="B50" s="207"/>
      <c r="C50" s="208" t="s">
        <v>378</v>
      </c>
      <c r="D50" s="208"/>
      <c r="E50" s="208"/>
      <c r="F50" s="218">
        <v>0</v>
      </c>
      <c r="G50" s="218">
        <v>0</v>
      </c>
      <c r="H50" s="218">
        <v>0</v>
      </c>
      <c r="I50" s="218">
        <v>0</v>
      </c>
    </row>
    <row r="51" spans="2:11" x14ac:dyDescent="0.25">
      <c r="B51" s="207"/>
      <c r="C51" s="208" t="s">
        <v>263</v>
      </c>
      <c r="D51" s="208"/>
      <c r="E51" s="208"/>
      <c r="F51" s="218">
        <v>0</v>
      </c>
      <c r="G51" s="218">
        <v>0</v>
      </c>
      <c r="H51" s="218">
        <v>0</v>
      </c>
      <c r="I51" s="218">
        <v>0</v>
      </c>
    </row>
    <row r="52" spans="2:11" x14ac:dyDescent="0.25">
      <c r="B52" s="208" t="s">
        <v>2494</v>
      </c>
      <c r="C52" s="207"/>
      <c r="D52" s="207"/>
      <c r="E52" s="207"/>
      <c r="F52" s="314">
        <v>1</v>
      </c>
      <c r="G52" s="314">
        <v>1</v>
      </c>
      <c r="H52" s="314">
        <v>1</v>
      </c>
      <c r="I52" s="314">
        <v>1</v>
      </c>
    </row>
    <row r="53" spans="2:11" x14ac:dyDescent="0.25">
      <c r="B53" s="208" t="s">
        <v>2495</v>
      </c>
      <c r="C53" s="207"/>
      <c r="D53" s="207"/>
      <c r="E53" s="207"/>
      <c r="F53" s="314">
        <v>1</v>
      </c>
      <c r="G53" s="314">
        <v>1</v>
      </c>
      <c r="H53" s="314">
        <v>1</v>
      </c>
      <c r="I53" s="314">
        <v>1</v>
      </c>
    </row>
    <row r="54" spans="2:11" x14ac:dyDescent="0.25">
      <c r="B54" s="208" t="s">
        <v>2496</v>
      </c>
      <c r="C54" s="207"/>
      <c r="D54" s="207"/>
      <c r="E54" s="207"/>
      <c r="F54" s="314">
        <v>1</v>
      </c>
      <c r="G54" s="314">
        <v>1</v>
      </c>
      <c r="H54" s="314">
        <v>1</v>
      </c>
      <c r="I54" s="314">
        <v>1</v>
      </c>
    </row>
    <row r="55" spans="2:11" x14ac:dyDescent="0.25">
      <c r="B55" s="208" t="s">
        <v>2497</v>
      </c>
      <c r="C55" s="208" t="s">
        <v>2498</v>
      </c>
      <c r="D55" s="208"/>
      <c r="E55" s="208"/>
      <c r="F55" s="219" t="s">
        <v>2499</v>
      </c>
      <c r="G55" s="220" t="s">
        <v>2499</v>
      </c>
      <c r="H55" s="220" t="s">
        <v>2499</v>
      </c>
      <c r="I55" s="219" t="s">
        <v>2499</v>
      </c>
    </row>
    <row r="56" spans="2:11" x14ac:dyDescent="0.25">
      <c r="B56" s="207"/>
      <c r="C56" s="204" t="s">
        <v>2621</v>
      </c>
      <c r="D56" s="208"/>
      <c r="E56" s="208"/>
      <c r="F56" s="219" t="s">
        <v>2499</v>
      </c>
      <c r="G56" s="219" t="s">
        <v>2499</v>
      </c>
      <c r="H56" s="219" t="s">
        <v>2499</v>
      </c>
      <c r="I56" s="219" t="s">
        <v>2499</v>
      </c>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2500</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2501</v>
      </c>
      <c r="K61"/>
    </row>
    <row r="62" spans="2:11" x14ac:dyDescent="0.25">
      <c r="B62" s="222" t="s">
        <v>2502</v>
      </c>
      <c r="C62" s="223" t="s">
        <v>2499</v>
      </c>
      <c r="D62" s="223" t="s">
        <v>2503</v>
      </c>
      <c r="E62" s="223" t="s">
        <v>2504</v>
      </c>
      <c r="F62" s="223" t="s">
        <v>2505</v>
      </c>
      <c r="G62" s="223" t="s">
        <v>2506</v>
      </c>
      <c r="H62" s="223" t="s">
        <v>2507</v>
      </c>
      <c r="I62" s="223" t="s">
        <v>2508</v>
      </c>
      <c r="J62" s="223" t="s">
        <v>2509</v>
      </c>
      <c r="K62" s="223" t="s">
        <v>2510</v>
      </c>
    </row>
    <row r="63" spans="2:11" x14ac:dyDescent="0.25">
      <c r="B63" s="223" t="s">
        <v>2511</v>
      </c>
      <c r="C63" s="307"/>
      <c r="D63" s="307"/>
      <c r="E63" s="307"/>
      <c r="F63" s="307"/>
      <c r="G63" s="307"/>
      <c r="H63" s="307"/>
      <c r="I63" s="307"/>
      <c r="J63" s="307"/>
      <c r="K63" s="307"/>
    </row>
    <row r="64" spans="2:11" x14ac:dyDescent="0.25">
      <c r="B64" s="223" t="s">
        <v>2512</v>
      </c>
      <c r="C64" s="307">
        <v>7.3620000000000001</v>
      </c>
      <c r="D64" s="307">
        <v>0</v>
      </c>
      <c r="E64" s="307">
        <v>0</v>
      </c>
      <c r="F64" s="307">
        <v>0</v>
      </c>
      <c r="G64" s="307">
        <v>0</v>
      </c>
      <c r="H64" s="307">
        <v>0</v>
      </c>
      <c r="I64" s="307">
        <v>0</v>
      </c>
      <c r="J64" s="307">
        <v>0</v>
      </c>
      <c r="K64" s="307">
        <v>1E-3</v>
      </c>
    </row>
    <row r="65" spans="2:11" x14ac:dyDescent="0.25">
      <c r="B65" s="223" t="s">
        <v>2513</v>
      </c>
      <c r="C65" s="307">
        <v>9.2799999999999994</v>
      </c>
      <c r="D65" s="307">
        <v>0</v>
      </c>
      <c r="E65" s="307">
        <v>0</v>
      </c>
      <c r="F65" s="307">
        <v>0</v>
      </c>
      <c r="G65" s="307">
        <v>0</v>
      </c>
      <c r="H65" s="307">
        <v>0</v>
      </c>
      <c r="I65" s="307">
        <v>0</v>
      </c>
      <c r="J65" s="307">
        <v>0</v>
      </c>
      <c r="K65" s="307">
        <v>2E-3</v>
      </c>
    </row>
    <row r="66" spans="2:11" x14ac:dyDescent="0.25">
      <c r="B66" s="223" t="s">
        <v>2514</v>
      </c>
      <c r="C66" s="307">
        <v>2.4849999999999999</v>
      </c>
      <c r="D66" s="307">
        <v>0</v>
      </c>
      <c r="E66" s="307">
        <v>0</v>
      </c>
      <c r="F66" s="307">
        <v>0</v>
      </c>
      <c r="G66" s="307">
        <v>0</v>
      </c>
      <c r="H66" s="307">
        <v>0</v>
      </c>
      <c r="I66" s="307">
        <v>0</v>
      </c>
      <c r="J66" s="307">
        <v>0</v>
      </c>
      <c r="K66" s="307">
        <v>3.0000000000000001E-3</v>
      </c>
    </row>
    <row r="67" spans="2:11" x14ac:dyDescent="0.25">
      <c r="B67" s="223" t="s">
        <v>265</v>
      </c>
      <c r="C67" s="307">
        <v>19.126000000000001</v>
      </c>
      <c r="D67" s="307">
        <v>0</v>
      </c>
      <c r="E67" s="307">
        <v>0</v>
      </c>
      <c r="F67" s="307">
        <v>0</v>
      </c>
      <c r="G67" s="307">
        <v>0</v>
      </c>
      <c r="H67" s="307">
        <v>0</v>
      </c>
      <c r="I67" s="307">
        <v>0</v>
      </c>
      <c r="J67" s="307">
        <v>0</v>
      </c>
      <c r="K67" s="307">
        <v>5.0000000000000001E-3</v>
      </c>
    </row>
    <row r="68" spans="2:11" x14ac:dyDescent="0.25">
      <c r="C68" s="224"/>
    </row>
    <row r="69" spans="2:11" x14ac:dyDescent="0.25">
      <c r="B69" s="171" t="s">
        <v>2515</v>
      </c>
    </row>
    <row r="70" spans="2:11" x14ac:dyDescent="0.25">
      <c r="B70" s="222" t="s">
        <v>2516</v>
      </c>
      <c r="C70" s="223" t="s">
        <v>2499</v>
      </c>
      <c r="D70" s="223" t="s">
        <v>2503</v>
      </c>
      <c r="E70" s="223" t="s">
        <v>2504</v>
      </c>
      <c r="F70" s="223" t="s">
        <v>2505</v>
      </c>
      <c r="G70" s="223" t="s">
        <v>2506</v>
      </c>
      <c r="H70" s="223" t="s">
        <v>2507</v>
      </c>
      <c r="I70" s="223" t="s">
        <v>2508</v>
      </c>
      <c r="J70" s="223" t="s">
        <v>2509</v>
      </c>
      <c r="K70" s="223" t="s">
        <v>2510</v>
      </c>
    </row>
    <row r="71" spans="2:11" x14ac:dyDescent="0.25">
      <c r="B71" s="223" t="s">
        <v>2517</v>
      </c>
      <c r="C71" s="307">
        <v>2.0089999999999999</v>
      </c>
      <c r="D71" s="307">
        <v>0</v>
      </c>
      <c r="E71" s="307">
        <v>0</v>
      </c>
      <c r="F71" s="307">
        <v>0</v>
      </c>
      <c r="G71" s="307">
        <v>0</v>
      </c>
      <c r="H71" s="307">
        <v>0</v>
      </c>
      <c r="I71" s="307">
        <v>0</v>
      </c>
      <c r="J71" s="307">
        <v>0</v>
      </c>
      <c r="K71" s="307">
        <v>0</v>
      </c>
    </row>
    <row r="72" spans="2:11" x14ac:dyDescent="0.25">
      <c r="B72" s="223" t="s">
        <v>2518</v>
      </c>
      <c r="C72" s="307">
        <v>0</v>
      </c>
      <c r="D72" s="307">
        <v>0</v>
      </c>
      <c r="E72" s="307">
        <v>0</v>
      </c>
      <c r="F72" s="307">
        <v>0</v>
      </c>
      <c r="G72" s="307">
        <v>0</v>
      </c>
      <c r="H72" s="307">
        <v>0</v>
      </c>
      <c r="I72" s="307">
        <v>0</v>
      </c>
      <c r="J72" s="307">
        <v>0</v>
      </c>
      <c r="K72" s="307">
        <v>0</v>
      </c>
    </row>
    <row r="73" spans="2:11" x14ac:dyDescent="0.25">
      <c r="B73" s="223" t="s">
        <v>643</v>
      </c>
      <c r="C73" s="307">
        <v>17.117000000000001</v>
      </c>
      <c r="D73" s="307">
        <v>0</v>
      </c>
      <c r="E73" s="307">
        <v>0</v>
      </c>
      <c r="F73" s="307">
        <v>0</v>
      </c>
      <c r="G73" s="307">
        <v>0</v>
      </c>
      <c r="H73" s="307">
        <v>0</v>
      </c>
      <c r="I73" s="307">
        <v>0</v>
      </c>
      <c r="J73" s="307">
        <v>0</v>
      </c>
      <c r="K73" s="307">
        <v>5.0000000000000001E-3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19.126000000000001</v>
      </c>
      <c r="D75" s="307">
        <v>0</v>
      </c>
      <c r="E75" s="307">
        <v>0</v>
      </c>
      <c r="F75" s="307">
        <v>0</v>
      </c>
      <c r="G75" s="307">
        <v>0</v>
      </c>
      <c r="H75" s="307">
        <v>0</v>
      </c>
      <c r="I75" s="307">
        <v>0</v>
      </c>
      <c r="J75" s="307">
        <v>0</v>
      </c>
      <c r="K75" s="307">
        <v>5.0000000000000001E-3</v>
      </c>
    </row>
    <row r="76" spans="2:11" x14ac:dyDescent="0.25">
      <c r="C76" s="224"/>
    </row>
    <row r="77" spans="2:11" x14ac:dyDescent="0.25">
      <c r="B77" s="171" t="s">
        <v>2519</v>
      </c>
    </row>
    <row r="78" spans="2:11" x14ac:dyDescent="0.25">
      <c r="B78" s="222" t="s">
        <v>2520</v>
      </c>
      <c r="C78" s="223" t="s">
        <v>2512</v>
      </c>
      <c r="D78" s="223" t="s">
        <v>2513</v>
      </c>
      <c r="E78" s="223" t="s">
        <v>2514</v>
      </c>
      <c r="F78" s="223" t="s">
        <v>265</v>
      </c>
    </row>
    <row r="79" spans="2:11" x14ac:dyDescent="0.25">
      <c r="B79" s="223" t="s">
        <v>2517</v>
      </c>
      <c r="C79" s="307">
        <v>0.69299999999999995</v>
      </c>
      <c r="D79" s="307">
        <v>0.36899999999999999</v>
      </c>
      <c r="E79" s="307">
        <v>0.94699999999999995</v>
      </c>
      <c r="F79" s="307">
        <v>2.0089999999999999</v>
      </c>
    </row>
    <row r="80" spans="2:11" x14ac:dyDescent="0.25">
      <c r="B80" s="223" t="s">
        <v>2518</v>
      </c>
      <c r="C80" s="307">
        <v>0</v>
      </c>
      <c r="D80" s="307">
        <v>0</v>
      </c>
      <c r="E80" s="307">
        <v>0</v>
      </c>
      <c r="F80" s="307">
        <v>0</v>
      </c>
    </row>
    <row r="81" spans="2:11" x14ac:dyDescent="0.25">
      <c r="B81" s="223" t="s">
        <v>643</v>
      </c>
      <c r="C81" s="307">
        <v>6.6689999999999996</v>
      </c>
      <c r="D81" s="307">
        <v>8.9120000000000008</v>
      </c>
      <c r="E81" s="307">
        <v>1.54</v>
      </c>
      <c r="F81" s="307">
        <v>17.122</v>
      </c>
    </row>
    <row r="82" spans="2:11" ht="15" customHeight="1" x14ac:dyDescent="0.25">
      <c r="B82" s="225" t="s">
        <v>645</v>
      </c>
      <c r="C82" s="307">
        <v>0</v>
      </c>
      <c r="D82" s="307">
        <v>0</v>
      </c>
      <c r="E82" s="307">
        <v>0</v>
      </c>
      <c r="F82" s="307">
        <v>0</v>
      </c>
    </row>
    <row r="83" spans="2:11" x14ac:dyDescent="0.25">
      <c r="B83" s="223" t="s">
        <v>265</v>
      </c>
      <c r="C83" s="307">
        <v>7.3620000000000001</v>
      </c>
      <c r="D83" s="307">
        <v>9.2810000000000006</v>
      </c>
      <c r="E83" s="307">
        <v>2.4870000000000001</v>
      </c>
      <c r="F83" s="307">
        <v>19.131</v>
      </c>
    </row>
    <row r="84" spans="2:11" x14ac:dyDescent="0.25">
      <c r="C84" s="224"/>
    </row>
    <row r="85" spans="2:11" s="226" customFormat="1" x14ac:dyDescent="0.25">
      <c r="B85" s="171" t="s">
        <v>2521</v>
      </c>
      <c r="C85" s="17"/>
      <c r="D85" s="17"/>
      <c r="E85" s="17"/>
      <c r="F85" s="17"/>
      <c r="G85" s="17"/>
      <c r="H85" s="17"/>
      <c r="I85" s="17"/>
      <c r="J85" s="17"/>
      <c r="K85" s="17"/>
    </row>
    <row r="86" spans="2:11" x14ac:dyDescent="0.25">
      <c r="B86" s="366" t="s">
        <v>2522</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2523</v>
      </c>
      <c r="C89" s="230"/>
      <c r="D89" s="207"/>
    </row>
    <row r="90" spans="2:11" x14ac:dyDescent="0.25">
      <c r="B90" s="225" t="s">
        <v>2524</v>
      </c>
      <c r="C90" s="231">
        <v>0</v>
      </c>
      <c r="D90" s="207"/>
    </row>
    <row r="91" spans="2:11" x14ac:dyDescent="0.25">
      <c r="B91" s="225" t="s">
        <v>2525</v>
      </c>
      <c r="C91" s="231">
        <v>0</v>
      </c>
      <c r="D91" s="207"/>
    </row>
    <row r="92" spans="2:11" x14ac:dyDescent="0.25">
      <c r="B92" s="225" t="s">
        <v>2514</v>
      </c>
      <c r="C92" s="231">
        <v>0</v>
      </c>
      <c r="D92" s="207"/>
    </row>
    <row r="93" spans="2:11" x14ac:dyDescent="0.25">
      <c r="B93" s="225" t="s">
        <v>265</v>
      </c>
      <c r="C93" s="231">
        <v>0</v>
      </c>
      <c r="D93" s="207"/>
    </row>
    <row r="94" spans="2:11" x14ac:dyDescent="0.25">
      <c r="B94" s="207"/>
      <c r="C94" s="207"/>
      <c r="D94" s="207"/>
    </row>
    <row r="95" spans="2:11" x14ac:dyDescent="0.25">
      <c r="B95" s="229" t="s">
        <v>2526</v>
      </c>
      <c r="C95" s="230"/>
      <c r="D95" s="207"/>
    </row>
    <row r="96" spans="2:11" x14ac:dyDescent="0.25">
      <c r="B96" s="225" t="s">
        <v>2524</v>
      </c>
      <c r="C96" s="231">
        <v>0</v>
      </c>
      <c r="D96" s="207"/>
    </row>
    <row r="97" spans="2:6" x14ac:dyDescent="0.25">
      <c r="B97" s="225" t="s">
        <v>2525</v>
      </c>
      <c r="C97" s="231">
        <v>0</v>
      </c>
      <c r="D97" s="207"/>
    </row>
    <row r="98" spans="2:6" x14ac:dyDescent="0.25">
      <c r="B98" s="225" t="s">
        <v>2514</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2527</v>
      </c>
      <c r="C103" s="361"/>
      <c r="D103" s="361"/>
      <c r="E103" s="361"/>
      <c r="F103" s="361"/>
    </row>
    <row r="104" spans="2:6" ht="18" x14ac:dyDescent="0.25">
      <c r="B104" s="221"/>
      <c r="C104" s="232"/>
      <c r="D104" s="233"/>
      <c r="E104" s="233"/>
      <c r="F104" s="233"/>
    </row>
    <row r="105" spans="2:6" x14ac:dyDescent="0.25">
      <c r="B105" s="234" t="s">
        <v>2528</v>
      </c>
      <c r="C105" s="235">
        <v>247</v>
      </c>
    </row>
    <row r="106" spans="2:6" x14ac:dyDescent="0.25">
      <c r="B106" s="236" t="s">
        <v>2529</v>
      </c>
      <c r="C106" s="237">
        <v>1</v>
      </c>
      <c r="D106"/>
    </row>
    <row r="107" spans="2:6" x14ac:dyDescent="0.25">
      <c r="B107" s="236" t="s">
        <v>2530</v>
      </c>
      <c r="C107" s="235"/>
    </row>
    <row r="108" spans="2:6" x14ac:dyDescent="0.25">
      <c r="B108" s="236" t="s">
        <v>2531</v>
      </c>
      <c r="C108" s="235"/>
    </row>
    <row r="109" spans="2:6" x14ac:dyDescent="0.25">
      <c r="B109" s="236" t="s">
        <v>2532</v>
      </c>
      <c r="C109" s="235"/>
    </row>
    <row r="110" spans="2:6" x14ac:dyDescent="0.25">
      <c r="B110" s="236" t="s">
        <v>2533</v>
      </c>
      <c r="C110" s="235"/>
    </row>
    <row r="111" spans="2:6" x14ac:dyDescent="0.25">
      <c r="B111" s="236" t="s">
        <v>2534</v>
      </c>
      <c r="C111" s="235"/>
    </row>
    <row r="112" spans="2:6" x14ac:dyDescent="0.25">
      <c r="B112" s="236" t="s">
        <v>2535</v>
      </c>
      <c r="C112" s="235"/>
    </row>
    <row r="113" spans="2:6" x14ac:dyDescent="0.25">
      <c r="B113" s="238"/>
      <c r="C113" s="1"/>
    </row>
    <row r="115" spans="2:6" ht="18" x14ac:dyDescent="0.25">
      <c r="B115" s="361" t="s">
        <v>2536</v>
      </c>
      <c r="C115" s="361"/>
      <c r="D115" s="361"/>
      <c r="E115" s="361"/>
      <c r="F115" s="361"/>
    </row>
    <row r="116" spans="2:6" ht="18" x14ac:dyDescent="0.25">
      <c r="B116" s="221"/>
      <c r="C116" s="362" t="s">
        <v>2537</v>
      </c>
      <c r="D116" s="362"/>
      <c r="E116" s="362"/>
      <c r="F116" s="362"/>
    </row>
    <row r="117" spans="2:6" x14ac:dyDescent="0.25">
      <c r="B117" s="239" t="s">
        <v>2538</v>
      </c>
      <c r="C117" s="359" t="s">
        <v>2270</v>
      </c>
      <c r="D117" s="359"/>
      <c r="E117" s="359"/>
      <c r="F117" s="359"/>
    </row>
    <row r="118" spans="2:6" x14ac:dyDescent="0.25">
      <c r="B118" s="239"/>
      <c r="C118" s="240"/>
      <c r="D118" s="240"/>
      <c r="E118" s="240"/>
      <c r="F118" s="240"/>
    </row>
    <row r="119" spans="2:6" x14ac:dyDescent="0.25">
      <c r="B119" s="241" t="s">
        <v>2539</v>
      </c>
      <c r="C119" s="360" t="s">
        <v>2271</v>
      </c>
      <c r="D119" s="360"/>
      <c r="E119" s="360"/>
      <c r="F119" s="360"/>
    </row>
    <row r="120" spans="2:6" x14ac:dyDescent="0.25">
      <c r="B120" s="242" t="s">
        <v>2540</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2541</v>
      </c>
      <c r="C124" s="361"/>
      <c r="D124" s="361"/>
      <c r="E124" s="361"/>
      <c r="F124" s="361"/>
    </row>
    <row r="125" spans="2:6" ht="18" x14ac:dyDescent="0.25">
      <c r="B125" s="221"/>
      <c r="C125" s="362" t="s">
        <v>2537</v>
      </c>
      <c r="D125" s="362"/>
      <c r="E125" s="362"/>
      <c r="F125" s="362"/>
    </row>
    <row r="126" spans="2:6" x14ac:dyDescent="0.25">
      <c r="B126" s="244"/>
      <c r="C126" s="363" t="s">
        <v>2271</v>
      </c>
      <c r="D126" s="363"/>
      <c r="E126" s="363" t="s">
        <v>2270</v>
      </c>
      <c r="F126" s="363"/>
    </row>
    <row r="127" spans="2:6" ht="30" x14ac:dyDescent="0.25">
      <c r="B127" s="245" t="s">
        <v>2542</v>
      </c>
      <c r="C127" s="359" t="s">
        <v>2543</v>
      </c>
      <c r="D127" s="359"/>
      <c r="E127" s="359"/>
      <c r="F127" s="359"/>
    </row>
    <row r="128" spans="2:6" x14ac:dyDescent="0.25">
      <c r="B128" s="239" t="s">
        <v>2544</v>
      </c>
      <c r="C128" s="359" t="s">
        <v>2543</v>
      </c>
      <c r="D128" s="359"/>
      <c r="E128" s="359"/>
      <c r="F128" s="359"/>
    </row>
    <row r="129" spans="2:9" x14ac:dyDescent="0.25">
      <c r="B129" s="241" t="s">
        <v>2545</v>
      </c>
      <c r="C129" s="360"/>
      <c r="D129" s="360"/>
      <c r="E129" s="360" t="s">
        <v>2543</v>
      </c>
      <c r="F129" s="360"/>
    </row>
    <row r="130" spans="2:9" x14ac:dyDescent="0.25">
      <c r="B130" s="246" t="s">
        <v>2546</v>
      </c>
    </row>
    <row r="131" spans="2:9" x14ac:dyDescent="0.25">
      <c r="I131" s="200" t="s">
        <v>2456</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2343</v>
      </c>
      <c r="K4" s="247" t="s">
        <v>2547</v>
      </c>
      <c r="L4" s="248">
        <v>46022</v>
      </c>
    </row>
    <row r="5" spans="1:13" x14ac:dyDescent="0.25">
      <c r="B5" s="249" t="s">
        <v>2548</v>
      </c>
    </row>
    <row r="7" spans="1:13" ht="15.75" x14ac:dyDescent="0.25">
      <c r="B7" s="250" t="s">
        <v>2549</v>
      </c>
    </row>
    <row r="8" spans="1:13" ht="3.75" customHeight="1" x14ac:dyDescent="0.25">
      <c r="B8" s="250"/>
    </row>
    <row r="9" spans="1:13" x14ac:dyDescent="0.25">
      <c r="B9" s="251" t="s">
        <v>2370</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2550</v>
      </c>
      <c r="L10" s="254" t="s">
        <v>263</v>
      </c>
      <c r="M10" s="255" t="s">
        <v>265</v>
      </c>
    </row>
    <row r="11" spans="1:13" x14ac:dyDescent="0.25">
      <c r="A11" s="207"/>
      <c r="B11" s="256" t="s">
        <v>265</v>
      </c>
      <c r="C11" s="257">
        <v>114281</v>
      </c>
      <c r="D11" s="258">
        <v>9414</v>
      </c>
      <c r="E11" s="258">
        <v>4756</v>
      </c>
      <c r="F11" s="258">
        <v>3116</v>
      </c>
      <c r="G11" s="258">
        <v>3298</v>
      </c>
      <c r="H11" s="258">
        <v>283</v>
      </c>
      <c r="I11" s="258">
        <v>1851</v>
      </c>
      <c r="J11" s="258">
        <v>1680</v>
      </c>
      <c r="K11" s="258">
        <v>491</v>
      </c>
      <c r="L11" s="258">
        <v>79</v>
      </c>
      <c r="M11" s="259">
        <v>139249</v>
      </c>
    </row>
    <row r="12" spans="1:13" x14ac:dyDescent="0.25">
      <c r="A12" s="207"/>
      <c r="B12" s="260" t="s">
        <v>2551</v>
      </c>
      <c r="C12" s="261">
        <v>82</v>
      </c>
      <c r="D12" s="261">
        <v>7</v>
      </c>
      <c r="E12" s="261">
        <v>3</v>
      </c>
      <c r="F12" s="261">
        <v>2</v>
      </c>
      <c r="G12" s="261">
        <v>2</v>
      </c>
      <c r="H12" s="261">
        <v>0</v>
      </c>
      <c r="I12" s="261">
        <v>1</v>
      </c>
      <c r="J12" s="261">
        <v>1</v>
      </c>
      <c r="K12" s="261">
        <v>0</v>
      </c>
      <c r="L12" s="261">
        <v>0</v>
      </c>
      <c r="M12" s="261">
        <v>98</v>
      </c>
    </row>
    <row r="13" spans="1:13" x14ac:dyDescent="0.25">
      <c r="A13" s="207"/>
      <c r="B13" s="207"/>
      <c r="C13" s="262"/>
    </row>
    <row r="14" spans="1:13" ht="15.75" x14ac:dyDescent="0.25">
      <c r="A14" s="207"/>
      <c r="B14" s="263" t="s">
        <v>2552</v>
      </c>
      <c r="C14" s="207"/>
    </row>
    <row r="15" spans="1:13" ht="3.75" customHeight="1" x14ac:dyDescent="0.25">
      <c r="A15" s="207"/>
      <c r="B15" s="263"/>
      <c r="C15" s="207"/>
    </row>
    <row r="16" spans="1:13" x14ac:dyDescent="0.25">
      <c r="A16" s="207"/>
      <c r="B16" s="264" t="s">
        <v>2372</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2550</v>
      </c>
      <c r="L17" s="254" t="s">
        <v>263</v>
      </c>
      <c r="M17" s="255" t="s">
        <v>265</v>
      </c>
    </row>
    <row r="18" spans="1:14" x14ac:dyDescent="0.25">
      <c r="A18" s="207"/>
      <c r="B18" s="256" t="s">
        <v>265</v>
      </c>
      <c r="C18" s="266">
        <v>145.52000000000001</v>
      </c>
      <c r="D18" s="267">
        <v>6.88</v>
      </c>
      <c r="E18" s="267">
        <v>23.13</v>
      </c>
      <c r="F18" s="267">
        <v>23.24</v>
      </c>
      <c r="G18" s="267">
        <v>19.66</v>
      </c>
      <c r="H18" s="267">
        <v>3.07</v>
      </c>
      <c r="I18" s="267">
        <v>13.65</v>
      </c>
      <c r="J18" s="267">
        <v>4.9800000000000004</v>
      </c>
      <c r="K18" s="267">
        <v>7.1</v>
      </c>
      <c r="L18" s="267">
        <v>0.05</v>
      </c>
      <c r="M18" s="268">
        <v>247.28</v>
      </c>
    </row>
    <row r="19" spans="1:14" x14ac:dyDescent="0.25">
      <c r="A19" s="207"/>
      <c r="B19" s="260" t="s">
        <v>2551</v>
      </c>
      <c r="C19" s="261">
        <v>58.84826916855387</v>
      </c>
      <c r="D19" s="261">
        <v>2.7822711096732449</v>
      </c>
      <c r="E19" s="261">
        <v>9.3537690067939181</v>
      </c>
      <c r="F19" s="261">
        <v>9.3982529925590423</v>
      </c>
      <c r="G19" s="261">
        <v>7.9505014558395342</v>
      </c>
      <c r="H19" s="261">
        <v>1.2415076027175671</v>
      </c>
      <c r="I19" s="261">
        <v>5.5200582335813655</v>
      </c>
      <c r="J19" s="261">
        <v>2.0139113555483661</v>
      </c>
      <c r="K19" s="261">
        <v>2.8712390812034938</v>
      </c>
      <c r="L19" s="261">
        <v>2.0219993529602073E-2</v>
      </c>
      <c r="M19" s="269">
        <v>100</v>
      </c>
    </row>
    <row r="20" spans="1:14" x14ac:dyDescent="0.25">
      <c r="A20" s="207"/>
      <c r="B20" s="207"/>
      <c r="C20" s="207"/>
    </row>
    <row r="21" spans="1:14" ht="15.75" x14ac:dyDescent="0.25">
      <c r="A21" s="207"/>
      <c r="B21" s="263" t="s">
        <v>2553</v>
      </c>
      <c r="C21" s="207"/>
    </row>
    <row r="22" spans="1:14" ht="3.75" customHeight="1" x14ac:dyDescent="0.25">
      <c r="A22" s="207"/>
      <c r="B22" s="263"/>
      <c r="C22" s="207"/>
    </row>
    <row r="23" spans="1:14" x14ac:dyDescent="0.25">
      <c r="A23" s="207"/>
      <c r="B23" s="264" t="s">
        <v>2374</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94.9</v>
      </c>
      <c r="D26" s="267">
        <v>65.8</v>
      </c>
      <c r="E26" s="267">
        <v>41.7</v>
      </c>
      <c r="F26" s="267">
        <v>21.4</v>
      </c>
      <c r="G26" s="267">
        <v>11.4</v>
      </c>
      <c r="H26" s="267">
        <v>12.2</v>
      </c>
      <c r="I26" s="268">
        <v>247.3</v>
      </c>
    </row>
    <row r="27" spans="1:14" x14ac:dyDescent="0.25">
      <c r="A27" s="207"/>
      <c r="B27" s="260" t="s">
        <v>2551</v>
      </c>
      <c r="C27" s="261">
        <v>38.36</v>
      </c>
      <c r="D27" s="261">
        <v>26.6</v>
      </c>
      <c r="E27" s="261">
        <v>16.87</v>
      </c>
      <c r="F27" s="261">
        <v>8.65</v>
      </c>
      <c r="G27" s="261">
        <v>4.59</v>
      </c>
      <c r="H27" s="261">
        <v>4.92</v>
      </c>
      <c r="I27" s="269">
        <v>100</v>
      </c>
    </row>
    <row r="28" spans="1:14" x14ac:dyDescent="0.25">
      <c r="A28" s="207"/>
      <c r="B28" s="207"/>
      <c r="C28" s="207"/>
    </row>
    <row r="29" spans="1:14" x14ac:dyDescent="0.25">
      <c r="N29" s="200" t="s">
        <v>2456</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2554</v>
      </c>
    </row>
    <row r="6" spans="2:14" ht="3.75" customHeight="1" x14ac:dyDescent="0.25">
      <c r="B6" s="250"/>
    </row>
    <row r="7" spans="2:14" x14ac:dyDescent="0.25">
      <c r="B7" s="271" t="s">
        <v>2376</v>
      </c>
      <c r="C7" s="271"/>
      <c r="D7" s="272"/>
      <c r="E7" s="273"/>
      <c r="F7" s="273"/>
      <c r="G7" s="273"/>
      <c r="H7" s="273"/>
      <c r="I7" s="273"/>
      <c r="J7" s="273"/>
      <c r="K7" s="274"/>
      <c r="L7" s="274"/>
      <c r="M7" s="207"/>
      <c r="N7" s="229"/>
    </row>
    <row r="8" spans="2:14" x14ac:dyDescent="0.25">
      <c r="B8" s="205"/>
      <c r="C8" s="369" t="s">
        <v>2555</v>
      </c>
      <c r="D8" s="369"/>
      <c r="E8" s="369"/>
      <c r="F8" s="369"/>
      <c r="G8" s="369"/>
      <c r="H8" s="369"/>
      <c r="I8" s="369"/>
      <c r="J8" s="369"/>
      <c r="K8" s="369"/>
      <c r="L8" s="369"/>
      <c r="M8" s="207"/>
      <c r="N8" s="207"/>
    </row>
    <row r="9" spans="2:14" x14ac:dyDescent="0.25">
      <c r="B9" s="205"/>
      <c r="C9" s="275" t="s">
        <v>2556</v>
      </c>
      <c r="D9" s="275" t="s">
        <v>2557</v>
      </c>
      <c r="E9" s="275" t="s">
        <v>2558</v>
      </c>
      <c r="F9" s="275" t="s">
        <v>2559</v>
      </c>
      <c r="G9" s="275" t="s">
        <v>2560</v>
      </c>
      <c r="H9" s="275" t="s">
        <v>2561</v>
      </c>
      <c r="I9" s="275" t="s">
        <v>2562</v>
      </c>
      <c r="J9" s="275" t="s">
        <v>2563</v>
      </c>
      <c r="K9" s="275" t="s">
        <v>2564</v>
      </c>
      <c r="L9" s="275" t="s">
        <v>2565</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76.568094230067473</v>
      </c>
      <c r="D11" s="279">
        <v>46.908660480693705</v>
      </c>
      <c r="E11" s="279">
        <v>17.399430447233168</v>
      </c>
      <c r="F11" s="279">
        <v>3.1838787664751398</v>
      </c>
      <c r="G11" s="279">
        <v>1.2355305659840552</v>
      </c>
      <c r="H11" s="279">
        <v>7.8901951967739345E-2</v>
      </c>
      <c r="I11" s="279">
        <v>3.4200846100084732E-2</v>
      </c>
      <c r="J11" s="279">
        <v>2.0800514587186035E-2</v>
      </c>
      <c r="K11" s="279">
        <v>1.4700363674597823E-2</v>
      </c>
      <c r="L11" s="279">
        <v>7.4101833216850252E-2</v>
      </c>
      <c r="M11" s="207"/>
      <c r="N11" s="280"/>
    </row>
    <row r="12" spans="2:14" x14ac:dyDescent="0.25">
      <c r="B12" s="278" t="s">
        <v>2273</v>
      </c>
      <c r="C12" s="279">
        <v>4.3314889746945893</v>
      </c>
      <c r="D12" s="279">
        <v>1.991086867364747</v>
      </c>
      <c r="E12" s="279">
        <v>0.4570199389179756</v>
      </c>
      <c r="F12" s="279">
        <v>7.6503337696335078E-2</v>
      </c>
      <c r="G12" s="279">
        <v>1.6600724258289703E-2</v>
      </c>
      <c r="H12" s="279">
        <v>3.000130890052356E-4</v>
      </c>
      <c r="I12" s="279">
        <v>1.000043630017452E-4</v>
      </c>
      <c r="J12" s="279">
        <v>1.000043630017452E-4</v>
      </c>
      <c r="K12" s="279">
        <v>1.000043630017452E-4</v>
      </c>
      <c r="L12" s="279">
        <v>3.0001308900523562E-3</v>
      </c>
      <c r="M12" s="207"/>
      <c r="N12" s="280"/>
    </row>
    <row r="13" spans="2:14" x14ac:dyDescent="0.25">
      <c r="B13" s="278" t="s">
        <v>2274</v>
      </c>
      <c r="C13" s="279">
        <v>15.027900000000001</v>
      </c>
      <c r="D13" s="279">
        <v>4.8478000000000003</v>
      </c>
      <c r="E13" s="279">
        <v>1.6891</v>
      </c>
      <c r="F13" s="279">
        <v>0.43309999999999998</v>
      </c>
      <c r="G13" s="279">
        <v>0.33129999999999998</v>
      </c>
      <c r="H13" s="279">
        <v>0.13539999999999999</v>
      </c>
      <c r="I13" s="279">
        <v>5.0099999999999999E-2</v>
      </c>
      <c r="J13" s="279">
        <v>6.4699999999999994E-2</v>
      </c>
      <c r="K13" s="279">
        <v>5.7200000000000001E-2</v>
      </c>
      <c r="L13" s="279">
        <v>0.49199999999999999</v>
      </c>
      <c r="M13" s="207"/>
      <c r="N13" s="280"/>
    </row>
    <row r="14" spans="2:14" x14ac:dyDescent="0.25">
      <c r="B14" s="278" t="s">
        <v>2275</v>
      </c>
      <c r="C14" s="279">
        <v>17.505600000000001</v>
      </c>
      <c r="D14" s="279">
        <v>4.4459999999999997</v>
      </c>
      <c r="E14" s="279">
        <v>1.1149</v>
      </c>
      <c r="F14" s="279">
        <v>0.1265</v>
      </c>
      <c r="G14" s="279">
        <v>3.2899999999999999E-2</v>
      </c>
      <c r="H14" s="279">
        <v>6.8999999999999999E-3</v>
      </c>
      <c r="I14" s="279">
        <v>2.8E-3</v>
      </c>
      <c r="J14" s="279">
        <v>1.4E-3</v>
      </c>
      <c r="K14" s="279">
        <v>1.6999999999999999E-3</v>
      </c>
      <c r="L14" s="279">
        <v>1.1999999999999999E-3</v>
      </c>
      <c r="M14" s="207"/>
      <c r="N14" s="280"/>
    </row>
    <row r="15" spans="2:14" x14ac:dyDescent="0.25">
      <c r="B15" s="278" t="s">
        <v>2276</v>
      </c>
      <c r="C15" s="279">
        <v>8.7058999999999997</v>
      </c>
      <c r="D15" s="279">
        <v>6.5358000000000001</v>
      </c>
      <c r="E15" s="279">
        <v>3.4817999999999998</v>
      </c>
      <c r="F15" s="279">
        <v>0.68600000000000005</v>
      </c>
      <c r="G15" s="279">
        <v>0.21190000000000001</v>
      </c>
      <c r="H15" s="279">
        <v>1.4500000000000001E-2</v>
      </c>
      <c r="I15" s="279">
        <v>6.1999999999999998E-3</v>
      </c>
      <c r="J15" s="279">
        <v>3.8E-3</v>
      </c>
      <c r="K15" s="279">
        <v>3.5999999999999999E-3</v>
      </c>
      <c r="L15" s="279">
        <v>9.5999999999999992E-3</v>
      </c>
      <c r="M15" s="207"/>
      <c r="N15" s="280"/>
    </row>
    <row r="16" spans="2:14" ht="30" x14ac:dyDescent="0.25">
      <c r="B16" s="278" t="s">
        <v>2277</v>
      </c>
      <c r="C16" s="279">
        <v>1.9665999999999999</v>
      </c>
      <c r="D16" s="279">
        <v>0.82989999999999997</v>
      </c>
      <c r="E16" s="279">
        <v>0.26960000000000001</v>
      </c>
      <c r="F16" s="279">
        <v>5.0000000000000001E-4</v>
      </c>
      <c r="G16" s="279">
        <v>0</v>
      </c>
      <c r="H16" s="279">
        <v>0</v>
      </c>
      <c r="I16" s="279">
        <v>0</v>
      </c>
      <c r="J16" s="279">
        <v>0</v>
      </c>
      <c r="K16" s="279">
        <v>0</v>
      </c>
      <c r="L16" s="279">
        <v>0</v>
      </c>
      <c r="M16" s="207"/>
      <c r="N16" s="280"/>
    </row>
    <row r="17" spans="2:14" x14ac:dyDescent="0.25">
      <c r="B17" s="278" t="s">
        <v>2278</v>
      </c>
      <c r="C17" s="279">
        <v>7.6978999999999997</v>
      </c>
      <c r="D17" s="279">
        <v>4.5949999999999998</v>
      </c>
      <c r="E17" s="279">
        <v>1.2373000000000001</v>
      </c>
      <c r="F17" s="279">
        <v>8.6699999999999999E-2</v>
      </c>
      <c r="G17" s="279">
        <v>2.6499999999999999E-2</v>
      </c>
      <c r="H17" s="279">
        <v>1.5E-3</v>
      </c>
      <c r="I17" s="279">
        <v>1.5E-3</v>
      </c>
      <c r="J17" s="279">
        <v>1.5E-3</v>
      </c>
      <c r="K17" s="279">
        <v>1.4E-3</v>
      </c>
      <c r="L17" s="279">
        <v>2.7000000000000001E-3</v>
      </c>
      <c r="M17" s="207"/>
      <c r="N17" s="280"/>
    </row>
    <row r="18" spans="2:14" x14ac:dyDescent="0.25">
      <c r="B18" s="278" t="s">
        <v>2566</v>
      </c>
      <c r="C18" s="279">
        <v>3.0160999999999998</v>
      </c>
      <c r="D18" s="279">
        <v>1.4938</v>
      </c>
      <c r="E18" s="279">
        <v>0.45760000000000001</v>
      </c>
      <c r="F18" s="279">
        <v>1.47E-2</v>
      </c>
      <c r="G18" s="279">
        <v>2.5000000000000001E-3</v>
      </c>
      <c r="H18" s="279">
        <v>0</v>
      </c>
      <c r="I18" s="279">
        <v>0</v>
      </c>
      <c r="J18" s="279">
        <v>0</v>
      </c>
      <c r="K18" s="279">
        <v>0</v>
      </c>
      <c r="L18" s="279">
        <v>0</v>
      </c>
      <c r="M18" s="207"/>
      <c r="N18" s="280"/>
    </row>
    <row r="19" spans="2:14" ht="30" x14ac:dyDescent="0.25">
      <c r="B19" s="278" t="s">
        <v>2567</v>
      </c>
      <c r="C19" s="279">
        <v>3.9363999999999999</v>
      </c>
      <c r="D19" s="279">
        <v>2.6379000000000001</v>
      </c>
      <c r="E19" s="279">
        <v>0.47660000000000002</v>
      </c>
      <c r="F19" s="279">
        <v>1.3100000000000001E-2</v>
      </c>
      <c r="G19" s="279">
        <v>5.7999999999999996E-3</v>
      </c>
      <c r="H19" s="279">
        <v>1.8E-3</v>
      </c>
      <c r="I19" s="279">
        <v>2.5999999999999999E-3</v>
      </c>
      <c r="J19" s="279">
        <v>2.5000000000000001E-3</v>
      </c>
      <c r="K19" s="279">
        <v>1.6000000000000001E-3</v>
      </c>
      <c r="L19" s="279">
        <v>2.0500000000000001E-2</v>
      </c>
      <c r="M19" s="207"/>
      <c r="N19" s="280"/>
    </row>
    <row r="20" spans="2:14" x14ac:dyDescent="0.25">
      <c r="B20" s="278" t="s">
        <v>263</v>
      </c>
      <c r="C20" s="279">
        <v>4.1799999999999997E-2</v>
      </c>
      <c r="D20" s="279">
        <v>1.06E-2</v>
      </c>
      <c r="E20" s="279">
        <v>2.9999999999999997E-4</v>
      </c>
      <c r="F20" s="279">
        <v>1E-4</v>
      </c>
      <c r="G20" s="279">
        <v>1E-4</v>
      </c>
      <c r="H20" s="279">
        <v>0</v>
      </c>
      <c r="I20" s="279">
        <v>0</v>
      </c>
      <c r="J20" s="279">
        <v>0</v>
      </c>
      <c r="K20" s="279">
        <v>0</v>
      </c>
      <c r="L20" s="279">
        <v>5.0000000000000001E-4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138.79788904992239</v>
      </c>
      <c r="D22" s="282">
        <v>74.296471766277335</v>
      </c>
      <c r="E22" s="282">
        <v>26.58361926336261</v>
      </c>
      <c r="F22" s="282">
        <v>4.6210728812181605</v>
      </c>
      <c r="G22" s="282">
        <v>1.8631293843318664</v>
      </c>
      <c r="H22" s="282">
        <v>0.23930377417777662</v>
      </c>
      <c r="I22" s="282">
        <v>9.7501537744810796E-2</v>
      </c>
      <c r="J22" s="282">
        <v>9.4801495161108335E-2</v>
      </c>
      <c r="K22" s="282">
        <v>8.0301266470854421E-2</v>
      </c>
      <c r="L22" s="282">
        <v>0.60360951982325939</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2568</v>
      </c>
      <c r="M27" s="207"/>
      <c r="N27" s="207"/>
    </row>
    <row r="28" spans="2:14" ht="3.75" customHeight="1" x14ac:dyDescent="0.25">
      <c r="B28" s="250"/>
      <c r="M28" s="207"/>
      <c r="N28" s="207"/>
    </row>
    <row r="29" spans="2:14" x14ac:dyDescent="0.25">
      <c r="B29" s="284" t="s">
        <v>2569</v>
      </c>
      <c r="C29" s="272"/>
      <c r="D29" s="274"/>
      <c r="E29" s="274"/>
      <c r="F29" s="274"/>
      <c r="G29" s="274"/>
      <c r="H29" s="274"/>
      <c r="I29" s="274"/>
      <c r="J29" s="274"/>
      <c r="K29" s="274"/>
      <c r="L29" s="274"/>
      <c r="M29" s="207"/>
      <c r="N29" s="207"/>
    </row>
    <row r="30" spans="2:14" x14ac:dyDescent="0.25">
      <c r="B30" s="205"/>
      <c r="C30" s="369" t="s">
        <v>2570</v>
      </c>
      <c r="D30" s="369"/>
      <c r="E30" s="369"/>
      <c r="F30" s="369"/>
      <c r="G30" s="369"/>
      <c r="H30" s="369"/>
      <c r="I30" s="369"/>
      <c r="J30" s="369"/>
      <c r="K30" s="369"/>
      <c r="L30" s="369"/>
      <c r="M30" s="207"/>
      <c r="N30" s="207"/>
    </row>
    <row r="31" spans="2:14" x14ac:dyDescent="0.25">
      <c r="B31" s="205"/>
      <c r="C31" s="275" t="s">
        <v>2556</v>
      </c>
      <c r="D31" s="275" t="s">
        <v>2557</v>
      </c>
      <c r="E31" s="275" t="s">
        <v>2558</v>
      </c>
      <c r="F31" s="275" t="s">
        <v>2559</v>
      </c>
      <c r="G31" s="275" t="s">
        <v>2560</v>
      </c>
      <c r="H31" s="275" t="s">
        <v>2561</v>
      </c>
      <c r="I31" s="275" t="s">
        <v>2562</v>
      </c>
      <c r="J31" s="275" t="s">
        <v>2563</v>
      </c>
      <c r="K31" s="275" t="s">
        <v>2564</v>
      </c>
      <c r="L31" s="275" t="s">
        <v>2565</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52.617501874381077</v>
      </c>
      <c r="D33" s="285">
        <v>32.235574825086402</v>
      </c>
      <c r="E33" s="285">
        <v>11.956867587948162</v>
      </c>
      <c r="F33" s="285">
        <v>2.1879576427673633</v>
      </c>
      <c r="G33" s="285">
        <v>0.84905511264497679</v>
      </c>
      <c r="H33" s="285">
        <v>5.4221326092827739E-2</v>
      </c>
      <c r="I33" s="285">
        <v>2.3502780131491874E-2</v>
      </c>
      <c r="J33" s="285">
        <v>1.4294088501024295E-2</v>
      </c>
      <c r="K33" s="285">
        <v>1.0102072161781593E-2</v>
      </c>
      <c r="L33" s="285">
        <v>5.0922690284899055E-2</v>
      </c>
      <c r="M33" s="207"/>
      <c r="N33" s="280"/>
    </row>
    <row r="34" spans="2:14" x14ac:dyDescent="0.25">
      <c r="B34" s="278" t="s">
        <v>2273</v>
      </c>
      <c r="C34" s="285">
        <v>62.991564863292595</v>
      </c>
      <c r="D34" s="285">
        <v>28.955788248981968</v>
      </c>
      <c r="E34" s="285">
        <v>6.6463059918557308</v>
      </c>
      <c r="F34" s="285">
        <v>1.1125654450261779</v>
      </c>
      <c r="G34" s="285">
        <v>0.24141942990110526</v>
      </c>
      <c r="H34" s="285">
        <v>4.3630017452006981E-3</v>
      </c>
      <c r="I34" s="285">
        <v>1.4543339150668994E-3</v>
      </c>
      <c r="J34" s="285">
        <v>1.4543339150668994E-3</v>
      </c>
      <c r="K34" s="285">
        <v>1.4543339150668994E-3</v>
      </c>
      <c r="L34" s="285">
        <v>4.3630017452006981E-2</v>
      </c>
      <c r="M34" s="207"/>
      <c r="N34" s="280"/>
    </row>
    <row r="35" spans="2:14" x14ac:dyDescent="0.25">
      <c r="B35" s="278" t="s">
        <v>2274</v>
      </c>
      <c r="C35" s="285">
        <v>64.975398424461488</v>
      </c>
      <c r="D35" s="285">
        <v>20.960196466712208</v>
      </c>
      <c r="E35" s="285">
        <v>7.3030793044109883</v>
      </c>
      <c r="F35" s="285">
        <v>1.8725733507432354</v>
      </c>
      <c r="G35" s="285">
        <v>1.4324256548169796</v>
      </c>
      <c r="H35" s="285">
        <v>0.58542237748934212</v>
      </c>
      <c r="I35" s="285">
        <v>0.21661492697353057</v>
      </c>
      <c r="J35" s="285">
        <v>0.27974023503368117</v>
      </c>
      <c r="K35" s="285">
        <v>0.2473128507562066</v>
      </c>
      <c r="L35" s="285">
        <v>2.1272364086023363</v>
      </c>
      <c r="M35" s="207"/>
      <c r="N35" s="280"/>
    </row>
    <row r="36" spans="2:14" x14ac:dyDescent="0.25">
      <c r="B36" s="278" t="s">
        <v>2275</v>
      </c>
      <c r="C36" s="285">
        <v>75.325625325410172</v>
      </c>
      <c r="D36" s="285">
        <v>19.130891268895304</v>
      </c>
      <c r="E36" s="285">
        <v>4.7973528285405704</v>
      </c>
      <c r="F36" s="285">
        <v>0.54432247987297711</v>
      </c>
      <c r="G36" s="285">
        <v>0.14156687421202327</v>
      </c>
      <c r="H36" s="285">
        <v>2.9690317083980563E-2</v>
      </c>
      <c r="I36" s="285">
        <v>1.2048244613789215E-2</v>
      </c>
      <c r="J36" s="285">
        <v>6.0241223068946076E-3</v>
      </c>
      <c r="K36" s="285">
        <v>7.315005658372023E-3</v>
      </c>
      <c r="L36" s="285">
        <v>5.1635334059096632E-3</v>
      </c>
      <c r="M36" s="207"/>
      <c r="N36" s="280"/>
    </row>
    <row r="37" spans="2:14" x14ac:dyDescent="0.25">
      <c r="B37" s="278" t="s">
        <v>2276</v>
      </c>
      <c r="C37" s="285">
        <v>44.284326342508052</v>
      </c>
      <c r="D37" s="285">
        <v>33.245672487550301</v>
      </c>
      <c r="E37" s="285">
        <v>17.710881983407177</v>
      </c>
      <c r="F37" s="285">
        <v>3.4894781551546106</v>
      </c>
      <c r="G37" s="285">
        <v>1.0778723339318688</v>
      </c>
      <c r="H37" s="285">
        <v>7.3757191326154312E-2</v>
      </c>
      <c r="I37" s="285">
        <v>3.1537557670493564E-2</v>
      </c>
      <c r="J37" s="285">
        <v>1.9329470830302509E-2</v>
      </c>
      <c r="K37" s="285">
        <v>1.8312130260286583E-2</v>
      </c>
      <c r="L37" s="285">
        <v>4.8832347360764229E-2</v>
      </c>
      <c r="M37" s="207"/>
      <c r="N37" s="280"/>
    </row>
    <row r="38" spans="2:14" ht="30" x14ac:dyDescent="0.25">
      <c r="B38" s="278" t="s">
        <v>2277</v>
      </c>
      <c r="C38" s="285">
        <v>64.129654992499823</v>
      </c>
      <c r="D38" s="285">
        <v>27.062544837931256</v>
      </c>
      <c r="E38" s="285">
        <v>8.7914954672927657</v>
      </c>
      <c r="F38" s="285">
        <v>1.6304702276136437E-2</v>
      </c>
      <c r="G38" s="285">
        <v>0</v>
      </c>
      <c r="H38" s="285">
        <v>0</v>
      </c>
      <c r="I38" s="285">
        <v>0</v>
      </c>
      <c r="J38" s="285">
        <v>0</v>
      </c>
      <c r="K38" s="285">
        <v>0</v>
      </c>
      <c r="L38" s="285">
        <v>0</v>
      </c>
      <c r="M38" s="207"/>
      <c r="N38" s="280"/>
    </row>
    <row r="39" spans="2:14" x14ac:dyDescent="0.25">
      <c r="B39" s="278" t="s">
        <v>2278</v>
      </c>
      <c r="C39" s="285">
        <v>56.386610020509806</v>
      </c>
      <c r="D39" s="285">
        <v>33.658072077351299</v>
      </c>
      <c r="E39" s="285">
        <v>9.0631409317316134</v>
      </c>
      <c r="F39" s="285">
        <v>0.63507178435394074</v>
      </c>
      <c r="G39" s="285">
        <v>0.19411075300322295</v>
      </c>
      <c r="H39" s="285">
        <v>1.0987401113389979E-2</v>
      </c>
      <c r="I39" s="285">
        <v>1.0987401113389979E-2</v>
      </c>
      <c r="J39" s="285">
        <v>1.0987401113389979E-2</v>
      </c>
      <c r="K39" s="285">
        <v>1.0254907705830646E-2</v>
      </c>
      <c r="L39" s="285">
        <v>1.9777322004101962E-2</v>
      </c>
      <c r="M39" s="207"/>
      <c r="N39" s="280"/>
    </row>
    <row r="40" spans="2:14" x14ac:dyDescent="0.25">
      <c r="B40" s="278" t="s">
        <v>2566</v>
      </c>
      <c r="C40" s="285">
        <v>60.507151884767374</v>
      </c>
      <c r="D40" s="285">
        <v>29.967701165566631</v>
      </c>
      <c r="E40" s="285">
        <v>9.1800910787008227</v>
      </c>
      <c r="F40" s="285">
        <v>0.29490240134812518</v>
      </c>
      <c r="G40" s="285">
        <v>5.0153469617028094E-2</v>
      </c>
      <c r="H40" s="285">
        <v>0</v>
      </c>
      <c r="I40" s="285">
        <v>0</v>
      </c>
      <c r="J40" s="285">
        <v>0</v>
      </c>
      <c r="K40" s="285">
        <v>0</v>
      </c>
      <c r="L40" s="285">
        <v>0</v>
      </c>
      <c r="M40" s="207"/>
      <c r="N40" s="280"/>
    </row>
    <row r="41" spans="2:14" ht="30" x14ac:dyDescent="0.25">
      <c r="B41" s="278" t="s">
        <v>2567</v>
      </c>
      <c r="C41" s="285">
        <v>55.451625626866509</v>
      </c>
      <c r="D41" s="285">
        <v>37.159801656618022</v>
      </c>
      <c r="E41" s="285">
        <v>6.713810784921395</v>
      </c>
      <c r="F41" s="285">
        <v>0.18453823181382767</v>
      </c>
      <c r="G41" s="285">
        <v>8.1703949963374087E-2</v>
      </c>
      <c r="H41" s="285">
        <v>2.5356398264495407E-2</v>
      </c>
      <c r="I41" s="285">
        <v>3.6625908604271139E-2</v>
      </c>
      <c r="J41" s="285">
        <v>3.5217219811799171E-2</v>
      </c>
      <c r="K41" s="285">
        <v>2.2539020679551471E-2</v>
      </c>
      <c r="L41" s="285">
        <v>0.28878120245675326</v>
      </c>
      <c r="M41" s="207"/>
      <c r="N41" s="280"/>
    </row>
    <row r="42" spans="2:14" x14ac:dyDescent="0.25">
      <c r="B42" s="278" t="s">
        <v>263</v>
      </c>
      <c r="C42" s="285">
        <v>78.277153558052419</v>
      </c>
      <c r="D42" s="285">
        <v>19.850187265917601</v>
      </c>
      <c r="E42" s="285">
        <v>0.56179775280898869</v>
      </c>
      <c r="F42" s="285">
        <v>0.18726591760299627</v>
      </c>
      <c r="G42" s="285">
        <v>0.18726591760299627</v>
      </c>
      <c r="H42" s="285">
        <v>0</v>
      </c>
      <c r="I42" s="285">
        <v>0</v>
      </c>
      <c r="J42" s="285">
        <v>0</v>
      </c>
      <c r="K42" s="285">
        <v>0</v>
      </c>
      <c r="L42" s="285">
        <v>0.93632958801498134</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56.130370449871705</v>
      </c>
      <c r="D44" s="287">
        <v>30.045763029289475</v>
      </c>
      <c r="E44" s="287">
        <v>10.750512182603856</v>
      </c>
      <c r="F44" s="287">
        <v>1.8687786570394989</v>
      </c>
      <c r="G44" s="287">
        <v>0.75345628996543823</v>
      </c>
      <c r="H44" s="287">
        <v>9.6775315435955869E-2</v>
      </c>
      <c r="I44" s="287">
        <v>3.9429975992501871E-2</v>
      </c>
      <c r="J44" s="287">
        <v>3.8338068965017208E-2</v>
      </c>
      <c r="K44" s="287">
        <v>3.2474123817414359E-2</v>
      </c>
      <c r="L44" s="287">
        <v>0.24410188214435002</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2571</v>
      </c>
    </row>
    <row r="50" spans="2:15" ht="3.75" customHeight="1" x14ac:dyDescent="0.25">
      <c r="B50" s="250"/>
    </row>
    <row r="51" spans="2:15" x14ac:dyDescent="0.25">
      <c r="B51" s="284" t="s">
        <v>2380</v>
      </c>
      <c r="C51" s="272"/>
      <c r="D51" s="272"/>
      <c r="E51" s="274"/>
      <c r="F51" s="274"/>
      <c r="G51" s="274"/>
      <c r="H51" s="274"/>
      <c r="I51" s="274"/>
      <c r="J51" s="274"/>
      <c r="K51" s="274"/>
      <c r="L51" s="274"/>
      <c r="M51" s="274"/>
      <c r="N51" s="274"/>
    </row>
    <row r="52" spans="2:15" x14ac:dyDescent="0.25">
      <c r="B52" s="205"/>
      <c r="C52" s="369" t="s">
        <v>2555</v>
      </c>
      <c r="D52" s="369"/>
      <c r="E52" s="369"/>
      <c r="F52" s="369"/>
      <c r="G52" s="369"/>
      <c r="H52" s="369"/>
      <c r="I52" s="369"/>
      <c r="J52" s="369"/>
      <c r="K52" s="369"/>
      <c r="L52" s="369"/>
      <c r="N52" s="205"/>
    </row>
    <row r="53" spans="2:15" x14ac:dyDescent="0.25">
      <c r="B53" s="205"/>
      <c r="C53" s="275" t="s">
        <v>2556</v>
      </c>
      <c r="D53" s="275" t="s">
        <v>2557</v>
      </c>
      <c r="E53" s="275" t="s">
        <v>2558</v>
      </c>
      <c r="F53" s="275" t="s">
        <v>2559</v>
      </c>
      <c r="G53" s="275" t="s">
        <v>2560</v>
      </c>
      <c r="H53" s="275" t="s">
        <v>2561</v>
      </c>
      <c r="I53" s="275" t="s">
        <v>2562</v>
      </c>
      <c r="J53" s="275" t="s">
        <v>2563</v>
      </c>
      <c r="K53" s="275" t="s">
        <v>2564</v>
      </c>
      <c r="L53" s="275" t="s">
        <v>2565</v>
      </c>
      <c r="N53" s="275" t="s">
        <v>2572</v>
      </c>
    </row>
    <row r="54" spans="2:15" x14ac:dyDescent="0.25">
      <c r="C54" s="280"/>
      <c r="D54" s="280"/>
      <c r="E54" s="280"/>
      <c r="F54" s="280"/>
      <c r="G54" s="280"/>
      <c r="H54" s="280"/>
      <c r="I54" s="280"/>
      <c r="J54" s="280"/>
      <c r="K54" s="280"/>
      <c r="L54" s="280"/>
      <c r="M54" s="207"/>
      <c r="N54" s="207"/>
      <c r="O54" s="207"/>
    </row>
    <row r="55" spans="2:15" x14ac:dyDescent="0.25">
      <c r="B55" s="278" t="s">
        <v>2272</v>
      </c>
      <c r="C55" s="279">
        <v>14.154</v>
      </c>
      <c r="D55" s="279">
        <v>55.503599999999999</v>
      </c>
      <c r="E55" s="279">
        <v>47.574399999999997</v>
      </c>
      <c r="F55" s="279">
        <v>12.936999999999999</v>
      </c>
      <c r="G55" s="279">
        <v>12.6829</v>
      </c>
      <c r="H55" s="279">
        <v>1.8794999999999999</v>
      </c>
      <c r="I55" s="279">
        <v>0.28660000000000002</v>
      </c>
      <c r="J55" s="279">
        <v>0.15859999999999999</v>
      </c>
      <c r="K55" s="279">
        <v>8.5199999999999998E-2</v>
      </c>
      <c r="L55" s="279">
        <v>0.25650000000000001</v>
      </c>
      <c r="M55" s="207"/>
      <c r="N55" s="280">
        <v>43.91</v>
      </c>
      <c r="O55" s="207"/>
    </row>
    <row r="56" spans="2:15" x14ac:dyDescent="0.25">
      <c r="B56" s="278" t="s">
        <v>2273</v>
      </c>
      <c r="C56" s="279">
        <v>1.0123</v>
      </c>
      <c r="D56" s="279">
        <v>3.6899000000000002</v>
      </c>
      <c r="E56" s="279">
        <v>1.5039</v>
      </c>
      <c r="F56" s="279">
        <v>0.32090000000000002</v>
      </c>
      <c r="G56" s="279">
        <v>0.33739999999999998</v>
      </c>
      <c r="H56" s="279">
        <v>6.1999999999999998E-3</v>
      </c>
      <c r="I56" s="279">
        <v>0</v>
      </c>
      <c r="J56" s="279">
        <v>0</v>
      </c>
      <c r="K56" s="279">
        <v>1.2999999999999999E-3</v>
      </c>
      <c r="L56" s="279">
        <v>4.4999999999999997E-3</v>
      </c>
      <c r="M56" s="207"/>
      <c r="N56" s="280">
        <v>36.19</v>
      </c>
      <c r="O56" s="207"/>
    </row>
    <row r="57" spans="2:15" x14ac:dyDescent="0.25">
      <c r="B57" s="278" t="s">
        <v>2274</v>
      </c>
      <c r="C57" s="279">
        <v>11.577999999999999</v>
      </c>
      <c r="D57" s="279">
        <v>6.4294000000000002</v>
      </c>
      <c r="E57" s="279">
        <v>2.8641000000000001</v>
      </c>
      <c r="F57" s="279">
        <v>0.6361</v>
      </c>
      <c r="G57" s="279">
        <v>0.48870000000000002</v>
      </c>
      <c r="H57" s="279">
        <v>0.25269999999999998</v>
      </c>
      <c r="I57" s="279">
        <v>0.12720000000000001</v>
      </c>
      <c r="J57" s="279">
        <v>4.6899999999999997E-2</v>
      </c>
      <c r="K57" s="279">
        <v>8.48E-2</v>
      </c>
      <c r="L57" s="279">
        <v>0.62070000000000003</v>
      </c>
      <c r="M57" s="207"/>
      <c r="N57" s="280">
        <v>36.86</v>
      </c>
      <c r="O57" s="207"/>
    </row>
    <row r="58" spans="2:15" x14ac:dyDescent="0.25">
      <c r="B58" s="278" t="s">
        <v>2275</v>
      </c>
      <c r="C58" s="279">
        <v>12.236000000000001</v>
      </c>
      <c r="D58" s="279">
        <v>7.3865999999999996</v>
      </c>
      <c r="E58" s="279">
        <v>3.0076999999999998</v>
      </c>
      <c r="F58" s="279">
        <v>0.40689999999999998</v>
      </c>
      <c r="G58" s="279">
        <v>0.1368</v>
      </c>
      <c r="H58" s="279">
        <v>4.7600000000000003E-2</v>
      </c>
      <c r="I58" s="279">
        <v>6.4000000000000003E-3</v>
      </c>
      <c r="J58" s="279">
        <v>5.4999999999999997E-3</v>
      </c>
      <c r="K58" s="279">
        <v>6.9999999999999999E-4</v>
      </c>
      <c r="L58" s="279">
        <v>5.7999999999999996E-3</v>
      </c>
      <c r="M58" s="207"/>
      <c r="N58" s="280">
        <v>26.51</v>
      </c>
      <c r="O58" s="207"/>
    </row>
    <row r="59" spans="2:15" x14ac:dyDescent="0.25">
      <c r="B59" s="278" t="s">
        <v>2276</v>
      </c>
      <c r="C59" s="279">
        <v>3.1795</v>
      </c>
      <c r="D59" s="279">
        <v>7.5945999999999998</v>
      </c>
      <c r="E59" s="279">
        <v>6.0328999999999997</v>
      </c>
      <c r="F59" s="279">
        <v>1.5898000000000001</v>
      </c>
      <c r="G59" s="279">
        <v>1.0563</v>
      </c>
      <c r="H59" s="279">
        <v>8.8400000000000006E-2</v>
      </c>
      <c r="I59" s="279">
        <v>4.6100000000000002E-2</v>
      </c>
      <c r="J59" s="279">
        <v>3.7000000000000002E-3</v>
      </c>
      <c r="K59" s="279">
        <v>3.5999999999999999E-3</v>
      </c>
      <c r="L59" s="279">
        <v>6.4500000000000002E-2</v>
      </c>
      <c r="M59" s="207"/>
      <c r="N59" s="280">
        <v>44.55</v>
      </c>
      <c r="O59" s="207"/>
    </row>
    <row r="60" spans="2:15" ht="30" x14ac:dyDescent="0.25">
      <c r="B60" s="278" t="s">
        <v>2277</v>
      </c>
      <c r="C60" s="279">
        <v>1.0709</v>
      </c>
      <c r="D60" s="279">
        <v>0.99509999999999998</v>
      </c>
      <c r="E60" s="279">
        <v>0.88800000000000001</v>
      </c>
      <c r="F60" s="279">
        <v>0.1128</v>
      </c>
      <c r="G60" s="279">
        <v>0</v>
      </c>
      <c r="H60" s="279">
        <v>0</v>
      </c>
      <c r="I60" s="279">
        <v>0</v>
      </c>
      <c r="J60" s="279">
        <v>0</v>
      </c>
      <c r="K60" s="279">
        <v>0</v>
      </c>
      <c r="L60" s="279">
        <v>0</v>
      </c>
      <c r="M60" s="207"/>
      <c r="N60" s="280">
        <v>32.83</v>
      </c>
      <c r="O60" s="207"/>
    </row>
    <row r="61" spans="2:15" x14ac:dyDescent="0.25">
      <c r="B61" s="278" t="s">
        <v>2278</v>
      </c>
      <c r="C61" s="279">
        <v>3.0785</v>
      </c>
      <c r="D61" s="279">
        <v>6.7656999999999998</v>
      </c>
      <c r="E61" s="279">
        <v>3.3220999999999998</v>
      </c>
      <c r="F61" s="279">
        <v>0.37930000000000003</v>
      </c>
      <c r="G61" s="279">
        <v>8.7400000000000005E-2</v>
      </c>
      <c r="H61" s="279">
        <v>2.9999999999999997E-4</v>
      </c>
      <c r="I61" s="279">
        <v>0</v>
      </c>
      <c r="J61" s="279">
        <v>0</v>
      </c>
      <c r="K61" s="279">
        <v>8.9999999999999998E-4</v>
      </c>
      <c r="L61" s="279">
        <v>1.78E-2</v>
      </c>
      <c r="M61" s="207"/>
      <c r="N61" s="280">
        <v>36.270000000000003</v>
      </c>
      <c r="O61" s="207"/>
    </row>
    <row r="62" spans="2:15" x14ac:dyDescent="0.25">
      <c r="B62" s="278" t="s">
        <v>2566</v>
      </c>
      <c r="C62" s="279">
        <v>1.5618000000000001</v>
      </c>
      <c r="D62" s="279">
        <v>2.3527</v>
      </c>
      <c r="E62" s="279">
        <v>1.0133000000000001</v>
      </c>
      <c r="F62" s="279">
        <v>3.9899999999999998E-2</v>
      </c>
      <c r="G62" s="279">
        <v>1.6899999999999998E-2</v>
      </c>
      <c r="H62" s="279">
        <v>0</v>
      </c>
      <c r="I62" s="279">
        <v>0</v>
      </c>
      <c r="J62" s="279">
        <v>0</v>
      </c>
      <c r="K62" s="279">
        <v>0</v>
      </c>
      <c r="L62" s="279">
        <v>0</v>
      </c>
      <c r="M62" s="207"/>
      <c r="N62" s="280">
        <v>31.76</v>
      </c>
      <c r="O62" s="207"/>
    </row>
    <row r="63" spans="2:15" ht="30" x14ac:dyDescent="0.25">
      <c r="B63" s="278" t="s">
        <v>2567</v>
      </c>
      <c r="C63" s="279">
        <v>1.2466999999999999</v>
      </c>
      <c r="D63" s="279">
        <v>4.1733000000000002</v>
      </c>
      <c r="E63" s="279">
        <v>1.4924999999999999</v>
      </c>
      <c r="F63" s="279">
        <v>7.3499999999999996E-2</v>
      </c>
      <c r="G63" s="279">
        <v>5.33E-2</v>
      </c>
      <c r="H63" s="279">
        <v>4.4000000000000003E-3</v>
      </c>
      <c r="I63" s="279">
        <v>5.0000000000000001E-4</v>
      </c>
      <c r="J63" s="279">
        <v>1.9E-3</v>
      </c>
      <c r="K63" s="279">
        <v>0</v>
      </c>
      <c r="L63" s="279">
        <v>5.2900000000000003E-2</v>
      </c>
      <c r="M63" s="207"/>
      <c r="N63" s="280">
        <v>36.979999999999997</v>
      </c>
      <c r="O63" s="207"/>
    </row>
    <row r="64" spans="2:15" x14ac:dyDescent="0.25">
      <c r="B64" s="278" t="s">
        <v>263</v>
      </c>
      <c r="C64" s="279">
        <v>1.44E-2</v>
      </c>
      <c r="D64" s="279">
        <v>3.5999999999999997E-2</v>
      </c>
      <c r="E64" s="279">
        <v>1.6000000000000001E-3</v>
      </c>
      <c r="F64" s="279">
        <v>0</v>
      </c>
      <c r="G64" s="279">
        <v>0</v>
      </c>
      <c r="H64" s="279">
        <v>0</v>
      </c>
      <c r="I64" s="279">
        <v>0</v>
      </c>
      <c r="J64" s="279">
        <v>4.0000000000000002E-4</v>
      </c>
      <c r="K64" s="279">
        <v>0</v>
      </c>
      <c r="L64" s="279">
        <v>1E-3</v>
      </c>
      <c r="M64" s="207"/>
      <c r="N64" s="280">
        <v>29.21</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49.132099999999994</v>
      </c>
      <c r="D66" s="282">
        <v>94.926899999999989</v>
      </c>
      <c r="E66" s="282">
        <v>67.700500000000005</v>
      </c>
      <c r="F66" s="282">
        <v>16.496199999999998</v>
      </c>
      <c r="G66" s="282">
        <v>14.8597</v>
      </c>
      <c r="H66" s="282">
        <v>2.2791000000000001</v>
      </c>
      <c r="I66" s="282">
        <v>0.46680000000000005</v>
      </c>
      <c r="J66" s="282">
        <v>0.21700000000000003</v>
      </c>
      <c r="K66" s="282">
        <v>0.17650000000000002</v>
      </c>
      <c r="L66" s="282">
        <v>1.0237000000000001</v>
      </c>
      <c r="M66" s="207"/>
      <c r="N66" s="282">
        <v>40.450000000000003</v>
      </c>
      <c r="O66" s="207"/>
    </row>
    <row r="67" spans="2:15" x14ac:dyDescent="0.25">
      <c r="C67" s="207"/>
      <c r="D67" s="207"/>
      <c r="E67" s="207"/>
      <c r="F67" s="207"/>
      <c r="G67" s="207"/>
      <c r="H67" s="207"/>
      <c r="I67" s="207"/>
      <c r="J67" s="207"/>
      <c r="K67" s="207"/>
      <c r="L67" s="207"/>
      <c r="M67" s="207"/>
      <c r="N67" s="207"/>
      <c r="O67" s="207"/>
    </row>
    <row r="71" spans="2:15" ht="15.75" x14ac:dyDescent="0.25">
      <c r="B71" s="250" t="s">
        <v>2573</v>
      </c>
    </row>
    <row r="72" spans="2:15" ht="3.75" customHeight="1" x14ac:dyDescent="0.25">
      <c r="B72" s="250"/>
    </row>
    <row r="73" spans="2:15" x14ac:dyDescent="0.25">
      <c r="B73" s="284" t="s">
        <v>2574</v>
      </c>
      <c r="C73" s="288"/>
      <c r="D73" s="288"/>
      <c r="E73" s="289"/>
      <c r="F73" s="289"/>
      <c r="G73" s="289"/>
      <c r="H73" s="289"/>
      <c r="I73" s="289"/>
      <c r="J73" s="289"/>
      <c r="K73" s="289"/>
      <c r="L73" s="289"/>
      <c r="M73" s="207"/>
      <c r="N73" s="289"/>
    </row>
    <row r="74" spans="2:15" x14ac:dyDescent="0.25">
      <c r="B74" s="214"/>
      <c r="C74" s="370" t="s">
        <v>2570</v>
      </c>
      <c r="D74" s="370"/>
      <c r="E74" s="370"/>
      <c r="F74" s="370"/>
      <c r="G74" s="370"/>
      <c r="H74" s="370"/>
      <c r="I74" s="370"/>
      <c r="J74" s="370"/>
      <c r="K74" s="370"/>
      <c r="L74" s="370"/>
      <c r="M74" s="207"/>
      <c r="N74" s="214"/>
    </row>
    <row r="75" spans="2:15" x14ac:dyDescent="0.25">
      <c r="B75" s="214"/>
      <c r="C75" s="290" t="s">
        <v>2556</v>
      </c>
      <c r="D75" s="290" t="s">
        <v>2557</v>
      </c>
      <c r="E75" s="290" t="s">
        <v>2558</v>
      </c>
      <c r="F75" s="290" t="s">
        <v>2559</v>
      </c>
      <c r="G75" s="290" t="s">
        <v>2560</v>
      </c>
      <c r="H75" s="290" t="s">
        <v>2561</v>
      </c>
      <c r="I75" s="290" t="s">
        <v>2562</v>
      </c>
      <c r="J75" s="290" t="s">
        <v>2563</v>
      </c>
      <c r="K75" s="290" t="s">
        <v>2564</v>
      </c>
      <c r="L75" s="290" t="s">
        <v>2565</v>
      </c>
      <c r="M75" s="207"/>
      <c r="N75" s="290" t="s">
        <v>2572</v>
      </c>
    </row>
    <row r="76" spans="2:15" x14ac:dyDescent="0.25">
      <c r="B76" s="207"/>
      <c r="C76" s="280"/>
      <c r="D76" s="280"/>
      <c r="E76" s="280"/>
      <c r="F76" s="280"/>
      <c r="G76" s="280"/>
      <c r="H76" s="280"/>
      <c r="I76" s="280"/>
      <c r="J76" s="280"/>
      <c r="K76" s="280"/>
      <c r="L76" s="280"/>
      <c r="M76" s="207"/>
      <c r="N76" s="207"/>
    </row>
    <row r="77" spans="2:15" x14ac:dyDescent="0.25">
      <c r="B77" s="291" t="s">
        <v>2272</v>
      </c>
      <c r="C77" s="285">
        <v>9.7266317568960545</v>
      </c>
      <c r="D77" s="285">
        <v>38.142085515193997</v>
      </c>
      <c r="E77" s="285">
        <v>32.693137618713834</v>
      </c>
      <c r="F77" s="285">
        <v>8.8903091026539656</v>
      </c>
      <c r="G77" s="285">
        <v>8.7156915295702255</v>
      </c>
      <c r="H77" s="285">
        <v>1.2915927926442088</v>
      </c>
      <c r="I77" s="285">
        <v>0.19695157987328027</v>
      </c>
      <c r="J77" s="285">
        <v>0.10898995313294575</v>
      </c>
      <c r="K77" s="285">
        <v>5.8549457799035164E-2</v>
      </c>
      <c r="L77" s="285">
        <v>0.17626685358512348</v>
      </c>
      <c r="M77" s="207"/>
      <c r="N77" s="280"/>
    </row>
    <row r="78" spans="2:15" x14ac:dyDescent="0.25">
      <c r="B78" s="291" t="s">
        <v>2273</v>
      </c>
      <c r="C78" s="285">
        <v>14.721365830958058</v>
      </c>
      <c r="D78" s="285">
        <v>53.660345529637596</v>
      </c>
      <c r="E78" s="285">
        <v>21.870455470885926</v>
      </c>
      <c r="F78" s="285">
        <v>4.6666860566575536</v>
      </c>
      <c r="G78" s="285">
        <v>4.9066371938805187</v>
      </c>
      <c r="H78" s="285">
        <v>9.0163457623174903E-2</v>
      </c>
      <c r="I78" s="285">
        <v>0</v>
      </c>
      <c r="J78" s="285">
        <v>0</v>
      </c>
      <c r="K78" s="285">
        <v>1.8905241114536675E-2</v>
      </c>
      <c r="L78" s="285">
        <v>6.5441219242626955E-2</v>
      </c>
      <c r="M78" s="207"/>
      <c r="N78" s="280"/>
    </row>
    <row r="79" spans="2:15" x14ac:dyDescent="0.25">
      <c r="B79" s="291" t="s">
        <v>2274</v>
      </c>
      <c r="C79" s="285">
        <v>50.059017584213549</v>
      </c>
      <c r="D79" s="285">
        <v>27.79836307271918</v>
      </c>
      <c r="E79" s="285">
        <v>12.38331596674262</v>
      </c>
      <c r="F79" s="285">
        <v>2.7502626606769947</v>
      </c>
      <c r="G79" s="285">
        <v>2.1129592238214858</v>
      </c>
      <c r="H79" s="285">
        <v>1.0925819436457735</v>
      </c>
      <c r="I79" s="285">
        <v>0.54996605948453658</v>
      </c>
      <c r="J79" s="285">
        <v>0.20277836627220724</v>
      </c>
      <c r="K79" s="285">
        <v>0.36664403965635772</v>
      </c>
      <c r="L79" s="285">
        <v>2.6836787195129865</v>
      </c>
      <c r="M79" s="207"/>
      <c r="N79" s="280"/>
    </row>
    <row r="80" spans="2:15" x14ac:dyDescent="0.25">
      <c r="B80" s="291" t="s">
        <v>2275</v>
      </c>
      <c r="C80" s="285">
        <v>52.650602409638559</v>
      </c>
      <c r="D80" s="285">
        <v>31.783993115318417</v>
      </c>
      <c r="E80" s="285">
        <v>12.941910499139414</v>
      </c>
      <c r="F80" s="285">
        <v>1.7508605851979344</v>
      </c>
      <c r="G80" s="285">
        <v>0.58864027538726338</v>
      </c>
      <c r="H80" s="285">
        <v>0.20481927710843378</v>
      </c>
      <c r="I80" s="285">
        <v>2.7538726333907058E-2</v>
      </c>
      <c r="J80" s="285">
        <v>2.3666092943201378E-2</v>
      </c>
      <c r="K80" s="285">
        <v>3.0120481927710845E-3</v>
      </c>
      <c r="L80" s="285">
        <v>2.4956970740103272E-2</v>
      </c>
      <c r="M80" s="207"/>
      <c r="N80" s="280"/>
    </row>
    <row r="81" spans="2:14" x14ac:dyDescent="0.25">
      <c r="B81" s="291" t="s">
        <v>2276</v>
      </c>
      <c r="C81" s="285">
        <v>16.173007177264704</v>
      </c>
      <c r="D81" s="285">
        <v>38.631080455560465</v>
      </c>
      <c r="E81" s="285">
        <v>30.687257430325594</v>
      </c>
      <c r="F81" s="285">
        <v>8.0867579211874272</v>
      </c>
      <c r="G81" s="285">
        <v>5.3730295585295504</v>
      </c>
      <c r="H81" s="285">
        <v>0.44965995737386377</v>
      </c>
      <c r="I81" s="285">
        <v>0.23449461577980901</v>
      </c>
      <c r="J81" s="285">
        <v>1.8820609075602894E-2</v>
      </c>
      <c r="K81" s="285">
        <v>1.8311943965451462E-2</v>
      </c>
      <c r="L81" s="285">
        <v>0.32808899604767205</v>
      </c>
      <c r="M81" s="207"/>
      <c r="N81" s="280"/>
    </row>
    <row r="82" spans="2:14" ht="30" x14ac:dyDescent="0.25">
      <c r="B82" s="291" t="s">
        <v>2277</v>
      </c>
      <c r="C82" s="285">
        <v>34.920272605732542</v>
      </c>
      <c r="D82" s="285">
        <v>32.448560341735416</v>
      </c>
      <c r="E82" s="285">
        <v>28.956206997750023</v>
      </c>
      <c r="F82" s="285">
        <v>3.6782208889033816</v>
      </c>
      <c r="G82" s="285">
        <v>0</v>
      </c>
      <c r="H82" s="285">
        <v>0</v>
      </c>
      <c r="I82" s="285">
        <v>0</v>
      </c>
      <c r="J82" s="285">
        <v>0</v>
      </c>
      <c r="K82" s="285">
        <v>0</v>
      </c>
      <c r="L82" s="285">
        <v>0</v>
      </c>
      <c r="M82" s="207"/>
      <c r="N82" s="280"/>
    </row>
    <row r="83" spans="2:14" x14ac:dyDescent="0.25">
      <c r="B83" s="291" t="s">
        <v>2278</v>
      </c>
      <c r="C83" s="285">
        <v>22.549809551714038</v>
      </c>
      <c r="D83" s="285">
        <v>49.558306475241729</v>
      </c>
      <c r="E83" s="285">
        <v>24.334163492528567</v>
      </c>
      <c r="F83" s="285">
        <v>2.7783474948725466</v>
      </c>
      <c r="G83" s="285">
        <v>0.6401992382068562</v>
      </c>
      <c r="H83" s="285">
        <v>2.1974802226779958E-3</v>
      </c>
      <c r="I83" s="285">
        <v>0</v>
      </c>
      <c r="J83" s="285">
        <v>0</v>
      </c>
      <c r="K83" s="285">
        <v>6.5924406680339873E-3</v>
      </c>
      <c r="L83" s="285">
        <v>0.1303838265455611</v>
      </c>
      <c r="M83" s="207"/>
      <c r="N83" s="280"/>
    </row>
    <row r="84" spans="2:14" x14ac:dyDescent="0.25">
      <c r="B84" s="291" t="s">
        <v>2566</v>
      </c>
      <c r="C84" s="285">
        <v>31.331875539149799</v>
      </c>
      <c r="D84" s="285">
        <v>47.198427187192813</v>
      </c>
      <c r="E84" s="285">
        <v>20.328204305173834</v>
      </c>
      <c r="F84" s="285">
        <v>0.80044937508776848</v>
      </c>
      <c r="G84" s="285">
        <v>0.33903745461110996</v>
      </c>
      <c r="H84" s="285">
        <v>0</v>
      </c>
      <c r="I84" s="285">
        <v>0</v>
      </c>
      <c r="J84" s="285">
        <v>0</v>
      </c>
      <c r="K84" s="285">
        <v>0</v>
      </c>
      <c r="L84" s="285">
        <v>0</v>
      </c>
      <c r="M84" s="207"/>
      <c r="N84" s="280"/>
    </row>
    <row r="85" spans="2:14" ht="30" x14ac:dyDescent="0.25">
      <c r="B85" s="291" t="s">
        <v>2567</v>
      </c>
      <c r="C85" s="285">
        <v>17.561875783572102</v>
      </c>
      <c r="D85" s="285">
        <v>58.78798123652961</v>
      </c>
      <c r="E85" s="285">
        <v>21.024384059502175</v>
      </c>
      <c r="F85" s="285">
        <v>1.0353716773021171</v>
      </c>
      <c r="G85" s="285">
        <v>0.75082054966262368</v>
      </c>
      <c r="H85" s="285">
        <v>6.1981433743256001E-2</v>
      </c>
      <c r="I85" s="285">
        <v>7.0433447435518182E-3</v>
      </c>
      <c r="J85" s="285">
        <v>2.6764710025496907E-2</v>
      </c>
      <c r="K85" s="285">
        <v>0</v>
      </c>
      <c r="L85" s="285">
        <v>0.74518587386778234</v>
      </c>
      <c r="M85" s="207"/>
      <c r="N85" s="280"/>
    </row>
    <row r="86" spans="2:14" x14ac:dyDescent="0.25">
      <c r="B86" s="291" t="s">
        <v>263</v>
      </c>
      <c r="C86" s="285">
        <v>26.966292134831459</v>
      </c>
      <c r="D86" s="285">
        <v>67.415730337078642</v>
      </c>
      <c r="E86" s="285">
        <v>2.9962546816479403</v>
      </c>
      <c r="F86" s="285">
        <v>0</v>
      </c>
      <c r="G86" s="285">
        <v>0</v>
      </c>
      <c r="H86" s="285">
        <v>0</v>
      </c>
      <c r="I86" s="285">
        <v>0</v>
      </c>
      <c r="J86" s="285">
        <v>0.74906367041198507</v>
      </c>
      <c r="K86" s="285">
        <v>0</v>
      </c>
      <c r="L86" s="285">
        <v>1.8726591760299627</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19.86916754860216</v>
      </c>
      <c r="D88" s="287">
        <v>38.388721039186244</v>
      </c>
      <c r="E88" s="287">
        <v>27.378283802730614</v>
      </c>
      <c r="F88" s="287">
        <v>6.6711124034032929</v>
      </c>
      <c r="G88" s="287">
        <v>6.009306930132511</v>
      </c>
      <c r="H88" s="287">
        <v>0.9216748268447551</v>
      </c>
      <c r="I88" s="287">
        <v>0.18877531006587323</v>
      </c>
      <c r="J88" s="287">
        <v>8.7755446196003617E-2</v>
      </c>
      <c r="K88" s="287">
        <v>7.1377125592602023E-2</v>
      </c>
      <c r="L88" s="287">
        <v>0.41398732843709168</v>
      </c>
      <c r="M88" s="207"/>
      <c r="N88" s="282"/>
    </row>
    <row r="94" spans="2:14" x14ac:dyDescent="0.25">
      <c r="N94" s="200" t="s">
        <v>2456</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2575</v>
      </c>
    </row>
    <row r="6" spans="2:9" ht="3.75" customHeight="1" x14ac:dyDescent="0.25">
      <c r="B6" s="250"/>
    </row>
    <row r="7" spans="2:9" x14ac:dyDescent="0.25">
      <c r="B7" s="271" t="s">
        <v>2384</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2576</v>
      </c>
      <c r="I9" s="275" t="s">
        <v>265</v>
      </c>
    </row>
    <row r="11" spans="2:9" x14ac:dyDescent="0.25">
      <c r="B11" s="278" t="s">
        <v>2272</v>
      </c>
      <c r="C11" s="294">
        <v>73.650000000000006</v>
      </c>
      <c r="D11" s="294">
        <v>24.1</v>
      </c>
      <c r="E11" s="294">
        <v>5.49</v>
      </c>
      <c r="F11" s="294">
        <v>20.14</v>
      </c>
      <c r="G11" s="294">
        <v>22.15</v>
      </c>
      <c r="H11" s="294"/>
      <c r="I11" s="294">
        <v>145.53</v>
      </c>
    </row>
    <row r="12" spans="2:9" x14ac:dyDescent="0.25">
      <c r="B12" s="278" t="s">
        <v>2273</v>
      </c>
      <c r="C12" s="294">
        <v>2</v>
      </c>
      <c r="D12" s="294">
        <v>2.11</v>
      </c>
      <c r="E12" s="294">
        <v>0.71</v>
      </c>
      <c r="F12" s="294">
        <v>0.96</v>
      </c>
      <c r="G12" s="294">
        <v>1.0900000000000001</v>
      </c>
      <c r="H12" s="294"/>
      <c r="I12" s="294">
        <v>6.8699999999999992</v>
      </c>
    </row>
    <row r="13" spans="2:9" x14ac:dyDescent="0.25">
      <c r="B13" s="278" t="s">
        <v>2274</v>
      </c>
      <c r="C13" s="294">
        <v>10.35</v>
      </c>
      <c r="D13" s="294">
        <v>2.73</v>
      </c>
      <c r="E13" s="294">
        <v>1.17</v>
      </c>
      <c r="F13" s="294">
        <v>4.0199999999999996</v>
      </c>
      <c r="G13" s="294">
        <v>4.8499999999999996</v>
      </c>
      <c r="H13" s="294"/>
      <c r="I13" s="294">
        <v>23.119999999999997</v>
      </c>
    </row>
    <row r="14" spans="2:9" x14ac:dyDescent="0.25">
      <c r="B14" s="278" t="s">
        <v>2275</v>
      </c>
      <c r="C14" s="294">
        <v>17.760000000000002</v>
      </c>
      <c r="D14" s="294">
        <v>1.58</v>
      </c>
      <c r="E14" s="294">
        <v>0.61</v>
      </c>
      <c r="F14" s="294">
        <v>1.7</v>
      </c>
      <c r="G14" s="294">
        <v>1.6</v>
      </c>
      <c r="H14" s="294"/>
      <c r="I14" s="294">
        <v>23.250000000000004</v>
      </c>
    </row>
    <row r="15" spans="2:9" x14ac:dyDescent="0.25">
      <c r="B15" s="278" t="s">
        <v>2276</v>
      </c>
      <c r="C15" s="294">
        <v>7.26</v>
      </c>
      <c r="D15" s="294">
        <v>1.1000000000000001</v>
      </c>
      <c r="E15" s="294">
        <v>1.97</v>
      </c>
      <c r="F15" s="294">
        <v>5.63</v>
      </c>
      <c r="G15" s="294">
        <v>3.7</v>
      </c>
      <c r="H15" s="294"/>
      <c r="I15" s="294">
        <v>19.66</v>
      </c>
    </row>
    <row r="16" spans="2:9" ht="30" x14ac:dyDescent="0.25">
      <c r="B16" s="278" t="s">
        <v>2277</v>
      </c>
      <c r="C16" s="294">
        <v>0.39</v>
      </c>
      <c r="D16" s="294">
        <v>0.18</v>
      </c>
      <c r="E16" s="294">
        <v>0.69</v>
      </c>
      <c r="F16" s="294">
        <v>0.59</v>
      </c>
      <c r="G16" s="294">
        <v>1.22</v>
      </c>
      <c r="H16" s="294"/>
      <c r="I16" s="294">
        <v>3.0700000000000003</v>
      </c>
    </row>
    <row r="17" spans="2:9" x14ac:dyDescent="0.25">
      <c r="B17" s="278" t="s">
        <v>2278</v>
      </c>
      <c r="C17" s="294">
        <v>7.81</v>
      </c>
      <c r="D17" s="294">
        <v>0.83</v>
      </c>
      <c r="E17" s="294">
        <v>1.1100000000000001</v>
      </c>
      <c r="F17" s="294">
        <v>2.2599999999999998</v>
      </c>
      <c r="G17" s="294">
        <v>1.65</v>
      </c>
      <c r="H17" s="294"/>
      <c r="I17" s="294">
        <v>13.659999999999998</v>
      </c>
    </row>
    <row r="18" spans="2:9" x14ac:dyDescent="0.25">
      <c r="B18" s="278" t="s">
        <v>2566</v>
      </c>
      <c r="C18" s="294">
        <v>0.55000000000000004</v>
      </c>
      <c r="D18" s="294">
        <v>1.65</v>
      </c>
      <c r="E18" s="294">
        <v>0.46</v>
      </c>
      <c r="F18" s="294">
        <v>0.88</v>
      </c>
      <c r="G18" s="294">
        <v>1.45</v>
      </c>
      <c r="H18" s="294"/>
      <c r="I18" s="294">
        <v>4.99</v>
      </c>
    </row>
    <row r="19" spans="2:9" ht="30" x14ac:dyDescent="0.25">
      <c r="B19" s="278" t="s">
        <v>2567</v>
      </c>
      <c r="C19" s="294">
        <v>1.3</v>
      </c>
      <c r="D19" s="294">
        <v>0.95</v>
      </c>
      <c r="E19" s="294">
        <v>0.46</v>
      </c>
      <c r="F19" s="294">
        <v>2.76</v>
      </c>
      <c r="G19" s="294">
        <v>1.63</v>
      </c>
      <c r="H19" s="294"/>
      <c r="I19" s="294">
        <v>7.1</v>
      </c>
    </row>
    <row r="20" spans="2:9" x14ac:dyDescent="0.25">
      <c r="B20" s="278" t="s">
        <v>263</v>
      </c>
      <c r="C20" s="294">
        <v>0.02</v>
      </c>
      <c r="D20" s="294">
        <v>0.01</v>
      </c>
      <c r="E20" s="294">
        <v>0</v>
      </c>
      <c r="F20" s="294">
        <v>0.01</v>
      </c>
      <c r="G20" s="294">
        <v>0.02</v>
      </c>
      <c r="H20" s="294"/>
      <c r="I20" s="294">
        <v>0.06</v>
      </c>
    </row>
    <row r="21" spans="2:9" x14ac:dyDescent="0.25">
      <c r="C21" s="294"/>
      <c r="D21" s="294"/>
      <c r="E21" s="294"/>
      <c r="F21" s="294"/>
      <c r="G21" s="294"/>
      <c r="H21" s="294"/>
      <c r="I21" s="294"/>
    </row>
    <row r="22" spans="2:9" x14ac:dyDescent="0.25">
      <c r="B22" s="295" t="s">
        <v>265</v>
      </c>
      <c r="C22" s="268">
        <v>121.09</v>
      </c>
      <c r="D22" s="268">
        <v>35.24</v>
      </c>
      <c r="E22" s="268">
        <v>12.670000000000002</v>
      </c>
      <c r="F22" s="268">
        <v>38.950000000000003</v>
      </c>
      <c r="G22" s="268">
        <v>39.360000000000007</v>
      </c>
      <c r="H22" s="268"/>
      <c r="I22" s="268">
        <v>247.31</v>
      </c>
    </row>
    <row r="25" spans="2:9" x14ac:dyDescent="0.25">
      <c r="I25" s="200" t="s">
        <v>2456</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2577</v>
      </c>
    </row>
    <row r="6" spans="2:13" x14ac:dyDescent="0.25">
      <c r="B6" s="271" t="s">
        <v>2386</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2550</v>
      </c>
      <c r="L8" s="254" t="s">
        <v>263</v>
      </c>
      <c r="M8" s="255" t="s">
        <v>265</v>
      </c>
    </row>
    <row r="9" spans="2:13" x14ac:dyDescent="0.25">
      <c r="B9" s="207" t="s">
        <v>2578</v>
      </c>
      <c r="C9" s="17">
        <v>0</v>
      </c>
      <c r="D9" s="17">
        <v>0</v>
      </c>
      <c r="E9" s="17">
        <v>0</v>
      </c>
      <c r="F9" s="17">
        <v>0</v>
      </c>
      <c r="G9" s="17">
        <v>0</v>
      </c>
      <c r="H9" s="17">
        <v>0</v>
      </c>
      <c r="I9" s="17">
        <v>0</v>
      </c>
      <c r="J9" s="17">
        <v>0</v>
      </c>
      <c r="K9" s="17">
        <v>0</v>
      </c>
      <c r="L9" s="17">
        <v>0</v>
      </c>
      <c r="M9" s="224">
        <v>0</v>
      </c>
    </row>
    <row r="10" spans="2:13" x14ac:dyDescent="0.25">
      <c r="B10" s="207" t="s">
        <v>2579</v>
      </c>
      <c r="C10" s="294">
        <v>57.92</v>
      </c>
      <c r="D10" s="294">
        <v>2.0099999999999998</v>
      </c>
      <c r="E10" s="294">
        <v>0</v>
      </c>
      <c r="F10" s="294">
        <v>6.67</v>
      </c>
      <c r="G10" s="294">
        <v>9.18</v>
      </c>
      <c r="H10" s="294">
        <v>0</v>
      </c>
      <c r="I10" s="294">
        <v>2.8</v>
      </c>
      <c r="J10" s="294">
        <v>2.4700000000000002</v>
      </c>
      <c r="K10" s="294">
        <v>0.66</v>
      </c>
      <c r="L10" s="294">
        <v>0.02</v>
      </c>
      <c r="M10" s="294">
        <v>81.72999999999999</v>
      </c>
    </row>
    <row r="11" spans="2:13" ht="30" customHeight="1" x14ac:dyDescent="0.25">
      <c r="B11" s="291" t="s">
        <v>2580</v>
      </c>
      <c r="C11" s="294"/>
      <c r="D11" s="294"/>
      <c r="E11" s="294"/>
      <c r="F11" s="294"/>
      <c r="G11" s="294"/>
      <c r="H11" s="294"/>
      <c r="I11" s="294"/>
      <c r="J11" s="294"/>
      <c r="K11" s="294"/>
      <c r="L11" s="294"/>
      <c r="M11" s="294"/>
    </row>
    <row r="12" spans="2:13" x14ac:dyDescent="0.25">
      <c r="B12" s="296" t="s">
        <v>2581</v>
      </c>
      <c r="C12" s="294">
        <v>0</v>
      </c>
      <c r="D12" s="294">
        <v>0</v>
      </c>
      <c r="E12" s="294">
        <v>0</v>
      </c>
      <c r="F12" s="294">
        <v>0</v>
      </c>
      <c r="G12" s="294">
        <v>0</v>
      </c>
      <c r="H12" s="294">
        <v>0</v>
      </c>
      <c r="I12" s="294">
        <v>0</v>
      </c>
      <c r="J12" s="294">
        <v>0</v>
      </c>
      <c r="K12" s="294">
        <v>0</v>
      </c>
      <c r="L12" s="294">
        <v>0</v>
      </c>
      <c r="M12" s="294">
        <v>0</v>
      </c>
    </row>
    <row r="13" spans="2:13" x14ac:dyDescent="0.25">
      <c r="B13" s="296" t="s">
        <v>2582</v>
      </c>
      <c r="C13" s="294">
        <v>0</v>
      </c>
      <c r="D13" s="294">
        <v>0</v>
      </c>
      <c r="E13" s="294">
        <v>0</v>
      </c>
      <c r="F13" s="294">
        <v>0</v>
      </c>
      <c r="G13" s="294">
        <v>0</v>
      </c>
      <c r="H13" s="294">
        <v>0</v>
      </c>
      <c r="I13" s="294">
        <v>0</v>
      </c>
      <c r="J13" s="294">
        <v>0</v>
      </c>
      <c r="K13" s="294">
        <v>0</v>
      </c>
      <c r="L13" s="294">
        <v>0</v>
      </c>
      <c r="M13" s="294">
        <v>0</v>
      </c>
    </row>
    <row r="14" spans="2:13" x14ac:dyDescent="0.25">
      <c r="B14" s="297" t="s">
        <v>2583</v>
      </c>
      <c r="C14" s="294">
        <v>0</v>
      </c>
      <c r="D14" s="294">
        <v>0</v>
      </c>
      <c r="E14" s="294">
        <v>0</v>
      </c>
      <c r="F14" s="294">
        <v>0</v>
      </c>
      <c r="G14" s="294">
        <v>0</v>
      </c>
      <c r="H14" s="294">
        <v>0</v>
      </c>
      <c r="I14" s="294">
        <v>0</v>
      </c>
      <c r="J14" s="294">
        <v>0</v>
      </c>
      <c r="K14" s="294">
        <v>0</v>
      </c>
      <c r="L14" s="294">
        <v>0</v>
      </c>
      <c r="M14" s="294">
        <v>0</v>
      </c>
    </row>
    <row r="15" spans="2:13" x14ac:dyDescent="0.25">
      <c r="B15" s="297" t="s">
        <v>2584</v>
      </c>
      <c r="C15" s="294">
        <v>0</v>
      </c>
      <c r="D15" s="294">
        <v>0</v>
      </c>
      <c r="E15" s="294">
        <v>0</v>
      </c>
      <c r="F15" s="294">
        <v>0</v>
      </c>
      <c r="G15" s="294">
        <v>0</v>
      </c>
      <c r="H15" s="294">
        <v>0</v>
      </c>
      <c r="I15" s="294">
        <v>0</v>
      </c>
      <c r="J15" s="294">
        <v>0</v>
      </c>
      <c r="K15" s="294">
        <v>0</v>
      </c>
      <c r="L15" s="294">
        <v>0</v>
      </c>
      <c r="M15" s="294">
        <v>0</v>
      </c>
    </row>
    <row r="16" spans="2:13" x14ac:dyDescent="0.25">
      <c r="B16" s="207" t="s">
        <v>2585</v>
      </c>
      <c r="C16" s="294"/>
      <c r="D16" s="294"/>
      <c r="E16" s="294"/>
      <c r="F16" s="294"/>
      <c r="G16" s="294"/>
      <c r="H16" s="294"/>
      <c r="I16" s="294"/>
      <c r="J16" s="294"/>
      <c r="K16" s="294"/>
      <c r="L16" s="294"/>
      <c r="M16" s="294"/>
    </row>
    <row r="17" spans="2:13" x14ac:dyDescent="0.25">
      <c r="B17" s="207" t="s">
        <v>2586</v>
      </c>
      <c r="C17" s="294">
        <v>0</v>
      </c>
      <c r="D17" s="294">
        <v>0</v>
      </c>
      <c r="E17" s="294">
        <v>0</v>
      </c>
      <c r="F17" s="294">
        <v>0</v>
      </c>
      <c r="G17" s="294">
        <v>0</v>
      </c>
      <c r="H17" s="294">
        <v>0</v>
      </c>
      <c r="I17" s="294">
        <v>0</v>
      </c>
      <c r="J17" s="294">
        <v>0</v>
      </c>
      <c r="K17" s="294">
        <v>0</v>
      </c>
      <c r="L17" s="294">
        <v>0</v>
      </c>
      <c r="M17" s="294">
        <v>0</v>
      </c>
    </row>
    <row r="18" spans="2:13" x14ac:dyDescent="0.25">
      <c r="B18" s="17" t="s">
        <v>2587</v>
      </c>
      <c r="C18" s="294">
        <v>0.04</v>
      </c>
      <c r="D18" s="294">
        <v>0</v>
      </c>
      <c r="E18" s="294">
        <v>0</v>
      </c>
      <c r="F18" s="294">
        <v>0</v>
      </c>
      <c r="G18" s="294">
        <v>0</v>
      </c>
      <c r="H18" s="294">
        <v>0</v>
      </c>
      <c r="I18" s="294">
        <v>0</v>
      </c>
      <c r="J18" s="294">
        <v>0</v>
      </c>
      <c r="K18" s="294">
        <v>0</v>
      </c>
      <c r="L18" s="294">
        <v>0</v>
      </c>
      <c r="M18" s="294">
        <v>0.04</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57.96</v>
      </c>
      <c r="D20" s="268">
        <v>2.0099999999999998</v>
      </c>
      <c r="E20" s="268">
        <v>0</v>
      </c>
      <c r="F20" s="268">
        <v>6.67</v>
      </c>
      <c r="G20" s="268">
        <v>9.18</v>
      </c>
      <c r="H20" s="268">
        <v>0</v>
      </c>
      <c r="I20" s="268">
        <v>2.8</v>
      </c>
      <c r="J20" s="268">
        <v>2.4700000000000002</v>
      </c>
      <c r="K20" s="268">
        <v>0.66</v>
      </c>
      <c r="L20" s="268">
        <v>0.02</v>
      </c>
      <c r="M20" s="268">
        <v>81.77</v>
      </c>
    </row>
    <row r="21" spans="2:13" x14ac:dyDescent="0.25">
      <c r="B21" s="246" t="s">
        <v>2588</v>
      </c>
    </row>
    <row r="25" spans="2:13" ht="15.75" x14ac:dyDescent="0.25">
      <c r="B25" s="250" t="s">
        <v>2589</v>
      </c>
    </row>
    <row r="26" spans="2:13" x14ac:dyDescent="0.25">
      <c r="B26" s="271" t="s">
        <v>2388</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2550</v>
      </c>
      <c r="L28" s="254" t="s">
        <v>263</v>
      </c>
      <c r="M28" s="255" t="s">
        <v>265</v>
      </c>
    </row>
    <row r="29" spans="2:13" x14ac:dyDescent="0.25">
      <c r="B29" s="207" t="s">
        <v>2578</v>
      </c>
      <c r="C29" s="17">
        <v>0</v>
      </c>
      <c r="D29" s="17">
        <v>0</v>
      </c>
      <c r="E29" s="17">
        <v>0</v>
      </c>
      <c r="F29" s="17">
        <v>0</v>
      </c>
      <c r="G29" s="17">
        <v>0</v>
      </c>
      <c r="H29" s="17">
        <v>0</v>
      </c>
      <c r="I29" s="17">
        <v>0</v>
      </c>
      <c r="J29" s="17">
        <v>0</v>
      </c>
      <c r="K29" s="17">
        <v>0</v>
      </c>
      <c r="L29" s="17">
        <v>0</v>
      </c>
      <c r="M29" s="224">
        <v>0</v>
      </c>
    </row>
    <row r="30" spans="2:13" x14ac:dyDescent="0.25">
      <c r="B30" s="207" t="s">
        <v>2579</v>
      </c>
      <c r="C30" s="294">
        <v>86.77</v>
      </c>
      <c r="D30" s="294">
        <v>4.84</v>
      </c>
      <c r="E30" s="294">
        <v>23.13</v>
      </c>
      <c r="F30" s="294">
        <v>16.55</v>
      </c>
      <c r="G30" s="294">
        <v>10.46</v>
      </c>
      <c r="H30" s="294">
        <v>3.07</v>
      </c>
      <c r="I30" s="294">
        <v>10.84</v>
      </c>
      <c r="J30" s="294">
        <v>2.5099999999999998</v>
      </c>
      <c r="K30" s="294">
        <v>6.42</v>
      </c>
      <c r="L30" s="294">
        <v>0.03</v>
      </c>
      <c r="M30" s="294">
        <v>164.61999999999998</v>
      </c>
    </row>
    <row r="31" spans="2:13" ht="30" x14ac:dyDescent="0.25">
      <c r="B31" s="291" t="s">
        <v>2580</v>
      </c>
      <c r="C31" s="294"/>
      <c r="D31" s="294"/>
      <c r="E31" s="294"/>
      <c r="F31" s="294"/>
      <c r="G31" s="294"/>
      <c r="H31" s="294"/>
      <c r="I31" s="294"/>
      <c r="J31" s="294"/>
      <c r="K31" s="294"/>
      <c r="L31" s="294"/>
      <c r="M31" s="294"/>
    </row>
    <row r="32" spans="2:13" x14ac:dyDescent="0.25">
      <c r="B32" s="296" t="s">
        <v>2581</v>
      </c>
      <c r="C32" s="294">
        <v>0</v>
      </c>
      <c r="D32" s="294">
        <v>0</v>
      </c>
      <c r="E32" s="294">
        <v>0</v>
      </c>
      <c r="F32" s="294">
        <v>0</v>
      </c>
      <c r="G32" s="294">
        <v>0</v>
      </c>
      <c r="H32" s="294">
        <v>0</v>
      </c>
      <c r="I32" s="294">
        <v>0</v>
      </c>
      <c r="J32" s="294">
        <v>0</v>
      </c>
      <c r="K32" s="294">
        <v>0</v>
      </c>
      <c r="L32" s="294">
        <v>0</v>
      </c>
      <c r="M32" s="294">
        <v>0</v>
      </c>
    </row>
    <row r="33" spans="2:13" x14ac:dyDescent="0.25">
      <c r="B33" s="296" t="s">
        <v>2582</v>
      </c>
      <c r="C33" s="294">
        <v>0</v>
      </c>
      <c r="D33" s="294">
        <v>0</v>
      </c>
      <c r="E33" s="294">
        <v>0</v>
      </c>
      <c r="F33" s="294">
        <v>0</v>
      </c>
      <c r="G33" s="294">
        <v>0</v>
      </c>
      <c r="H33" s="294">
        <v>0</v>
      </c>
      <c r="I33" s="294">
        <v>0</v>
      </c>
      <c r="J33" s="294">
        <v>0</v>
      </c>
      <c r="K33" s="294">
        <v>0</v>
      </c>
      <c r="L33" s="294">
        <v>0</v>
      </c>
      <c r="M33" s="294">
        <v>0</v>
      </c>
    </row>
    <row r="34" spans="2:13" x14ac:dyDescent="0.25">
      <c r="B34" s="297" t="s">
        <v>2583</v>
      </c>
      <c r="C34" s="294">
        <v>0</v>
      </c>
      <c r="D34" s="294">
        <v>0</v>
      </c>
      <c r="E34" s="294">
        <v>0</v>
      </c>
      <c r="F34" s="294">
        <v>0</v>
      </c>
      <c r="G34" s="294">
        <v>0</v>
      </c>
      <c r="H34" s="294">
        <v>0</v>
      </c>
      <c r="I34" s="294">
        <v>0</v>
      </c>
      <c r="J34" s="294">
        <v>0</v>
      </c>
      <c r="K34" s="294">
        <v>0</v>
      </c>
      <c r="L34" s="294">
        <v>0</v>
      </c>
      <c r="M34" s="294">
        <v>0</v>
      </c>
    </row>
    <row r="35" spans="2:13" x14ac:dyDescent="0.25">
      <c r="B35" s="297" t="s">
        <v>2584</v>
      </c>
      <c r="C35" s="294">
        <v>0</v>
      </c>
      <c r="D35" s="294">
        <v>0</v>
      </c>
      <c r="E35" s="294">
        <v>0</v>
      </c>
      <c r="F35" s="294">
        <v>0</v>
      </c>
      <c r="G35" s="294">
        <v>0</v>
      </c>
      <c r="H35" s="294">
        <v>0</v>
      </c>
      <c r="I35" s="294">
        <v>0</v>
      </c>
      <c r="J35" s="294">
        <v>0</v>
      </c>
      <c r="K35" s="294">
        <v>0</v>
      </c>
      <c r="L35" s="294">
        <v>0</v>
      </c>
      <c r="M35" s="294">
        <v>0</v>
      </c>
    </row>
    <row r="36" spans="2:13" x14ac:dyDescent="0.25">
      <c r="B36" s="207" t="s">
        <v>2585</v>
      </c>
      <c r="C36" s="294"/>
      <c r="D36" s="294"/>
      <c r="E36" s="294"/>
      <c r="F36" s="294"/>
      <c r="G36" s="294"/>
      <c r="H36" s="294"/>
      <c r="I36" s="294"/>
      <c r="J36" s="294"/>
      <c r="K36" s="294"/>
      <c r="L36" s="294"/>
      <c r="M36" s="294"/>
    </row>
    <row r="37" spans="2:13" x14ac:dyDescent="0.25">
      <c r="B37" s="207" t="s">
        <v>2586</v>
      </c>
      <c r="C37" s="294">
        <v>0.13</v>
      </c>
      <c r="D37" s="294">
        <v>0</v>
      </c>
      <c r="E37" s="294">
        <v>0</v>
      </c>
      <c r="F37" s="294">
        <v>0</v>
      </c>
      <c r="G37" s="294">
        <v>0</v>
      </c>
      <c r="H37" s="294">
        <v>0</v>
      </c>
      <c r="I37" s="294">
        <v>0</v>
      </c>
      <c r="J37" s="294">
        <v>0</v>
      </c>
      <c r="K37" s="294">
        <v>0</v>
      </c>
      <c r="L37" s="294">
        <v>0</v>
      </c>
      <c r="M37" s="294">
        <v>0.13</v>
      </c>
    </row>
    <row r="38" spans="2:13" x14ac:dyDescent="0.25">
      <c r="B38" s="17" t="s">
        <v>2587</v>
      </c>
      <c r="C38" s="294">
        <v>0.66</v>
      </c>
      <c r="D38" s="294">
        <v>0.02</v>
      </c>
      <c r="E38" s="294">
        <v>0</v>
      </c>
      <c r="F38" s="294">
        <v>0.02</v>
      </c>
      <c r="G38" s="294">
        <v>0.01</v>
      </c>
      <c r="H38" s="294">
        <v>0</v>
      </c>
      <c r="I38" s="294">
        <v>0</v>
      </c>
      <c r="J38" s="294">
        <v>0</v>
      </c>
      <c r="K38" s="294">
        <v>0.02</v>
      </c>
      <c r="L38" s="294">
        <v>0</v>
      </c>
      <c r="M38" s="294">
        <v>0.73000000000000009</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87.559999999999988</v>
      </c>
      <c r="D40" s="268">
        <v>4.8599999999999994</v>
      </c>
      <c r="E40" s="268">
        <v>23.13</v>
      </c>
      <c r="F40" s="268">
        <v>16.57</v>
      </c>
      <c r="G40" s="268">
        <v>10.47</v>
      </c>
      <c r="H40" s="268">
        <v>3.07</v>
      </c>
      <c r="I40" s="268">
        <v>10.84</v>
      </c>
      <c r="J40" s="268">
        <v>2.5099999999999998</v>
      </c>
      <c r="K40" s="268">
        <v>6.4399999999999995</v>
      </c>
      <c r="L40" s="268">
        <v>0.03</v>
      </c>
      <c r="M40" s="268">
        <v>165.47999999999996</v>
      </c>
    </row>
    <row r="45" spans="2:13" ht="15.75" x14ac:dyDescent="0.25">
      <c r="B45" s="250" t="s">
        <v>2590</v>
      </c>
    </row>
    <row r="46" spans="2:13" x14ac:dyDescent="0.25">
      <c r="B46" s="271" t="s">
        <v>2390</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2550</v>
      </c>
      <c r="L48" s="254" t="s">
        <v>263</v>
      </c>
      <c r="M48" s="255" t="s">
        <v>265</v>
      </c>
    </row>
    <row r="49" spans="2:14" x14ac:dyDescent="0.25">
      <c r="B49" s="207" t="s">
        <v>2578</v>
      </c>
      <c r="C49" s="17">
        <v>0</v>
      </c>
      <c r="D49" s="17">
        <v>0</v>
      </c>
      <c r="E49" s="17">
        <v>0</v>
      </c>
      <c r="F49" s="17">
        <v>0</v>
      </c>
      <c r="G49" s="17">
        <v>0</v>
      </c>
      <c r="H49" s="17">
        <v>0</v>
      </c>
      <c r="I49" s="17">
        <v>0</v>
      </c>
      <c r="J49" s="17">
        <v>0</v>
      </c>
      <c r="K49" s="17">
        <v>0</v>
      </c>
      <c r="L49" s="17">
        <v>0</v>
      </c>
      <c r="M49" s="224">
        <v>0</v>
      </c>
    </row>
    <row r="50" spans="2:14" x14ac:dyDescent="0.25">
      <c r="B50" s="207" t="s">
        <v>2579</v>
      </c>
      <c r="C50" s="294">
        <v>144.69</v>
      </c>
      <c r="D50" s="294">
        <v>6.85</v>
      </c>
      <c r="E50" s="294">
        <v>23.13</v>
      </c>
      <c r="F50" s="294">
        <v>23.22</v>
      </c>
      <c r="G50" s="294">
        <v>19.64</v>
      </c>
      <c r="H50" s="294">
        <v>3.07</v>
      </c>
      <c r="I50" s="294">
        <v>13.64</v>
      </c>
      <c r="J50" s="294">
        <v>4.9800000000000004</v>
      </c>
      <c r="K50" s="294">
        <v>7.08</v>
      </c>
      <c r="L50" s="294">
        <v>0.05</v>
      </c>
      <c r="M50" s="294">
        <v>246.34999999999997</v>
      </c>
    </row>
    <row r="51" spans="2:14" ht="30" x14ac:dyDescent="0.25">
      <c r="B51" s="291" t="s">
        <v>2580</v>
      </c>
      <c r="C51" s="294"/>
      <c r="D51" s="294"/>
      <c r="E51" s="294"/>
      <c r="F51" s="294"/>
      <c r="G51" s="294"/>
      <c r="H51" s="294"/>
      <c r="I51" s="294"/>
      <c r="J51" s="294"/>
      <c r="K51" s="294"/>
      <c r="L51" s="294"/>
      <c r="M51" s="294"/>
    </row>
    <row r="52" spans="2:14" x14ac:dyDescent="0.25">
      <c r="B52" s="296" t="s">
        <v>2581</v>
      </c>
      <c r="C52" s="294">
        <v>0</v>
      </c>
      <c r="D52" s="294">
        <v>0</v>
      </c>
      <c r="E52" s="294">
        <v>0</v>
      </c>
      <c r="F52" s="294">
        <v>0</v>
      </c>
      <c r="G52" s="294">
        <v>0</v>
      </c>
      <c r="H52" s="294">
        <v>0</v>
      </c>
      <c r="I52" s="294">
        <v>0</v>
      </c>
      <c r="J52" s="294">
        <v>0</v>
      </c>
      <c r="K52" s="294">
        <v>0</v>
      </c>
      <c r="L52" s="294">
        <v>0</v>
      </c>
      <c r="M52" s="294">
        <v>0</v>
      </c>
    </row>
    <row r="53" spans="2:14" x14ac:dyDescent="0.25">
      <c r="B53" s="296" t="s">
        <v>2582</v>
      </c>
      <c r="C53" s="294">
        <v>0</v>
      </c>
      <c r="D53" s="294">
        <v>0</v>
      </c>
      <c r="E53" s="294">
        <v>0</v>
      </c>
      <c r="F53" s="294">
        <v>0</v>
      </c>
      <c r="G53" s="294">
        <v>0</v>
      </c>
      <c r="H53" s="294">
        <v>0</v>
      </c>
      <c r="I53" s="294">
        <v>0</v>
      </c>
      <c r="J53" s="294">
        <v>0</v>
      </c>
      <c r="K53" s="294">
        <v>0</v>
      </c>
      <c r="L53" s="294">
        <v>0</v>
      </c>
      <c r="M53" s="294">
        <v>0</v>
      </c>
    </row>
    <row r="54" spans="2:14" x14ac:dyDescent="0.25">
      <c r="B54" s="297" t="s">
        <v>2583</v>
      </c>
      <c r="C54" s="294">
        <v>0</v>
      </c>
      <c r="D54" s="294">
        <v>0</v>
      </c>
      <c r="E54" s="294">
        <v>0</v>
      </c>
      <c r="F54" s="294">
        <v>0</v>
      </c>
      <c r="G54" s="294">
        <v>0</v>
      </c>
      <c r="H54" s="294">
        <v>0</v>
      </c>
      <c r="I54" s="294">
        <v>0</v>
      </c>
      <c r="J54" s="294">
        <v>0</v>
      </c>
      <c r="K54" s="294">
        <v>0</v>
      </c>
      <c r="L54" s="294">
        <v>0</v>
      </c>
      <c r="M54" s="294">
        <v>0</v>
      </c>
    </row>
    <row r="55" spans="2:14" x14ac:dyDescent="0.25">
      <c r="B55" s="297" t="s">
        <v>2584</v>
      </c>
      <c r="C55" s="294">
        <v>0</v>
      </c>
      <c r="D55" s="294">
        <v>0</v>
      </c>
      <c r="E55" s="294">
        <v>0</v>
      </c>
      <c r="F55" s="294">
        <v>0</v>
      </c>
      <c r="G55" s="294">
        <v>0</v>
      </c>
      <c r="H55" s="294">
        <v>0</v>
      </c>
      <c r="I55" s="294">
        <v>0</v>
      </c>
      <c r="J55" s="294">
        <v>0</v>
      </c>
      <c r="K55" s="294">
        <v>0</v>
      </c>
      <c r="L55" s="294">
        <v>0</v>
      </c>
      <c r="M55" s="294">
        <v>0</v>
      </c>
    </row>
    <row r="56" spans="2:14" x14ac:dyDescent="0.25">
      <c r="B56" s="207" t="s">
        <v>2585</v>
      </c>
      <c r="C56" s="294"/>
      <c r="D56" s="294"/>
      <c r="E56" s="294"/>
      <c r="F56" s="294"/>
      <c r="G56" s="294"/>
      <c r="H56" s="294"/>
      <c r="I56" s="294"/>
      <c r="J56" s="294"/>
      <c r="K56" s="294"/>
      <c r="L56" s="294"/>
      <c r="M56" s="294"/>
    </row>
    <row r="57" spans="2:14" x14ac:dyDescent="0.25">
      <c r="B57" s="17" t="s">
        <v>2586</v>
      </c>
      <c r="C57" s="298">
        <v>0.13</v>
      </c>
      <c r="D57" s="298">
        <v>0</v>
      </c>
      <c r="E57" s="298">
        <v>0</v>
      </c>
      <c r="F57" s="298">
        <v>0</v>
      </c>
      <c r="G57" s="298">
        <v>0</v>
      </c>
      <c r="H57" s="298">
        <v>0</v>
      </c>
      <c r="I57" s="298">
        <v>0</v>
      </c>
      <c r="J57" s="298">
        <v>0</v>
      </c>
      <c r="K57" s="298">
        <v>0</v>
      </c>
      <c r="L57" s="298">
        <v>0</v>
      </c>
      <c r="M57" s="298">
        <v>0.13</v>
      </c>
    </row>
    <row r="58" spans="2:14" x14ac:dyDescent="0.25">
      <c r="B58" s="17" t="s">
        <v>2587</v>
      </c>
      <c r="C58" s="294">
        <v>0.70000000000000007</v>
      </c>
      <c r="D58" s="294">
        <v>0.02</v>
      </c>
      <c r="E58" s="294">
        <v>0</v>
      </c>
      <c r="F58" s="294">
        <v>0.02</v>
      </c>
      <c r="G58" s="294">
        <v>0.01</v>
      </c>
      <c r="H58" s="294">
        <v>0</v>
      </c>
      <c r="I58" s="294">
        <v>0</v>
      </c>
      <c r="J58" s="294">
        <v>0</v>
      </c>
      <c r="K58" s="294">
        <v>0.02</v>
      </c>
      <c r="L58" s="294">
        <v>0</v>
      </c>
      <c r="M58" s="294">
        <v>0.77000000000000013</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145.51999999999998</v>
      </c>
      <c r="D60" s="268">
        <v>6.8699999999999992</v>
      </c>
      <c r="E60" s="268">
        <v>23.13</v>
      </c>
      <c r="F60" s="268">
        <v>23.24</v>
      </c>
      <c r="G60" s="268">
        <v>19.650000000000002</v>
      </c>
      <c r="H60" s="268">
        <v>3.07</v>
      </c>
      <c r="I60" s="268">
        <v>13.64</v>
      </c>
      <c r="J60" s="268">
        <v>4.9800000000000004</v>
      </c>
      <c r="K60" s="268">
        <v>7.1</v>
      </c>
      <c r="L60" s="268">
        <v>0.05</v>
      </c>
      <c r="M60" s="268">
        <v>247.24999999999997</v>
      </c>
    </row>
    <row r="64" spans="2:14" x14ac:dyDescent="0.25">
      <c r="N64" s="200" t="s">
        <v>2456</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2591</v>
      </c>
    </row>
    <row r="6" spans="2:13" x14ac:dyDescent="0.25">
      <c r="B6" s="271" t="s">
        <v>2592</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2550</v>
      </c>
      <c r="L8" s="275" t="s">
        <v>263</v>
      </c>
      <c r="M8" s="299" t="s">
        <v>265</v>
      </c>
    </row>
    <row r="9" spans="2:13" x14ac:dyDescent="0.25">
      <c r="B9" s="17" t="s">
        <v>2593</v>
      </c>
      <c r="C9" s="294">
        <v>13.83</v>
      </c>
      <c r="D9" s="294">
        <v>0.28000000000000003</v>
      </c>
      <c r="E9" s="294">
        <v>0.47</v>
      </c>
      <c r="F9" s="294">
        <v>0.28000000000000003</v>
      </c>
      <c r="G9" s="294">
        <v>1.9</v>
      </c>
      <c r="H9" s="294">
        <v>0.49</v>
      </c>
      <c r="I9" s="294">
        <v>0.97</v>
      </c>
      <c r="J9" s="294">
        <v>0.25</v>
      </c>
      <c r="K9" s="294">
        <v>0.25</v>
      </c>
      <c r="L9" s="294">
        <v>0</v>
      </c>
      <c r="M9" s="294">
        <v>18.719999999999995</v>
      </c>
    </row>
    <row r="10" spans="2:13" x14ac:dyDescent="0.25">
      <c r="B10" s="17" t="s">
        <v>2594</v>
      </c>
      <c r="C10" s="294">
        <v>5.16</v>
      </c>
      <c r="D10" s="294">
        <v>0.15</v>
      </c>
      <c r="E10" s="294">
        <v>1.5</v>
      </c>
      <c r="F10" s="294">
        <v>0.25</v>
      </c>
      <c r="G10" s="294">
        <v>1.44</v>
      </c>
      <c r="H10" s="294">
        <v>0.11</v>
      </c>
      <c r="I10" s="294">
        <v>0.5</v>
      </c>
      <c r="J10" s="294">
        <v>7.0000000000000007E-2</v>
      </c>
      <c r="K10" s="294">
        <v>1.23</v>
      </c>
      <c r="L10" s="294"/>
      <c r="M10" s="294">
        <v>10.41</v>
      </c>
    </row>
    <row r="11" spans="2:13" x14ac:dyDescent="0.25">
      <c r="B11" s="17" t="s">
        <v>2595</v>
      </c>
      <c r="C11" s="294">
        <v>7.61</v>
      </c>
      <c r="D11" s="294">
        <v>0.26</v>
      </c>
      <c r="E11" s="294">
        <v>0.5</v>
      </c>
      <c r="F11" s="294">
        <v>0.25</v>
      </c>
      <c r="G11" s="294">
        <v>0.86</v>
      </c>
      <c r="H11" s="294">
        <v>0.13</v>
      </c>
      <c r="I11" s="294">
        <v>0.42</v>
      </c>
      <c r="J11" s="294">
        <v>0.14000000000000001</v>
      </c>
      <c r="K11" s="294">
        <v>0.2</v>
      </c>
      <c r="L11" s="294">
        <v>0.01</v>
      </c>
      <c r="M11" s="294">
        <v>10.38</v>
      </c>
    </row>
    <row r="12" spans="2:13" x14ac:dyDescent="0.25">
      <c r="B12" s="17" t="s">
        <v>2596</v>
      </c>
      <c r="C12" s="294">
        <v>15.59</v>
      </c>
      <c r="D12" s="294">
        <v>0.62</v>
      </c>
      <c r="E12" s="294">
        <v>1.4</v>
      </c>
      <c r="F12" s="294">
        <v>1.1299999999999999</v>
      </c>
      <c r="G12" s="294">
        <v>2.87</v>
      </c>
      <c r="H12" s="294">
        <v>0.34</v>
      </c>
      <c r="I12" s="294">
        <v>1.1499999999999999</v>
      </c>
      <c r="J12" s="294">
        <v>0.56000000000000005</v>
      </c>
      <c r="K12" s="294">
        <v>1.06</v>
      </c>
      <c r="L12" s="294">
        <v>0.01</v>
      </c>
      <c r="M12" s="294">
        <v>24.729999999999997</v>
      </c>
    </row>
    <row r="13" spans="2:13" x14ac:dyDescent="0.25">
      <c r="B13" s="17" t="s">
        <v>2597</v>
      </c>
      <c r="C13" s="294">
        <v>103.33</v>
      </c>
      <c r="D13" s="294">
        <v>5.56</v>
      </c>
      <c r="E13" s="294">
        <v>19.25</v>
      </c>
      <c r="F13" s="294">
        <v>21.33</v>
      </c>
      <c r="G13" s="294">
        <v>12.58</v>
      </c>
      <c r="H13" s="294">
        <v>2</v>
      </c>
      <c r="I13" s="294">
        <v>10.61</v>
      </c>
      <c r="J13" s="294">
        <v>3.97</v>
      </c>
      <c r="K13" s="294">
        <v>4.37</v>
      </c>
      <c r="L13" s="294">
        <v>0.04</v>
      </c>
      <c r="M13" s="294">
        <v>183.03999999999996</v>
      </c>
    </row>
    <row r="14" spans="2:13" x14ac:dyDescent="0.25">
      <c r="B14" s="295" t="s">
        <v>265</v>
      </c>
      <c r="C14" s="268">
        <v>145.51999999999998</v>
      </c>
      <c r="D14" s="268">
        <v>6.8699999999999992</v>
      </c>
      <c r="E14" s="268">
        <v>23.12</v>
      </c>
      <c r="F14" s="268">
        <v>23.24</v>
      </c>
      <c r="G14" s="268">
        <v>19.649999999999999</v>
      </c>
      <c r="H14" s="268">
        <v>3.0700000000000003</v>
      </c>
      <c r="I14" s="268">
        <v>13.649999999999999</v>
      </c>
      <c r="J14" s="268">
        <v>4.99</v>
      </c>
      <c r="K14" s="268">
        <v>7.11</v>
      </c>
      <c r="L14" s="268">
        <v>0.06</v>
      </c>
      <c r="M14" s="268">
        <v>247.27999999999997</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2598</v>
      </c>
    </row>
    <row r="20" spans="2:13" x14ac:dyDescent="0.25">
      <c r="B20" s="271" t="s">
        <v>2394</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2550</v>
      </c>
      <c r="L22" s="254" t="s">
        <v>263</v>
      </c>
      <c r="M22" s="255" t="s">
        <v>265</v>
      </c>
    </row>
    <row r="23" spans="2:13" x14ac:dyDescent="0.25">
      <c r="B23" s="17" t="s">
        <v>2599</v>
      </c>
      <c r="C23" s="294">
        <v>4.9000000000000002E-2</v>
      </c>
      <c r="D23" s="294">
        <v>3.0000000000000001E-3</v>
      </c>
      <c r="E23" s="294">
        <v>8.9999999999999993E-3</v>
      </c>
      <c r="F23" s="294">
        <v>1E-3</v>
      </c>
      <c r="G23" s="294">
        <v>1E-3</v>
      </c>
      <c r="H23" s="294">
        <v>0</v>
      </c>
      <c r="I23" s="294">
        <v>5.0000000000000001E-3</v>
      </c>
      <c r="J23" s="294">
        <v>4.0000000000000001E-3</v>
      </c>
      <c r="K23" s="294">
        <v>0</v>
      </c>
      <c r="L23" s="294">
        <v>0</v>
      </c>
      <c r="M23" s="294">
        <v>7.2000000000000008E-2</v>
      </c>
    </row>
    <row r="24" spans="2:13" x14ac:dyDescent="0.25">
      <c r="B24" s="17" t="s">
        <v>2600</v>
      </c>
      <c r="C24" s="294">
        <v>0.30599999999999999</v>
      </c>
      <c r="D24" s="294">
        <v>2.3E-2</v>
      </c>
      <c r="E24" s="294">
        <v>7.6999999999999999E-2</v>
      </c>
      <c r="F24" s="294">
        <v>0.02</v>
      </c>
      <c r="G24" s="294">
        <v>1.2999999999999999E-2</v>
      </c>
      <c r="H24" s="294">
        <v>3.5000000000000003E-2</v>
      </c>
      <c r="I24" s="294">
        <v>2.8000000000000001E-2</v>
      </c>
      <c r="J24" s="294">
        <v>1.7000000000000001E-2</v>
      </c>
      <c r="K24" s="294">
        <v>1E-3</v>
      </c>
      <c r="L24" s="294">
        <v>0</v>
      </c>
      <c r="M24" s="294">
        <v>0.52000000000000013</v>
      </c>
    </row>
    <row r="25" spans="2:13" x14ac:dyDescent="0.25">
      <c r="B25" s="17" t="s">
        <v>2601</v>
      </c>
      <c r="C25" s="294">
        <v>0.66400000000000003</v>
      </c>
      <c r="D25" s="294">
        <v>4.1000000000000002E-2</v>
      </c>
      <c r="E25" s="294">
        <v>0.27600000000000002</v>
      </c>
      <c r="F25" s="294">
        <v>6.4000000000000001E-2</v>
      </c>
      <c r="G25" s="294">
        <v>2.5999999999999999E-2</v>
      </c>
      <c r="H25" s="294">
        <v>1.9E-2</v>
      </c>
      <c r="I25" s="294">
        <v>6.8000000000000005E-2</v>
      </c>
      <c r="J25" s="294">
        <v>1.4999999999999999E-2</v>
      </c>
      <c r="K25" s="294">
        <v>1.2999999999999999E-2</v>
      </c>
      <c r="L25" s="294">
        <v>0</v>
      </c>
      <c r="M25" s="294">
        <v>1.1859999999999999</v>
      </c>
    </row>
    <row r="26" spans="2:13" x14ac:dyDescent="0.25">
      <c r="B26" s="17" t="s">
        <v>2602</v>
      </c>
      <c r="C26" s="294">
        <v>4.984</v>
      </c>
      <c r="D26" s="294">
        <v>0.30499999999999999</v>
      </c>
      <c r="E26" s="294">
        <v>1.4350000000000001</v>
      </c>
      <c r="F26" s="294">
        <v>0.35699999999999998</v>
      </c>
      <c r="G26" s="294">
        <v>0.16600000000000001</v>
      </c>
      <c r="H26" s="294">
        <v>0.26300000000000001</v>
      </c>
      <c r="I26" s="294">
        <v>0.81799999999999995</v>
      </c>
      <c r="J26" s="294">
        <v>0.24099999999999999</v>
      </c>
      <c r="K26" s="294">
        <v>0.161</v>
      </c>
      <c r="L26" s="294">
        <v>3.0000000000000001E-3</v>
      </c>
      <c r="M26" s="294">
        <v>8.7330000000000005</v>
      </c>
    </row>
    <row r="27" spans="2:13" x14ac:dyDescent="0.25">
      <c r="B27" s="17" t="s">
        <v>2603</v>
      </c>
      <c r="C27" s="294">
        <v>19.004999999999999</v>
      </c>
      <c r="D27" s="294">
        <v>1.1180000000000001</v>
      </c>
      <c r="E27" s="294">
        <v>5.27</v>
      </c>
      <c r="F27" s="294">
        <v>1.2070000000000001</v>
      </c>
      <c r="G27" s="294">
        <v>0.94499999999999995</v>
      </c>
      <c r="H27" s="294">
        <v>2.2280000000000002</v>
      </c>
      <c r="I27" s="294">
        <v>7.4219999999999997</v>
      </c>
      <c r="J27" s="294">
        <v>0.76700000000000002</v>
      </c>
      <c r="K27" s="294">
        <v>1.302</v>
      </c>
      <c r="L27" s="294">
        <v>1.7000000000000001E-2</v>
      </c>
      <c r="M27" s="294">
        <v>39.281000000000006</v>
      </c>
    </row>
    <row r="28" spans="2:13" x14ac:dyDescent="0.25">
      <c r="B28" s="17" t="s">
        <v>2604</v>
      </c>
      <c r="C28" s="294">
        <v>120.51</v>
      </c>
      <c r="D28" s="294">
        <v>5.3860000000000001</v>
      </c>
      <c r="E28" s="294">
        <v>16.061</v>
      </c>
      <c r="F28" s="294">
        <v>21.59</v>
      </c>
      <c r="G28" s="294">
        <v>18.509</v>
      </c>
      <c r="H28" s="294">
        <v>0.52200000000000002</v>
      </c>
      <c r="I28" s="294">
        <v>5.3120000000000003</v>
      </c>
      <c r="J28" s="294">
        <v>3.9409999999999998</v>
      </c>
      <c r="K28" s="294">
        <v>5.6230000000000002</v>
      </c>
      <c r="L28" s="294">
        <v>3.4000000000000002E-2</v>
      </c>
      <c r="M28" s="294">
        <v>197.48799999999997</v>
      </c>
    </row>
    <row r="29" spans="2:13" x14ac:dyDescent="0.25">
      <c r="B29" s="295" t="s">
        <v>265</v>
      </c>
      <c r="C29" s="268">
        <v>145.518</v>
      </c>
      <c r="D29" s="268">
        <v>6.8760000000000003</v>
      </c>
      <c r="E29" s="268">
        <v>23.128</v>
      </c>
      <c r="F29" s="268">
        <v>23.239000000000001</v>
      </c>
      <c r="G29" s="268">
        <v>19.66</v>
      </c>
      <c r="H29" s="268">
        <v>3.0670000000000002</v>
      </c>
      <c r="I29" s="268">
        <v>13.652999999999999</v>
      </c>
      <c r="J29" s="268">
        <v>4.9849999999999994</v>
      </c>
      <c r="K29" s="268">
        <v>7.1000000000000005</v>
      </c>
      <c r="L29" s="268">
        <v>5.4000000000000006E-2</v>
      </c>
      <c r="M29" s="268">
        <v>247.27999999999997</v>
      </c>
    </row>
    <row r="34" spans="2:13" ht="15.75" x14ac:dyDescent="0.25">
      <c r="B34" s="250" t="s">
        <v>2605</v>
      </c>
    </row>
    <row r="35" spans="2:13" x14ac:dyDescent="0.25">
      <c r="B35" s="284" t="s">
        <v>2606</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2550</v>
      </c>
      <c r="L37" s="254" t="s">
        <v>263</v>
      </c>
      <c r="M37" s="255" t="s">
        <v>265</v>
      </c>
    </row>
    <row r="38" spans="2:13" x14ac:dyDescent="0.25">
      <c r="B38" s="281" t="s">
        <v>2607</v>
      </c>
      <c r="C38" s="300">
        <v>7.1859999999999993E-2</v>
      </c>
      <c r="D38" s="300">
        <v>0.15814</v>
      </c>
      <c r="E38" s="300"/>
      <c r="F38" s="300"/>
      <c r="G38" s="300">
        <v>1.542E-2</v>
      </c>
      <c r="H38" s="300">
        <v>7.8499999999999993E-3</v>
      </c>
      <c r="I38" s="300"/>
      <c r="J38" s="300">
        <v>1.3860000000000001E-2</v>
      </c>
      <c r="K38" s="300"/>
      <c r="L38" s="300"/>
      <c r="M38" s="301">
        <v>3.2439999999999997E-2</v>
      </c>
    </row>
    <row r="39" spans="2:13" x14ac:dyDescent="0.25">
      <c r="B39" s="249"/>
    </row>
    <row r="40" spans="2:13" x14ac:dyDescent="0.25">
      <c r="J40" s="302"/>
    </row>
    <row r="44" spans="2:13" ht="15.75" x14ac:dyDescent="0.25">
      <c r="B44" s="250" t="s">
        <v>2608</v>
      </c>
    </row>
    <row r="45" spans="2:13" x14ac:dyDescent="0.25">
      <c r="B45" s="284" t="s">
        <v>2398</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2550</v>
      </c>
      <c r="L47" s="254" t="s">
        <v>263</v>
      </c>
      <c r="M47" s="255" t="s">
        <v>265</v>
      </c>
    </row>
    <row r="48" spans="2:13" x14ac:dyDescent="0.25">
      <c r="B48" s="281" t="s">
        <v>2607</v>
      </c>
      <c r="C48" s="303">
        <v>6.8769999999999998E-2</v>
      </c>
      <c r="D48" s="303">
        <v>0.13342000000000001</v>
      </c>
      <c r="E48" s="303"/>
      <c r="F48" s="303"/>
      <c r="G48" s="303">
        <v>2.494E-2</v>
      </c>
      <c r="H48" s="303">
        <v>1.0109999999999999E-2</v>
      </c>
      <c r="I48" s="303"/>
      <c r="J48" s="303">
        <v>3.066E-2</v>
      </c>
      <c r="K48" s="303"/>
      <c r="L48" s="303"/>
      <c r="M48" s="304">
        <v>4.691E-2</v>
      </c>
    </row>
    <row r="49" spans="2:13" x14ac:dyDescent="0.25">
      <c r="B49" s="249" t="s">
        <v>2609</v>
      </c>
    </row>
    <row r="54" spans="2:13" ht="15.75" x14ac:dyDescent="0.25">
      <c r="B54" s="250" t="s">
        <v>2610</v>
      </c>
    </row>
    <row r="55" spans="2:13" x14ac:dyDescent="0.25">
      <c r="B55" s="284" t="s">
        <v>2400</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2550</v>
      </c>
      <c r="L57" s="254" t="s">
        <v>263</v>
      </c>
      <c r="M57" s="255" t="s">
        <v>265</v>
      </c>
    </row>
    <row r="58" spans="2:13" x14ac:dyDescent="0.25">
      <c r="B58" s="207" t="s">
        <v>2611</v>
      </c>
      <c r="C58" s="305">
        <v>0.06</v>
      </c>
      <c r="D58" s="305">
        <v>0.09</v>
      </c>
      <c r="E58" s="305"/>
      <c r="F58" s="305"/>
      <c r="G58" s="305">
        <v>0.03</v>
      </c>
      <c r="H58" s="305">
        <v>0.01</v>
      </c>
      <c r="I58" s="305"/>
      <c r="J58" s="305">
        <v>0.03</v>
      </c>
      <c r="K58" s="305"/>
      <c r="L58" s="305"/>
      <c r="M58" s="305">
        <v>0.04</v>
      </c>
    </row>
    <row r="59" spans="2:13" x14ac:dyDescent="0.25">
      <c r="B59" s="207" t="s">
        <v>2612</v>
      </c>
      <c r="C59" s="305">
        <v>0.04</v>
      </c>
      <c r="D59" s="305"/>
      <c r="E59" s="305"/>
      <c r="F59" s="305"/>
      <c r="G59" s="305"/>
      <c r="H59" s="305"/>
      <c r="I59" s="305"/>
      <c r="J59" s="305"/>
      <c r="K59" s="305"/>
      <c r="L59" s="305"/>
      <c r="M59" s="305">
        <v>0.03</v>
      </c>
    </row>
    <row r="60" spans="2:13" x14ac:dyDescent="0.25">
      <c r="B60" s="207" t="s">
        <v>2613</v>
      </c>
      <c r="C60" s="305">
        <v>0.06</v>
      </c>
      <c r="D60" s="305">
        <v>1.1299999999999999</v>
      </c>
      <c r="E60" s="305"/>
      <c r="F60" s="305"/>
      <c r="G60" s="305"/>
      <c r="H60" s="305"/>
      <c r="I60" s="305"/>
      <c r="J60" s="305"/>
      <c r="K60" s="305"/>
      <c r="L60" s="305"/>
      <c r="M60" s="305">
        <v>0.08</v>
      </c>
    </row>
    <row r="61" spans="2:13" x14ac:dyDescent="0.25">
      <c r="B61" s="207" t="s">
        <v>2614</v>
      </c>
      <c r="C61" s="305">
        <v>0.23</v>
      </c>
      <c r="D61" s="305"/>
      <c r="E61" s="305"/>
      <c r="F61" s="305"/>
      <c r="G61" s="305"/>
      <c r="H61" s="305"/>
      <c r="I61" s="305"/>
      <c r="J61" s="305"/>
      <c r="K61" s="305"/>
      <c r="L61" s="305"/>
      <c r="M61" s="305">
        <v>0.18</v>
      </c>
    </row>
    <row r="62" spans="2:13" x14ac:dyDescent="0.25">
      <c r="B62" s="207" t="s">
        <v>2615</v>
      </c>
      <c r="C62" s="305">
        <v>1.22</v>
      </c>
      <c r="D62" s="305"/>
      <c r="E62" s="305"/>
      <c r="F62" s="305"/>
      <c r="G62" s="305"/>
      <c r="H62" s="305"/>
      <c r="I62" s="305"/>
      <c r="J62" s="305"/>
      <c r="K62" s="305"/>
      <c r="L62" s="305"/>
      <c r="M62" s="305">
        <v>0.74</v>
      </c>
    </row>
    <row r="63" spans="2:13" x14ac:dyDescent="0.25">
      <c r="B63" s="214" t="s">
        <v>2616</v>
      </c>
      <c r="C63" s="306">
        <v>3.54</v>
      </c>
      <c r="D63" s="306"/>
      <c r="E63" s="306"/>
      <c r="F63" s="306"/>
      <c r="G63" s="306"/>
      <c r="H63" s="306"/>
      <c r="I63" s="306"/>
      <c r="J63" s="306"/>
      <c r="K63" s="306"/>
      <c r="L63" s="306"/>
      <c r="M63" s="306">
        <v>0.88</v>
      </c>
    </row>
    <row r="68" spans="2:13" ht="15.75" x14ac:dyDescent="0.25">
      <c r="B68" s="250" t="s">
        <v>2617</v>
      </c>
    </row>
    <row r="69" spans="2:13" x14ac:dyDescent="0.25">
      <c r="B69" s="284" t="s">
        <v>2402</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2550</v>
      </c>
      <c r="L71" s="254" t="s">
        <v>263</v>
      </c>
      <c r="M71" s="255" t="s">
        <v>265</v>
      </c>
    </row>
    <row r="72" spans="2:13" x14ac:dyDescent="0.25">
      <c r="B72" s="281" t="s">
        <v>2618</v>
      </c>
      <c r="C72" s="303">
        <v>3.98</v>
      </c>
      <c r="D72" s="303">
        <v>0.05</v>
      </c>
      <c r="E72" s="303">
        <v>0</v>
      </c>
      <c r="F72" s="303">
        <v>0</v>
      </c>
      <c r="G72" s="303">
        <v>0.6</v>
      </c>
      <c r="H72" s="303">
        <v>0</v>
      </c>
      <c r="I72" s="303">
        <v>0</v>
      </c>
      <c r="J72" s="303">
        <v>-0.23</v>
      </c>
      <c r="K72" s="303">
        <v>0</v>
      </c>
      <c r="L72" s="303">
        <v>2.23</v>
      </c>
      <c r="M72" s="304">
        <v>6.629999999999999</v>
      </c>
    </row>
    <row r="77" spans="2:13" ht="15.75" x14ac:dyDescent="0.25">
      <c r="B77" s="250" t="s">
        <v>2619</v>
      </c>
    </row>
    <row r="78" spans="2:13" x14ac:dyDescent="0.25">
      <c r="B78" s="284" t="s">
        <v>2404</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2550</v>
      </c>
      <c r="L80" s="254" t="s">
        <v>263</v>
      </c>
      <c r="M80" s="255" t="s">
        <v>265</v>
      </c>
    </row>
    <row r="81" spans="2:14" x14ac:dyDescent="0.25">
      <c r="B81" s="281" t="s">
        <v>2620</v>
      </c>
      <c r="C81" s="303">
        <v>0</v>
      </c>
      <c r="D81" s="303">
        <v>0</v>
      </c>
      <c r="E81" s="303">
        <v>0</v>
      </c>
      <c r="F81" s="303">
        <v>0</v>
      </c>
      <c r="G81" s="303">
        <v>0</v>
      </c>
      <c r="H81" s="303">
        <v>0</v>
      </c>
      <c r="I81" s="303">
        <v>0</v>
      </c>
      <c r="J81" s="303">
        <v>0</v>
      </c>
      <c r="K81" s="303">
        <v>0</v>
      </c>
      <c r="L81" s="303">
        <v>4.18</v>
      </c>
      <c r="M81" s="304"/>
    </row>
    <row r="82" spans="2:14" x14ac:dyDescent="0.25">
      <c r="B82" s="249"/>
    </row>
    <row r="83" spans="2:14" x14ac:dyDescent="0.25">
      <c r="B83" s="249"/>
    </row>
    <row r="85" spans="2:14" x14ac:dyDescent="0.25">
      <c r="N85" s="200" t="s">
        <v>2456</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dcterms:created xsi:type="dcterms:W3CDTF">2016-04-21T08:07:20Z</dcterms:created>
  <dcterms:modified xsi:type="dcterms:W3CDTF">2026-02-06T12:43:20Z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