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9.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8.xml" ContentType="application/vnd.openxmlformats-officedocument.drawing+xml"/>
  <Override PartName="/xl/drawings/drawing10.xml" ContentType="application/vnd.openxmlformats-officedocument.drawing+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drawings/drawing2.xml" ContentType="application/vnd.openxmlformats-officedocument.drawing+xml"/>
  <Override PartName="/xl/theme/theme1.xml" ContentType="application/vnd.openxmlformats-officedocument.theme+xml"/>
  <Override PartName="/xl/worksheets/sheet16.xml" ContentType="application/vnd.openxmlformats-officedocument.spreadsheetml.worksheet+xml"/>
  <Override PartName="/xl/worksheets/sheet1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drawings/drawing7.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L:\kreditrisici\ECBC CB Label\04 Data\2016Q4\"/>
    </mc:Choice>
  </mc:AlternateContent>
  <bookViews>
    <workbookView xWindow="1305" yWindow="-15" windowWidth="15375" windowHeight="12330" tabRatio="948"/>
  </bookViews>
  <sheets>
    <sheet name="Introduction" sheetId="22" r:id="rId1"/>
    <sheet name="A. HTT General" sheetId="25" r:id="rId2"/>
    <sheet name="B1. HTT Mortgage Assets" sheetId="9" r:id="rId3"/>
    <sheet name="C. HTT Harmonised Glossary" sheetId="11" r:id="rId4"/>
    <sheet name="D. NTT Frontpage" sheetId="33" r:id="rId5"/>
    <sheet name="NTT Contents" sheetId="34" r:id="rId6"/>
    <sheet name="Tabel A - General Issuer Detail" sheetId="35" r:id="rId7"/>
    <sheet name="G1-G4 - Cover pool inform." sheetId="36" r:id="rId8"/>
    <sheet name="Table 1-3 - Lending" sheetId="37" r:id="rId9"/>
    <sheet name="Table 4 - LTV" sheetId="38" r:id="rId10"/>
    <sheet name="Table 5 - Region" sheetId="39" r:id="rId11"/>
    <sheet name="Table 6-8 - Lending by loan" sheetId="40" r:id="rId12"/>
    <sheet name="Table 9-13 - Lending" sheetId="41" r:id="rId13"/>
    <sheet name="X1 Key Concepts" sheetId="42" r:id="rId14"/>
    <sheet name="X2 Key Concepts" sheetId="43" r:id="rId15"/>
    <sheet name="X3 - General explanation" sheetId="44" r:id="rId16"/>
  </sheets>
  <definedNames>
    <definedName name="_xlnm.Print_Area" localSheetId="1">'A. HTT General'!$A$1:$G$363</definedName>
    <definedName name="_xlnm.Print_Area" localSheetId="2">'B1. HTT Mortgage Assets'!$A$1:$G$367</definedName>
    <definedName name="_xlnm.Print_Area" localSheetId="3">'C. HTT Harmonised Glossary'!$A$1:$C$37</definedName>
    <definedName name="_xlnm.Print_Area" localSheetId="4">'D. NTT Frontpage'!$A$1:$F$37</definedName>
    <definedName name="_xlnm.Print_Area" localSheetId="7">'G1-G4 - Cover pool inform.'!$A$1:$L$132</definedName>
    <definedName name="_xlnm.Print_Area" localSheetId="0">Introduction!$B$2:$J$39</definedName>
    <definedName name="_xlnm.Print_Area" localSheetId="5">'NTT Contents'!$A$1:$F$77</definedName>
    <definedName name="_xlnm.Print_Area" localSheetId="9">'Table 4 - LTV'!$A$1:$O$89</definedName>
    <definedName name="_xlnm.Print_Area" localSheetId="12">'Table 9-13 - Lending'!$A$1:$U$83</definedName>
    <definedName name="_xlnm.Print_Area" localSheetId="13">'X1 Key Concepts'!$A$1:$D$46</definedName>
  </definedNames>
  <calcPr calcId="152511" calcOnSave="0"/>
</workbook>
</file>

<file path=xl/calcChain.xml><?xml version="1.0" encoding="utf-8"?>
<calcChain xmlns="http://schemas.openxmlformats.org/spreadsheetml/2006/main">
  <c r="G111" i="25" l="1"/>
  <c r="G112" i="25"/>
  <c r="G113" i="25"/>
  <c r="G114" i="25"/>
  <c r="G115" i="25"/>
  <c r="G116" i="25"/>
  <c r="G117" i="25"/>
  <c r="G118" i="25"/>
  <c r="G119" i="25"/>
  <c r="G120" i="25"/>
  <c r="G121" i="25"/>
  <c r="G122" i="25"/>
  <c r="G123" i="25"/>
  <c r="D291" i="25" l="1"/>
  <c r="C291" i="25" l="1"/>
  <c r="C286" i="25"/>
  <c r="C77" i="9" l="1"/>
  <c r="C288" i="25" l="1"/>
  <c r="C298" i="25"/>
  <c r="C295" i="25"/>
  <c r="C290" i="25"/>
  <c r="D290" i="25"/>
  <c r="C292" i="25" l="1"/>
  <c r="C76" i="25" l="1"/>
  <c r="F78" i="25" l="1"/>
  <c r="F79" i="25"/>
  <c r="F80" i="25"/>
  <c r="C206" i="25"/>
  <c r="F210" i="25" l="1"/>
  <c r="F211" i="25"/>
  <c r="F213" i="25"/>
  <c r="F208" i="25"/>
  <c r="F209" i="25"/>
  <c r="F212" i="25"/>
  <c r="F77" i="9"/>
  <c r="F73" i="9"/>
  <c r="F44" i="9"/>
  <c r="D77" i="9"/>
  <c r="D73" i="9"/>
  <c r="D44" i="9"/>
  <c r="C73" i="9"/>
  <c r="C44" i="9"/>
  <c r="C15" i="9"/>
  <c r="C218" i="25"/>
  <c r="C177" i="25"/>
  <c r="C165" i="25"/>
  <c r="C151" i="25"/>
  <c r="C98" i="25"/>
  <c r="F102" i="25" s="1"/>
  <c r="G69" i="25"/>
  <c r="F86" i="25"/>
  <c r="C58" i="25"/>
  <c r="F172" i="25" l="1"/>
  <c r="F174" i="25"/>
  <c r="F21" i="9"/>
  <c r="F22" i="9"/>
  <c r="F23" i="9"/>
  <c r="F24" i="9"/>
  <c r="F17" i="9"/>
  <c r="F25" i="9"/>
  <c r="F18" i="9"/>
  <c r="F26" i="9"/>
  <c r="F19" i="9"/>
  <c r="F20" i="9"/>
  <c r="F63" i="25"/>
  <c r="F62" i="25"/>
  <c r="F60" i="25"/>
  <c r="F61" i="25"/>
  <c r="F64" i="25"/>
  <c r="F220" i="25"/>
  <c r="G220" i="25"/>
  <c r="G223" i="25"/>
  <c r="G224" i="25"/>
  <c r="F221" i="25"/>
  <c r="F225" i="25"/>
  <c r="G221" i="25"/>
  <c r="G225" i="25"/>
  <c r="F222" i="25"/>
  <c r="G222" i="25"/>
  <c r="F223" i="25"/>
  <c r="F224" i="25"/>
  <c r="F156" i="25"/>
  <c r="F158" i="25"/>
  <c r="F160" i="25"/>
  <c r="F153" i="25"/>
  <c r="F157" i="25"/>
  <c r="F154" i="25"/>
  <c r="F155" i="25"/>
  <c r="F159" i="25"/>
  <c r="G92" i="25"/>
  <c r="G96" i="25"/>
  <c r="G93" i="25"/>
  <c r="G97" i="25"/>
  <c r="G95" i="25"/>
  <c r="G94" i="25"/>
  <c r="G91" i="25"/>
  <c r="G102" i="25"/>
  <c r="G70" i="25"/>
  <c r="G74" i="25"/>
  <c r="G71" i="25"/>
  <c r="G75" i="25"/>
  <c r="G73" i="25"/>
  <c r="G72" i="25"/>
  <c r="G79" i="25"/>
  <c r="F53" i="25"/>
  <c r="F59" i="25"/>
  <c r="G215" i="25"/>
  <c r="F175" i="25"/>
  <c r="F182" i="25"/>
  <c r="F181" i="25"/>
  <c r="F180" i="25"/>
  <c r="F179" i="25"/>
  <c r="F178" i="25"/>
  <c r="F185" i="25"/>
  <c r="F184" i="25"/>
  <c r="F183" i="25"/>
  <c r="F194" i="25"/>
  <c r="F199" i="25"/>
  <c r="G219" i="25"/>
  <c r="F203" i="25"/>
  <c r="F14" i="9"/>
  <c r="F13" i="9"/>
  <c r="F16" i="9"/>
  <c r="F202" i="25"/>
  <c r="F193" i="25"/>
  <c r="F217" i="25"/>
  <c r="F201" i="25"/>
  <c r="F192" i="25"/>
  <c r="F216" i="25"/>
  <c r="F200" i="25"/>
  <c r="F207" i="25"/>
  <c r="F197" i="25"/>
  <c r="G217" i="25"/>
  <c r="F191" i="25"/>
  <c r="F196" i="25"/>
  <c r="G216" i="25"/>
  <c r="G81" i="25"/>
  <c r="F204" i="25"/>
  <c r="F195" i="25"/>
  <c r="F219" i="25"/>
  <c r="F215" i="25"/>
  <c r="F198" i="25"/>
  <c r="F85" i="25"/>
  <c r="G85" i="25"/>
  <c r="F189" i="25"/>
  <c r="F81" i="25"/>
  <c r="G77" i="25"/>
  <c r="F93" i="25"/>
  <c r="G78" i="25"/>
  <c r="G80" i="25"/>
  <c r="G103" i="25"/>
  <c r="F144" i="25"/>
  <c r="F103" i="25"/>
  <c r="F176" i="25"/>
  <c r="F92" i="25"/>
  <c r="F136" i="25"/>
  <c r="F143" i="25"/>
  <c r="F106" i="25"/>
  <c r="G106" i="25"/>
  <c r="F91" i="25"/>
  <c r="F150" i="25"/>
  <c r="F142" i="25"/>
  <c r="F107" i="25"/>
  <c r="G107" i="25"/>
  <c r="F152" i="25"/>
  <c r="F149" i="25"/>
  <c r="F141" i="25"/>
  <c r="G86" i="25"/>
  <c r="F108" i="25"/>
  <c r="G108" i="25"/>
  <c r="F97" i="25"/>
  <c r="F148" i="25"/>
  <c r="F140" i="25"/>
  <c r="F99" i="25"/>
  <c r="G99" i="25"/>
  <c r="F96" i="25"/>
  <c r="F147" i="25"/>
  <c r="F139" i="25"/>
  <c r="F100" i="25"/>
  <c r="G100" i="25"/>
  <c r="F95" i="25"/>
  <c r="F146" i="25"/>
  <c r="F138" i="25"/>
  <c r="F77" i="25"/>
  <c r="F101" i="25"/>
  <c r="G101" i="25"/>
  <c r="F94" i="25"/>
  <c r="F145" i="25"/>
  <c r="F137" i="25"/>
  <c r="F54" i="25"/>
  <c r="F57" i="25"/>
  <c r="F56" i="25"/>
  <c r="G110" i="25" l="1"/>
  <c r="F206" i="25"/>
  <c r="G129" i="25"/>
  <c r="G130" i="25"/>
  <c r="G134" i="25"/>
  <c r="G127" i="25"/>
  <c r="G131" i="25"/>
  <c r="G128" i="25"/>
  <c r="G132" i="25"/>
  <c r="G133" i="25"/>
  <c r="G158" i="25"/>
  <c r="G156" i="25"/>
  <c r="G153" i="25"/>
  <c r="G157" i="25"/>
  <c r="G154" i="25"/>
  <c r="G155" i="25"/>
  <c r="G159" i="25"/>
  <c r="G160" i="25"/>
  <c r="F151" i="25"/>
  <c r="F58" i="25"/>
  <c r="G218" i="25"/>
  <c r="F218" i="25"/>
  <c r="F98" i="25"/>
  <c r="G126" i="25"/>
  <c r="G144" i="25"/>
  <c r="G137" i="25"/>
  <c r="G145" i="25"/>
  <c r="G138" i="25"/>
  <c r="G146" i="25"/>
  <c r="G139" i="25"/>
  <c r="G147" i="25"/>
  <c r="G140" i="25"/>
  <c r="G148" i="25"/>
  <c r="G141" i="25"/>
  <c r="G149" i="25"/>
  <c r="G152" i="25"/>
  <c r="G142" i="25"/>
  <c r="G150" i="25"/>
  <c r="G143" i="25"/>
  <c r="G136" i="25"/>
  <c r="C125" i="25" l="1"/>
  <c r="F111" i="25" l="1"/>
  <c r="F113" i="25"/>
  <c r="F115" i="25"/>
  <c r="F117" i="25"/>
  <c r="F119" i="25"/>
  <c r="F121" i="25"/>
  <c r="F123" i="25"/>
  <c r="F112" i="25"/>
  <c r="F114" i="25"/>
  <c r="F116" i="25"/>
  <c r="F118" i="25"/>
  <c r="F120" i="25"/>
  <c r="F122" i="25"/>
  <c r="F110" i="25"/>
  <c r="D330" i="9"/>
  <c r="C330" i="9"/>
  <c r="D308" i="9"/>
  <c r="C308" i="9"/>
  <c r="F327" i="9" l="1"/>
  <c r="F328" i="9"/>
  <c r="F329" i="9"/>
  <c r="F322" i="9"/>
  <c r="F323" i="9"/>
  <c r="F324" i="9"/>
  <c r="F325" i="9"/>
  <c r="F326" i="9"/>
  <c r="G324" i="9"/>
  <c r="G328" i="9"/>
  <c r="G325" i="9"/>
  <c r="G329" i="9"/>
  <c r="G326" i="9"/>
  <c r="G322" i="9"/>
  <c r="G323" i="9"/>
  <c r="G327" i="9"/>
  <c r="G313" i="9"/>
  <c r="G304" i="9"/>
  <c r="G306" i="9"/>
  <c r="G309" i="9"/>
  <c r="G302" i="9"/>
  <c r="G303" i="9"/>
  <c r="G312" i="9"/>
  <c r="G305" i="9"/>
  <c r="G311" i="9"/>
  <c r="G301" i="9"/>
  <c r="G314" i="9"/>
  <c r="G310" i="9"/>
  <c r="G307" i="9"/>
  <c r="G300" i="9"/>
  <c r="G331" i="9"/>
  <c r="G332" i="9"/>
  <c r="G334" i="9"/>
  <c r="G333" i="9"/>
  <c r="G336" i="9"/>
  <c r="G335" i="9"/>
  <c r="F311" i="9"/>
  <c r="F306" i="9"/>
  <c r="F300" i="9"/>
  <c r="F314" i="9"/>
  <c r="F304" i="9"/>
  <c r="F305" i="9"/>
  <c r="F310" i="9"/>
  <c r="F307" i="9"/>
  <c r="F309" i="9"/>
  <c r="F302" i="9"/>
  <c r="F303" i="9"/>
  <c r="F313" i="9"/>
  <c r="F312" i="9"/>
  <c r="F301" i="9"/>
  <c r="F331" i="9"/>
  <c r="F336" i="9"/>
  <c r="F335" i="9"/>
  <c r="F333" i="9"/>
  <c r="F332" i="9"/>
  <c r="F334" i="9"/>
  <c r="F73" i="25"/>
  <c r="C310" i="25"/>
  <c r="C297" i="25"/>
  <c r="C296" i="25"/>
  <c r="C294" i="25"/>
  <c r="C293" i="25"/>
  <c r="C289" i="25"/>
  <c r="C287" i="25"/>
  <c r="F162" i="25"/>
  <c r="F163" i="25" l="1"/>
  <c r="F164" i="25"/>
  <c r="F75" i="25"/>
  <c r="F74" i="25"/>
  <c r="F70" i="25"/>
  <c r="F72" i="25"/>
  <c r="F69" i="25"/>
  <c r="F173" i="25"/>
  <c r="F177" i="25" s="1"/>
  <c r="F71" i="25"/>
  <c r="F124" i="25"/>
  <c r="G124" i="25"/>
  <c r="F76" i="25" l="1"/>
  <c r="F125" i="25"/>
  <c r="F165" i="25"/>
  <c r="D208" i="9" l="1"/>
  <c r="C208" i="9"/>
  <c r="F201" i="9" l="1"/>
  <c r="F213" i="9"/>
  <c r="F212" i="9"/>
  <c r="F211" i="9"/>
  <c r="F210" i="9"/>
  <c r="F209" i="9"/>
  <c r="F214" i="9"/>
  <c r="G201" i="9"/>
  <c r="G214" i="9"/>
  <c r="G213" i="9"/>
  <c r="G212" i="9"/>
  <c r="G211" i="9"/>
  <c r="G210" i="9"/>
  <c r="G209" i="9"/>
  <c r="F273" i="9" l="1"/>
  <c r="F275" i="9"/>
  <c r="F277" i="9"/>
  <c r="F279" i="9"/>
  <c r="F281" i="9"/>
  <c r="F283" i="9"/>
  <c r="F285" i="9"/>
  <c r="F287" i="9"/>
  <c r="F289" i="9"/>
  <c r="F291" i="9"/>
  <c r="F293" i="9"/>
  <c r="F272" i="9"/>
  <c r="F274" i="9"/>
  <c r="F276" i="9"/>
  <c r="F278" i="9"/>
  <c r="F280" i="9"/>
  <c r="F282" i="9"/>
  <c r="F284" i="9"/>
  <c r="F286" i="9"/>
  <c r="F288" i="9"/>
  <c r="F290" i="9"/>
  <c r="F292" i="9"/>
  <c r="F294" i="9"/>
  <c r="F271" i="9"/>
  <c r="F206" i="9"/>
  <c r="F205" i="9"/>
  <c r="F203" i="9"/>
  <c r="F207" i="9"/>
  <c r="F204" i="9"/>
  <c r="F202" i="9"/>
  <c r="F200" i="9"/>
  <c r="G206" i="9"/>
  <c r="G205" i="9"/>
  <c r="G203" i="9"/>
  <c r="G207" i="9"/>
  <c r="G204" i="9"/>
  <c r="G202" i="9"/>
  <c r="G200" i="9"/>
  <c r="G273" i="9"/>
  <c r="G275" i="9"/>
  <c r="G277" i="9"/>
  <c r="G279" i="9"/>
  <c r="G281" i="9"/>
  <c r="G283" i="9"/>
  <c r="G285" i="9"/>
  <c r="G287" i="9"/>
  <c r="G289" i="9"/>
  <c r="G291" i="9"/>
  <c r="G293" i="9"/>
  <c r="G271" i="9"/>
  <c r="G272" i="9"/>
  <c r="G274" i="9"/>
  <c r="G276" i="9"/>
  <c r="G278" i="9"/>
  <c r="G280" i="9"/>
  <c r="G282" i="9"/>
  <c r="G284" i="9"/>
  <c r="G286" i="9"/>
  <c r="G288" i="9"/>
  <c r="G290" i="9"/>
  <c r="G292" i="9"/>
  <c r="G294" i="9"/>
  <c r="G330" i="9" l="1"/>
  <c r="F308" i="9"/>
  <c r="G308" i="9"/>
  <c r="F330" i="9"/>
  <c r="F208" i="9"/>
  <c r="G295" i="9"/>
  <c r="G208" i="9"/>
  <c r="F295" i="9"/>
  <c r="G175" i="9" l="1"/>
  <c r="G173" i="9"/>
  <c r="G171" i="9"/>
  <c r="G176" i="9"/>
  <c r="G174" i="9"/>
  <c r="G172" i="9"/>
  <c r="F175" i="9"/>
  <c r="F173" i="9"/>
  <c r="F171" i="9"/>
  <c r="F176" i="9"/>
  <c r="F174" i="9"/>
  <c r="F172" i="9"/>
  <c r="G195" i="9" l="1"/>
  <c r="F195" i="9"/>
  <c r="F12" i="9" l="1"/>
  <c r="F15" i="9" s="1"/>
</calcChain>
</file>

<file path=xl/comments1.xml><?xml version="1.0" encoding="utf-8"?>
<comments xmlns="http://schemas.openxmlformats.org/spreadsheetml/2006/main">
  <authors>
    <author>Inger Lise Wolff-Jensen</author>
  </authors>
  <commentList>
    <comment ref="B45" authorId="0" shapeId="0">
      <text>
        <r>
          <rPr>
            <b/>
            <sz val="9"/>
            <color indexed="81"/>
            <rFont val="Tahoma"/>
            <family val="2"/>
          </rPr>
          <t xml:space="preserve">Covered Bond Label:
</t>
        </r>
        <r>
          <rPr>
            <sz val="9"/>
            <color indexed="81"/>
            <rFont val="Tahoma"/>
            <family val="2"/>
          </rPr>
          <t xml:space="preserve">It should be always calculated as (total cover assets – covered bond outstanding) / covered bond outstanding
</t>
        </r>
      </text>
    </comment>
    <comment ref="G45" authorId="0" shapeId="0">
      <text>
        <r>
          <rPr>
            <sz val="9"/>
            <color indexed="81"/>
            <rFont val="Tahoma"/>
            <family val="2"/>
          </rPr>
          <t xml:space="preserve">Include the reason for the Committed OC.
</t>
        </r>
      </text>
    </comment>
  </commentList>
</comments>
</file>

<file path=xl/sharedStrings.xml><?xml version="1.0" encoding="utf-8"?>
<sst xmlns="http://schemas.openxmlformats.org/spreadsheetml/2006/main" count="2475" uniqueCount="1491">
  <si>
    <t>France</t>
  </si>
  <si>
    <t>Total</t>
  </si>
  <si>
    <t>Other</t>
  </si>
  <si>
    <t>Residential</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</si>
  <si>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</si>
  <si>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</si>
  <si>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</si>
  <si>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</si>
  <si>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</si>
  <si>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</si>
  <si>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</si>
  <si>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</si>
  <si>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</si>
  <si>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</si>
  <si>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</si>
  <si>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</si>
  <si>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</si>
  <si>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</si>
  <si>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</si>
  <si>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</si>
  <si>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</si>
  <si>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</si>
  <si>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 xml:space="preserve"> USD</t>
  </si>
  <si>
    <t xml:space="preserve"> CHF</t>
  </si>
  <si>
    <t xml:space="preserve"> GBP</t>
  </si>
  <si>
    <t xml:space="preserve"> AUD</t>
  </si>
  <si>
    <t xml:space="preserve"> CAD</t>
  </si>
  <si>
    <t>Legal</t>
  </si>
  <si>
    <t>Actual</t>
  </si>
  <si>
    <t>Retail</t>
  </si>
  <si>
    <t>Office</t>
  </si>
  <si>
    <t>Shopping malls</t>
  </si>
  <si>
    <t>Land</t>
  </si>
  <si>
    <t>Mortgages</t>
  </si>
  <si>
    <t>Fixed rate</t>
  </si>
  <si>
    <t>Floating rate</t>
  </si>
  <si>
    <t>1st lien</t>
  </si>
  <si>
    <t>Guaranteed</t>
  </si>
  <si>
    <t>Bullet / interest only</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</si>
  <si>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</si>
  <si>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</si>
  <si>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</si>
  <si>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</si>
  <si>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</si>
  <si>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</si>
  <si>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</si>
  <si>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</si>
  <si>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</si>
  <si>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</si>
  <si>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</si>
  <si>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</si>
  <si>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</si>
  <si>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</si>
  <si>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</si>
  <si>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</si>
  <si>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</si>
  <si>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</si>
  <si>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</si>
  <si>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</si>
  <si>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</si>
  <si>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</si>
  <si>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</si>
  <si>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</si>
  <si>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</si>
  <si>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</si>
  <si>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</si>
  <si>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</si>
  <si>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</si>
  <si>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</si>
  <si>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</si>
  <si>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</si>
  <si>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</si>
  <si>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</si>
  <si>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</si>
  <si>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</si>
  <si>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</si>
  <si>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</si>
  <si>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</si>
  <si>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</si>
  <si>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</si>
  <si>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</si>
  <si>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</si>
  <si>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</si>
  <si>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</si>
  <si>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</si>
  <si>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</si>
  <si>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</si>
  <si>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</si>
  <si>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</si>
  <si>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</si>
  <si>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Contractual (mn)</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</si>
  <si>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</si>
  <si>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</si>
  <si>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</si>
  <si>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</si>
  <si>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</si>
  <si>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</si>
  <si>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</si>
  <si>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</si>
  <si>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</si>
  <si>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</si>
  <si>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</si>
  <si>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</si>
  <si>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</si>
  <si>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</si>
  <si>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</si>
  <si>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</si>
  <si>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</si>
  <si>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</si>
  <si>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</si>
  <si>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</si>
  <si>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</si>
  <si>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</si>
  <si>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</si>
  <si>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</si>
  <si>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</si>
  <si>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</si>
  <si>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</si>
  <si>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</si>
  <si>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</si>
  <si>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</si>
  <si>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</si>
  <si>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</si>
  <si>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</si>
  <si>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</si>
  <si>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</si>
  <si>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</si>
  <si>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</si>
  <si>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</si>
  <si>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</si>
  <si>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</si>
  <si>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</si>
  <si>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</si>
  <si>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</si>
  <si>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</si>
  <si>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Cover Pool Size</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</si>
  <si>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</si>
  <si>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</si>
  <si>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</si>
  <si>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</si>
  <si>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</si>
  <si>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</si>
  <si>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</si>
  <si>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</si>
  <si>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</si>
  <si>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</si>
  <si>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</si>
  <si>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</si>
  <si>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</si>
  <si>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</si>
  <si>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</si>
  <si>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</si>
  <si>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</si>
  <si>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</si>
  <si>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</si>
  <si>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</si>
  <si>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</si>
  <si>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</si>
  <si>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</si>
  <si>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</si>
  <si>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</si>
  <si>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Social &amp; Cultural purposes</t>
  </si>
  <si>
    <t>Purpose</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</si>
  <si>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</si>
  <si>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</si>
  <si>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</si>
  <si>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</si>
  <si>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</si>
  <si>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</si>
  <si>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</si>
  <si>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</si>
  <si>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</si>
  <si>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</si>
  <si>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</si>
  <si>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</si>
  <si>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</si>
  <si>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</si>
  <si>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</si>
  <si>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</si>
  <si>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</si>
  <si>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</si>
  <si>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</si>
  <si>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</si>
  <si>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</si>
  <si>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</si>
  <si>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</si>
  <si>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</si>
  <si>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</si>
  <si>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</si>
  <si>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</si>
  <si>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</si>
  <si>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</si>
  <si>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</si>
  <si>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</si>
  <si>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</si>
  <si>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</si>
  <si>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</si>
  <si>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</si>
  <si>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</si>
  <si>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</si>
  <si>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</si>
  <si>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</si>
  <si>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</si>
  <si>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Exposures to/guaranteed by governments or quasi governments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</si>
  <si>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</si>
  <si>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</si>
  <si>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</si>
  <si>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</si>
  <si>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</si>
  <si>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</si>
  <si>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</si>
  <si>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</si>
  <si>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</si>
  <si>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</si>
  <si>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</si>
  <si>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</si>
  <si>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</si>
  <si>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</si>
  <si>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</si>
  <si>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</si>
  <si>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</si>
  <si>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</si>
  <si>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</si>
  <si>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</si>
  <si>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</si>
  <si>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</si>
  <si>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</si>
  <si>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</si>
  <si>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</si>
  <si>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</si>
  <si>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</si>
  <si>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</si>
  <si>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</si>
  <si>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A. Harmonised Transparency Template - General Information</t>
  </si>
  <si>
    <t>(Please refer to "Tab D. HTT Harmonised Glossary" for hedging strategy)</t>
  </si>
  <si>
    <t>Worksheet A: HTT General</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</si>
  <si>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</si>
  <si>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</si>
  <si>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</si>
  <si>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</si>
  <si>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</si>
  <si>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</si>
  <si>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</si>
  <si>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</si>
  <si>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</si>
  <si>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</si>
  <si>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</si>
  <si>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</si>
  <si>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</si>
  <si>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By LTV buckets (mn):</t>
  </si>
  <si>
    <t>Derivatives in the cover pool [notional] (mn)</t>
  </si>
  <si>
    <t>Derivatives outside the cover pool [notional] (mn)</t>
  </si>
  <si>
    <t>NPV of Derivatives in the cover pool (mn)</t>
  </si>
  <si>
    <t>NPV of Derivatives outside the cover pool (mn)</t>
  </si>
  <si>
    <t>Maturity Buckets of Cover assets [i.e. how is the contractual and/or expected maturity defined? What assumptions eg, in terms of prepayments? etc.]</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</si>
  <si>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</si>
  <si>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</si>
  <si>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</si>
  <si>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</si>
  <si>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</si>
  <si>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B2: HTT Public Sector Assets</t>
  </si>
  <si>
    <t>Worksheet C: HTT Harmonised Glossary</t>
  </si>
  <si>
    <t>B1. Harmonised Transparency Template - Mortgage Assets</t>
  </si>
  <si>
    <t>CONTENT OF TAB B1</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</si>
  <si>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</si>
  <si>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</si>
  <si>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</si>
  <si>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</si>
  <si>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Cash</t>
  </si>
  <si>
    <t>Domestic (Country of Issuer)</t>
  </si>
  <si>
    <t>Croatia</t>
  </si>
  <si>
    <t xml:space="preserve">            (ii)        Interest rate risk - cover pool:</t>
  </si>
  <si>
    <t>(ii)        Currency risk - cover pool:</t>
  </si>
  <si>
    <t>Netherlands</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</si>
  <si>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</si>
  <si>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</si>
  <si>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</si>
  <si>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</si>
  <si>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</si>
  <si>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</si>
  <si>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</si>
  <si>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</si>
  <si>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</si>
  <si>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</si>
  <si>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</si>
  <si>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</si>
  <si>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</si>
  <si>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</si>
  <si>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</si>
  <si>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</si>
  <si>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</si>
  <si>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</si>
  <si>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</si>
  <si>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</si>
  <si>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</si>
  <si>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</si>
  <si>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</si>
  <si>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</si>
  <si>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</si>
  <si>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</si>
  <si>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</si>
  <si>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</si>
  <si>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</si>
  <si>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</si>
  <si>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</si>
  <si>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</si>
  <si>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</si>
  <si>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</si>
  <si>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</si>
  <si>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</si>
  <si>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</si>
  <si>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</si>
  <si>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</si>
  <si>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</si>
  <si>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</si>
  <si>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</si>
  <si>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</si>
  <si>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</si>
  <si>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</si>
  <si>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</si>
  <si>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</si>
  <si>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</si>
  <si>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</si>
  <si>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</si>
  <si>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</si>
  <si>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</si>
  <si>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</si>
  <si>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</si>
  <si>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</si>
  <si>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</si>
  <si>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</si>
  <si>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</si>
  <si>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</si>
  <si>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</si>
  <si>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</si>
  <si>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</si>
  <si>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</si>
  <si>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</si>
  <si>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</si>
  <si>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</si>
  <si>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</si>
  <si>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</si>
  <si>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</si>
  <si>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</si>
  <si>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</si>
  <si>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</si>
  <si>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</si>
  <si>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</si>
  <si>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</si>
  <si>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</si>
  <si>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</si>
  <si>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</si>
  <si>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</si>
  <si>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</si>
  <si>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</si>
  <si>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</si>
  <si>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</si>
  <si>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</si>
  <si>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</si>
  <si>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</si>
  <si>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</si>
  <si>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</si>
  <si>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</si>
  <si>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</si>
  <si>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</si>
  <si>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</si>
  <si>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</si>
  <si>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</si>
  <si>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</si>
  <si>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</si>
  <si>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</si>
  <si>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</si>
  <si>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</si>
  <si>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</si>
  <si>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</si>
  <si>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</si>
  <si>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</si>
  <si>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</si>
  <si>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</si>
  <si>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</si>
  <si>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</si>
  <si>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</si>
  <si>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</si>
  <si>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</si>
  <si>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</si>
  <si>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</si>
  <si>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</si>
  <si>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</si>
  <si>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</si>
  <si>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</si>
  <si>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</si>
  <si>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</si>
  <si>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</si>
  <si>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</si>
  <si>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</si>
  <si>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</si>
  <si>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</si>
  <si>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</si>
  <si>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</si>
  <si>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</si>
  <si>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</si>
  <si>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</si>
  <si>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</si>
  <si>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</si>
  <si>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</si>
  <si>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</si>
  <si>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</si>
  <si>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</si>
  <si>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</si>
  <si>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</si>
  <si>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</si>
  <si>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</si>
  <si>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</si>
  <si>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</si>
  <si>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</si>
  <si>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</si>
  <si>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</si>
  <si>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</si>
  <si>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</si>
  <si>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</si>
  <si>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</si>
  <si>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</si>
  <si>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</si>
  <si>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</si>
  <si>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</si>
  <si>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</si>
  <si>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</si>
  <si>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</si>
  <si>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</si>
  <si>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</si>
  <si>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</si>
  <si>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</si>
  <si>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</si>
  <si>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</si>
  <si>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</si>
  <si>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</si>
  <si>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</si>
  <si>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</si>
  <si>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</si>
  <si>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</si>
  <si>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</si>
  <si>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</si>
  <si>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</si>
  <si>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</si>
  <si>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</si>
  <si>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</si>
  <si>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</si>
  <si>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</si>
  <si>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</si>
  <si>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</si>
  <si>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</si>
  <si>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</si>
  <si>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</si>
  <si>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</si>
  <si>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</si>
  <si>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</si>
  <si>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</si>
  <si>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</si>
  <si>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</si>
  <si>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</si>
  <si>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</si>
  <si>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</si>
  <si>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</si>
  <si>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</si>
  <si>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</si>
  <si>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</si>
  <si>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</si>
  <si>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</si>
  <si>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</si>
  <si>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</si>
  <si>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</si>
  <si>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</si>
  <si>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</si>
  <si>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</si>
  <si>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</si>
  <si>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</si>
  <si>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</si>
  <si>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</si>
  <si>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</si>
  <si>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</si>
  <si>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</si>
  <si>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</si>
  <si>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</si>
  <si>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</si>
  <si>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</si>
  <si>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</si>
  <si>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</si>
  <si>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</si>
  <si>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</si>
  <si>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</si>
  <si>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</si>
  <si>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</si>
  <si>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</si>
  <si>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</si>
  <si>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</si>
  <si>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</si>
  <si>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</si>
  <si>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</si>
  <si>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</si>
  <si>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</si>
  <si>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</si>
  <si>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</si>
  <si>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</si>
  <si>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</si>
  <si>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</si>
  <si>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</si>
  <si>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</si>
  <si>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</si>
  <si>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</si>
  <si>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</si>
  <si>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</si>
  <si>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</si>
  <si>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</si>
  <si>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</si>
  <si>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</si>
  <si>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</si>
  <si>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</si>
  <si>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</si>
  <si>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</si>
  <si>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</si>
  <si>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</si>
  <si>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</si>
  <si>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</si>
  <si>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</si>
  <si>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</si>
  <si>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</si>
  <si>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</si>
  <si>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</si>
  <si>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</si>
  <si>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</si>
  <si>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</si>
  <si>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</si>
  <si>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</si>
  <si>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</si>
  <si>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</si>
  <si>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</si>
  <si>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</si>
  <si>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</si>
  <si>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</si>
  <si>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</si>
  <si>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</si>
  <si>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</si>
  <si>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</si>
  <si>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</si>
  <si>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</si>
  <si>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</si>
  <si>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</si>
  <si>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</si>
  <si>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</si>
  <si>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</si>
  <si>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</si>
  <si>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</si>
  <si>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</si>
  <si>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</si>
  <si>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</si>
  <si>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</si>
  <si>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</si>
  <si>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</si>
  <si>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</si>
  <si>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</si>
  <si>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</si>
  <si>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</si>
  <si>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</si>
  <si>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</si>
  <si>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</si>
  <si>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</si>
  <si>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</si>
  <si>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</si>
  <si>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</si>
  <si>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</si>
  <si>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</si>
  <si>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</si>
  <si>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</si>
  <si>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</si>
  <si>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</si>
  <si>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</si>
  <si>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</si>
  <si>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</si>
  <si>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</si>
  <si>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</si>
  <si>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</si>
  <si>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</si>
  <si>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</si>
  <si>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</si>
  <si>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</si>
  <si>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</si>
  <si>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</si>
  <si>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</si>
  <si>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</si>
  <si>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</si>
  <si>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</si>
  <si>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</si>
  <si>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</si>
  <si>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</si>
  <si>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</si>
  <si>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</si>
  <si>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</si>
  <si>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</si>
  <si>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</si>
  <si>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</si>
  <si>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</si>
  <si>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</si>
  <si>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</si>
  <si>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</si>
  <si>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</si>
  <si>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</si>
  <si>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</si>
  <si>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</si>
  <si>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</si>
  <si>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</si>
  <si>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</si>
  <si>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</si>
  <si>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</si>
  <si>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</si>
  <si>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</si>
  <si>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</si>
  <si>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</si>
  <si>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</si>
  <si>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</si>
  <si>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</si>
  <si>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</si>
  <si>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</si>
  <si>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</si>
  <si>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</si>
  <si>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</si>
  <si>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</si>
  <si>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</si>
  <si>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</si>
  <si>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</si>
  <si>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</si>
  <si>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</si>
  <si>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</si>
  <si>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</si>
  <si>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</si>
  <si>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</si>
  <si>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</si>
  <si>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</si>
  <si>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</si>
  <si>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</si>
  <si>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</si>
  <si>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</si>
  <si>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</si>
  <si>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</si>
  <si>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</si>
  <si>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</si>
  <si>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</si>
  <si>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</si>
  <si>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</si>
  <si>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</si>
  <si>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</si>
  <si>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</si>
  <si>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</si>
  <si>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</si>
  <si>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</si>
  <si>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</si>
  <si>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</si>
  <si>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</si>
  <si>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</si>
  <si>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</si>
  <si>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</si>
  <si>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</si>
  <si>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</si>
  <si>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</si>
  <si>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</si>
  <si>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</si>
  <si>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</si>
  <si>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</si>
  <si>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</si>
  <si>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</si>
  <si>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</si>
  <si>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</si>
  <si>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</si>
  <si>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</si>
  <si>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</si>
  <si>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</si>
  <si>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</si>
  <si>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</si>
  <si>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</si>
  <si>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</si>
  <si>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</si>
  <si>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</si>
  <si>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</si>
  <si>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</si>
  <si>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</si>
  <si>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</si>
  <si>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</si>
  <si>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</si>
  <si>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</si>
  <si>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</si>
  <si>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</si>
  <si>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</si>
  <si>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</si>
  <si>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</si>
  <si>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</si>
  <si>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</si>
  <si>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</si>
  <si>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</si>
  <si>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</si>
  <si>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</si>
  <si>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</si>
  <si>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</si>
  <si>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</si>
  <si>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</si>
  <si>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</si>
  <si>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</si>
  <si>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</si>
  <si>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</si>
  <si>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</si>
  <si>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</si>
  <si>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</si>
  <si>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</si>
  <si>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</si>
  <si>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</si>
  <si>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</si>
  <si>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</si>
  <si>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</si>
  <si>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</si>
  <si>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</si>
  <si>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</si>
  <si>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</si>
  <si>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</si>
  <si>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</si>
  <si>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</si>
  <si>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</si>
  <si>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</si>
  <si>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</si>
  <si>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</si>
  <si>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</si>
  <si>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</si>
  <si>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</si>
  <si>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</si>
  <si>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</si>
  <si>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</si>
  <si>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</si>
  <si>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</si>
  <si>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</si>
  <si>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</si>
  <si>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</si>
  <si>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</si>
  <si>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</si>
  <si>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</si>
  <si>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</si>
  <si>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</si>
  <si>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</si>
  <si>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</si>
  <si>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</si>
  <si>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</si>
  <si>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</si>
  <si>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</si>
  <si>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</si>
  <si>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</si>
  <si>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</si>
  <si>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</si>
  <si>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</si>
  <si>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</si>
  <si>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</si>
  <si>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</si>
  <si>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</si>
  <si>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</si>
  <si>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</si>
  <si>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</si>
  <si>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</si>
  <si>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</si>
  <si>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</si>
  <si>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</si>
  <si>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</si>
  <si>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</si>
  <si>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</si>
  <si>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</si>
  <si>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</si>
  <si>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</si>
  <si>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</si>
  <si>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</si>
  <si>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</si>
  <si>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</si>
  <si>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</si>
  <si>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</si>
  <si>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</si>
  <si>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</si>
  <si>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</si>
  <si>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</si>
  <si>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</si>
  <si>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</si>
  <si>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</si>
  <si>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</si>
  <si>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</si>
  <si>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</si>
  <si>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</si>
  <si>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</si>
  <si>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</si>
  <si>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</si>
  <si>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</si>
  <si>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</si>
  <si>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</si>
  <si>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</si>
  <si>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</si>
  <si>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</si>
  <si>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</si>
  <si>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</si>
  <si>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</si>
  <si>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</si>
  <si>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</si>
  <si>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</si>
  <si>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</si>
  <si>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</si>
  <si>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</si>
  <si>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</si>
  <si>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</si>
  <si>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</si>
  <si>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</si>
  <si>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</si>
  <si>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</si>
  <si>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</si>
  <si>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</si>
  <si>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</si>
  <si>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</si>
  <si>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</si>
  <si>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</si>
  <si>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</si>
  <si>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</si>
  <si>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</si>
  <si>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</si>
  <si>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</si>
  <si>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</si>
  <si>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</si>
  <si>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</si>
  <si>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</si>
  <si>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</si>
  <si>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</si>
  <si>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</si>
  <si>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</si>
  <si>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</si>
  <si>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</si>
  <si>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</si>
  <si>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</si>
  <si>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</si>
  <si>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</si>
  <si>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</si>
  <si>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</si>
  <si>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</si>
  <si>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</si>
  <si>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</si>
  <si>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</si>
  <si>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</si>
  <si>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</si>
  <si>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</si>
  <si>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</si>
  <si>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</si>
  <si>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</si>
  <si>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</si>
  <si>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</si>
  <si>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</si>
  <si>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</si>
  <si>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</si>
  <si>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</si>
  <si>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</si>
  <si>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</si>
  <si>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</si>
  <si>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</si>
  <si>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</si>
  <si>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</si>
  <si>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</si>
  <si>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</si>
  <si>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</si>
  <si>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</si>
  <si>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</si>
  <si>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</si>
  <si>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</si>
  <si>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</si>
  <si>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</si>
  <si>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</si>
  <si>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</si>
  <si>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</si>
  <si>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</si>
  <si>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</si>
  <si>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</si>
  <si>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</si>
  <si>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</si>
  <si>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</si>
  <si>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</si>
  <si>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</si>
  <si>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</si>
  <si>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</si>
  <si>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</si>
  <si>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</si>
  <si>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</si>
  <si>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</si>
  <si>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</si>
  <si>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</si>
  <si>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</si>
  <si>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</si>
  <si>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</si>
  <si>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</si>
  <si>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</si>
  <si>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</si>
  <si>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</si>
  <si>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</si>
  <si>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</si>
  <si>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</si>
  <si>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</si>
  <si>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</si>
  <si>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</si>
  <si>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</si>
  <si>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</si>
  <si>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</si>
  <si>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</si>
  <si>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</si>
  <si>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</si>
  <si>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</si>
  <si>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</si>
  <si>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</si>
  <si>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</si>
  <si>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</si>
  <si>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</si>
  <si>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</si>
  <si>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</si>
  <si>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</si>
  <si>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</si>
  <si>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</si>
  <si>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</si>
  <si>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</si>
  <si>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</si>
  <si>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</si>
  <si>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</si>
  <si>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</si>
  <si>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</si>
  <si>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</si>
  <si>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</si>
  <si>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</si>
  <si>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</si>
  <si>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</si>
  <si>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</si>
  <si>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</si>
  <si>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</si>
  <si>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</si>
  <si>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</si>
  <si>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</si>
  <si>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</si>
  <si>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</si>
  <si>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</si>
  <si>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</si>
  <si>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</si>
  <si>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</si>
  <si>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</si>
  <si>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</si>
  <si>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</si>
  <si>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</si>
  <si>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</si>
  <si>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</si>
  <si>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</si>
  <si>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</si>
  <si>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</si>
  <si>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</si>
  <si>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</si>
  <si>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</si>
  <si>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</si>
  <si>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</si>
  <si>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</si>
  <si>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</si>
  <si>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</si>
  <si>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</si>
  <si>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</si>
  <si>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</si>
  <si>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</si>
  <si>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</si>
  <si>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</si>
  <si>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</si>
  <si>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</si>
  <si>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</si>
  <si>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</si>
  <si>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</si>
  <si>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</si>
  <si>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</si>
  <si>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</si>
  <si>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</si>
  <si>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</si>
  <si>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</si>
  <si>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</si>
  <si>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</si>
  <si>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</si>
  <si>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</si>
  <si>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</si>
  <si>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</si>
  <si>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</si>
  <si>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</si>
  <si>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</si>
  <si>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</si>
  <si>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</si>
  <si>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</si>
  <si>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</si>
  <si>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o/w Own Covered bonds</t>
  </si>
  <si>
    <t>o/w Covered bonds</t>
  </si>
  <si>
    <t>o/w Greenland</t>
  </si>
  <si>
    <t>o/w Faroe Islands</t>
  </si>
  <si>
    <t>o/w Owner-occupied homes</t>
  </si>
  <si>
    <t>o/w Holiday houses</t>
  </si>
  <si>
    <t>o/w Subsidised Housing</t>
  </si>
  <si>
    <t>o/w Cooperative Housing</t>
  </si>
  <si>
    <t>o/w Manufacturing and Manual Industries</t>
  </si>
  <si>
    <t>o/w Office and Business</t>
  </si>
  <si>
    <t>o/w Agricultutal properties</t>
  </si>
  <si>
    <t>o/w Properties for social and cultural purposes</t>
  </si>
  <si>
    <t>Greater Copenhagen area (Region Hovedstaden)</t>
  </si>
  <si>
    <t>Remaining Zealand &amp; Bornholm (Region Sjælland)</t>
  </si>
  <si>
    <t>Northern Jutland (Region Nordjylland)</t>
  </si>
  <si>
    <t>Eastern Jutland (Region Midtjylland)</t>
  </si>
  <si>
    <t>Southern Jutland &amp; Funen (Region Syddanmark)</t>
  </si>
  <si>
    <t>o/w Index loans</t>
  </si>
  <si>
    <t>o/w Adjustable Rate Mortgages</t>
  </si>
  <si>
    <t>o/w Money market based loans</t>
  </si>
  <si>
    <t xml:space="preserve">o/w Non capped floaters </t>
  </si>
  <si>
    <t>DKK 0 - 2m</t>
  </si>
  <si>
    <t>DKK 2 - 5m</t>
  </si>
  <si>
    <t>DKK 5 - 20m</t>
  </si>
  <si>
    <t>DKK 20 - 50m</t>
  </si>
  <si>
    <t>&gt; DKK 100m</t>
  </si>
  <si>
    <t>General explanation</t>
  </si>
  <si>
    <t>X3</t>
  </si>
  <si>
    <t>Key Concepts Explanation</t>
  </si>
  <si>
    <t>X2</t>
  </si>
  <si>
    <t>X1</t>
  </si>
  <si>
    <t>Key Concepts</t>
  </si>
  <si>
    <t>Lending (Classification Societies, Size of Ships, NPL definition)</t>
  </si>
  <si>
    <t>S9-13</t>
  </si>
  <si>
    <t>Lending by ship type</t>
  </si>
  <si>
    <t>S6-S8</t>
  </si>
  <si>
    <t>Lending by region and ship type</t>
  </si>
  <si>
    <t>S5</t>
  </si>
  <si>
    <t>LTV</t>
  </si>
  <si>
    <t>S4</t>
  </si>
  <si>
    <t>Lending</t>
  </si>
  <si>
    <t>S1-S3</t>
  </si>
  <si>
    <t>Cover pool information</t>
  </si>
  <si>
    <t>G1-G4</t>
  </si>
  <si>
    <t>General Issuer Detail</t>
  </si>
  <si>
    <t>A</t>
  </si>
  <si>
    <t>Ship finance institutes</t>
  </si>
  <si>
    <t>Realised losses (%)</t>
  </si>
  <si>
    <t>M12a/B12a</t>
  </si>
  <si>
    <t>Realised losses (DKKm)</t>
  </si>
  <si>
    <t>M12/B12</t>
  </si>
  <si>
    <t>90 day Non-performing loans by property type, as percentage of lending, by continous LTV bracket, %</t>
  </si>
  <si>
    <t>M11b/B11b</t>
  </si>
  <si>
    <t>90 day Non-performing loans by property type, as percentage of lending, %</t>
  </si>
  <si>
    <t>M11a/B11a</t>
  </si>
  <si>
    <t>90 day Non-performing loans by property type, as percentage of instalments payments, %</t>
  </si>
  <si>
    <t>M11/B11</t>
  </si>
  <si>
    <t>Lending by remaining maturity, DKKbn</t>
  </si>
  <si>
    <t>M10/B10</t>
  </si>
  <si>
    <t>Lending by Seasoning, DKKbn (Seasoning defined by duration of customer relationship)</t>
  </si>
  <si>
    <t>M9/B9</t>
  </si>
  <si>
    <t>Lending by loan type - All loans, DKKbn</t>
  </si>
  <si>
    <t>M8/B8</t>
  </si>
  <si>
    <t>Lending by loan type - Repayment Loans / Amortizing Loans, DKKbn</t>
  </si>
  <si>
    <t>M7/B7</t>
  </si>
  <si>
    <t>Lending by loan type - IO Loans, DKKbn</t>
  </si>
  <si>
    <t>M6/B6</t>
  </si>
  <si>
    <t>Lending by region, DKKbn</t>
  </si>
  <si>
    <t>M5/B5</t>
  </si>
  <si>
    <t>Lending, by-loan to-value (LTV), current property value, Per cent ("Sidste krone")</t>
  </si>
  <si>
    <t>M4d/B4d</t>
  </si>
  <si>
    <t>Lending, by-loan to-value (LTV), current property value, DKKbn ("Sidste krone")</t>
  </si>
  <si>
    <t>M4c/B4c</t>
  </si>
  <si>
    <t>Lending, by-loan to-value (LTV), current property value, Per cent</t>
  </si>
  <si>
    <t>M4b/B4b</t>
  </si>
  <si>
    <t>Lending, by-loan to-value (LTV), current property value, DKKbn</t>
  </si>
  <si>
    <t>M4a/B4a</t>
  </si>
  <si>
    <t>Lending, by loan size, DKKbn</t>
  </si>
  <si>
    <t>M3/B3</t>
  </si>
  <si>
    <t>Lending by property category, DKKbn</t>
  </si>
  <si>
    <t>M2/B2</t>
  </si>
  <si>
    <t>Number of loans by property category</t>
  </si>
  <si>
    <t>M1/B1</t>
  </si>
  <si>
    <t>Additional characteristics of ALM business model for issued CBs</t>
  </si>
  <si>
    <t>G4</t>
  </si>
  <si>
    <t>Legal ALM (balance principle) adherence</t>
  </si>
  <si>
    <t>G3</t>
  </si>
  <si>
    <t>Interest and currency risk</t>
  </si>
  <si>
    <t>G2.2</t>
  </si>
  <si>
    <t>Cover assets and maturity structure</t>
  </si>
  <si>
    <t>G2.1a-f</t>
  </si>
  <si>
    <t>Outstanding CBs</t>
  </si>
  <si>
    <t>G2</t>
  </si>
  <si>
    <t xml:space="preserve">General cover pool information </t>
  </si>
  <si>
    <t>G1.1</t>
  </si>
  <si>
    <t>Cover Pool Information</t>
  </si>
  <si>
    <t>Specialised finance institutes</t>
  </si>
  <si>
    <t>As of</t>
  </si>
  <si>
    <t>ECBC Label Template : Contents</t>
  </si>
  <si>
    <t>To Contents</t>
  </si>
  <si>
    <t>Loan loss provisions (sum of total individual and group wise loss provisions, end of quarter)</t>
  </si>
  <si>
    <t>Non-performing loans (See definition in table X1)</t>
  </si>
  <si>
    <t>eligibility as covered bond collateral</t>
  </si>
  <si>
    <t>-       Subsidised</t>
  </si>
  <si>
    <t>-        Commercial (office and business, industry, agriculture, manufacture, social and cultural, ships)</t>
  </si>
  <si>
    <t>-        Residential (owner-occ., private rental, corporate housing, holiday houses)</t>
  </si>
  <si>
    <t>customer type</t>
  </si>
  <si>
    <t>-       Other</t>
  </si>
  <si>
    <t>-       USD</t>
  </si>
  <si>
    <t>-       EUR</t>
  </si>
  <si>
    <t>-       DKK</t>
  </si>
  <si>
    <t>Currency</t>
  </si>
  <si>
    <t>-       over 5 years</t>
  </si>
  <si>
    <t>-       &lt; 1 &lt;= 5 years</t>
  </si>
  <si>
    <t>-       0 &lt;= 1 year</t>
  </si>
  <si>
    <t>Maturity</t>
  </si>
  <si>
    <t xml:space="preserve">Composition by </t>
  </si>
  <si>
    <t>Total customer loans (market value)</t>
  </si>
  <si>
    <t>Customer loans (mortgage) (DKKbn)</t>
  </si>
  <si>
    <t>Value of acquired properties / ships (temporary possessions, end quarter)</t>
  </si>
  <si>
    <t>Net loan losses (Net loan losses and net loan loss provisions)</t>
  </si>
  <si>
    <t xml:space="preserve">Guarantees (e.g. provided by states, municipals, banks) </t>
  </si>
  <si>
    <t>Senior Secured Bonds</t>
  </si>
  <si>
    <t>Outstanding Senior Unsecured Liabilities</t>
  </si>
  <si>
    <t>Outstanding Covered Bonds (fair value)</t>
  </si>
  <si>
    <t>Solvency Ratio (%)</t>
  </si>
  <si>
    <t>Tier 1 Ratio (%)</t>
  </si>
  <si>
    <t>of which: Used/registered for covered bond collateral pool</t>
  </si>
  <si>
    <t>Total Customer Loans(fair value)</t>
  </si>
  <si>
    <t>Total Balance Sheet Assets</t>
  </si>
  <si>
    <t>(DKKbn – except Tier 1 and Solvency ratio)</t>
  </si>
  <si>
    <t xml:space="preserve">Key information regarding issuers' balance sheet </t>
  </si>
  <si>
    <t>Optional for Banks</t>
  </si>
  <si>
    <t xml:space="preserve">Table A.    General Issuer Detail </t>
  </si>
  <si>
    <t>Note: * A few older traditional danish mortgage bonds are not CRD compliant</t>
  </si>
  <si>
    <t>Asset substitution in cover pool allowed?</t>
  </si>
  <si>
    <t>Pass-through cash flow from borrowers to investors?</t>
  </si>
  <si>
    <t>One-to-one balance between terms of granted loans and bonds issued, i.e. daily tap issuance?</t>
  </si>
  <si>
    <t>No</t>
  </si>
  <si>
    <t>Yes</t>
  </si>
  <si>
    <t>Issue adherence</t>
  </si>
  <si>
    <t>Table G4 – Additional characteristics of ALM business model for issued CBs</t>
  </si>
  <si>
    <t>1) Cf. the Danish Executive Order on bond issuance, balance principle and risk management</t>
  </si>
  <si>
    <t>Specific balance principle</t>
  </si>
  <si>
    <t>General balance principle</t>
  </si>
  <si>
    <r>
      <t>Table G3 – Legal ALM (balance principle) adherence</t>
    </r>
    <r>
      <rPr>
        <b/>
        <vertAlign val="superscript"/>
        <sz val="12"/>
        <color theme="1"/>
        <rFont val="Calibri"/>
        <family val="2"/>
        <scheme val="minor"/>
      </rPr>
      <t>1</t>
    </r>
  </si>
  <si>
    <r>
      <t>-</t>
    </r>
    <r>
      <rPr>
        <sz val="7"/>
        <color theme="1"/>
        <rFont val="Times New Roman"/>
        <family val="1"/>
      </rPr>
      <t xml:space="preserve">          </t>
    </r>
    <r>
      <rPr>
        <sz val="11"/>
        <color theme="1"/>
        <rFont val="Calibri"/>
        <family val="2"/>
        <scheme val="minor"/>
      </rPr>
      <t xml:space="preserve">Of which… </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</si>
  <si>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</si>
  <si>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Of which  EUR</t>
    </r>
  </si>
  <si>
    <t>Un-hedged currency risk</t>
  </si>
  <si>
    <t>Un-hedged interest rate risk</t>
  </si>
  <si>
    <t>Completely hedged with derivatives</t>
  </si>
  <si>
    <t>Match funded (without interest and/or currency risk)</t>
  </si>
  <si>
    <r>
      <t xml:space="preserve">Total  value of loans </t>
    </r>
    <r>
      <rPr>
        <b/>
        <sz val="11"/>
        <color theme="1"/>
        <rFont val="Calibri"/>
        <family val="2"/>
        <scheme val="minor"/>
      </rPr>
      <t>funded</t>
    </r>
    <r>
      <rPr>
        <sz val="11"/>
        <color theme="1"/>
        <rFont val="Calibri"/>
        <family val="2"/>
        <scheme val="minor"/>
      </rPr>
      <t xml:space="preserve"> in cover pool</t>
    </r>
  </si>
  <si>
    <t>Table G2.2 – Interest and currency risk</t>
  </si>
  <si>
    <t>&gt; 5  years</t>
  </si>
  <si>
    <r>
      <t xml:space="preserve">&gt;1- </t>
    </r>
    <r>
      <rPr>
        <u/>
        <sz val="11"/>
        <rFont val="Calibri"/>
        <family val="2"/>
        <scheme val="minor"/>
      </rPr>
      <t xml:space="preserve">&lt; </t>
    </r>
    <r>
      <rPr>
        <sz val="11"/>
        <rFont val="Calibri"/>
        <family val="2"/>
        <scheme val="minor"/>
      </rPr>
      <t>5 years</t>
    </r>
  </si>
  <si>
    <r>
      <t>0-</t>
    </r>
    <r>
      <rPr>
        <u/>
        <sz val="11"/>
        <rFont val="Calibri"/>
        <family val="2"/>
        <scheme val="minor"/>
      </rPr>
      <t>&lt;</t>
    </r>
    <r>
      <rPr>
        <sz val="11"/>
        <rFont val="Calibri"/>
        <family val="2"/>
        <scheme val="minor"/>
      </rPr>
      <t>1 year</t>
    </r>
  </si>
  <si>
    <t>Table G2.1f - Other Derivatives  (subordinated)</t>
  </si>
  <si>
    <t>Table G2.1e - Derivatives at programme level (not subordinated / pari passu with covered bonds)</t>
  </si>
  <si>
    <t>Other assets, total (distributed pro rata after total assets in credit institution and cover pool)</t>
  </si>
  <si>
    <t xml:space="preserve">Table G2.1d - Assets other than the loan portfolio in the cover pool  </t>
  </si>
  <si>
    <t>Exposure to credit institute credit quality step 2</t>
  </si>
  <si>
    <t>Exposure to credit institute credit quality step 1</t>
  </si>
  <si>
    <t>Exposures to/guaranteed by govenments etc. third countries</t>
  </si>
  <si>
    <t>Exposures to/guaranteed by govenments etc. in EU</t>
  </si>
  <si>
    <r>
      <t xml:space="preserve">&gt;1- </t>
    </r>
    <r>
      <rPr>
        <u/>
        <sz val="11"/>
        <color theme="1"/>
        <rFont val="Calibri"/>
        <family val="2"/>
        <scheme val="minor"/>
      </rPr>
      <t xml:space="preserve">&lt; </t>
    </r>
    <r>
      <rPr>
        <sz val="11"/>
        <color theme="1"/>
        <rFont val="Calibri"/>
        <family val="2"/>
        <scheme val="minor"/>
      </rPr>
      <t>5 years</t>
    </r>
  </si>
  <si>
    <r>
      <t>0-</t>
    </r>
    <r>
      <rPr>
        <u/>
        <sz val="11"/>
        <color theme="1"/>
        <rFont val="Calibri"/>
        <family val="2"/>
        <scheme val="minor"/>
      </rPr>
      <t>&lt;</t>
    </r>
    <r>
      <rPr>
        <sz val="11"/>
        <color theme="1"/>
        <rFont val="Calibri"/>
        <family val="2"/>
        <scheme val="minor"/>
      </rPr>
      <t>1 year</t>
    </r>
  </si>
  <si>
    <t>Maturity structure/Type of cover asset</t>
  </si>
  <si>
    <t xml:space="preserve">Table G2.1c - Assets other than the loan portfolio in the cover pool  </t>
  </si>
  <si>
    <t>Not rated</t>
  </si>
  <si>
    <t>etc.</t>
  </si>
  <si>
    <t xml:space="preserve">A- </t>
  </si>
  <si>
    <t xml:space="preserve">A </t>
  </si>
  <si>
    <t>A+</t>
  </si>
  <si>
    <t xml:space="preserve">AA- </t>
  </si>
  <si>
    <t>AA</t>
  </si>
  <si>
    <t>AA+</t>
  </si>
  <si>
    <t>AAA</t>
  </si>
  <si>
    <t>Rating/type of cover asset</t>
  </si>
  <si>
    <t xml:space="preserve">Table G2.1b - Assets other than the loan portfolio in the cover pool  </t>
  </si>
  <si>
    <t>Gilt-edged secutities / rating compliant capital</t>
  </si>
  <si>
    <t>Rating/maturity</t>
  </si>
  <si>
    <t xml:space="preserve">Table G2.1a - Assets other than the loan portfolio in the cover pool  </t>
  </si>
  <si>
    <t>Table G2.1a-f – Cover assets and maturity structure</t>
  </si>
  <si>
    <t>Fitch</t>
  </si>
  <si>
    <t>S&amp;P</t>
  </si>
  <si>
    <t>Moody’s</t>
  </si>
  <si>
    <t>Rating</t>
  </si>
  <si>
    <t>Eligible for central bank repo</t>
  </si>
  <si>
    <t>CRD compliant</t>
  </si>
  <si>
    <t>UCITS compliant</t>
  </si>
  <si>
    <t>USD</t>
  </si>
  <si>
    <t>NOK</t>
  </si>
  <si>
    <t>CHF</t>
  </si>
  <si>
    <t>Currency denomination profile of issued CBs</t>
  </si>
  <si>
    <t>Capped floating rate</t>
  </si>
  <si>
    <t>Floating rate ( Floating rate constant for less than 1 year)</t>
  </si>
  <si>
    <t>Fixed rate (Fixed rate constant for more than 1 year)</t>
  </si>
  <si>
    <t>Interest rate profile of issued CBs</t>
  </si>
  <si>
    <t>Serial</t>
  </si>
  <si>
    <t>Annuity</t>
  </si>
  <si>
    <t>Bullet</t>
  </si>
  <si>
    <t>Amortisation profile of issued CBs</t>
  </si>
  <si>
    <t>&gt;  20 years</t>
  </si>
  <si>
    <t>10-20 years</t>
  </si>
  <si>
    <t>5-10 years</t>
  </si>
  <si>
    <r>
      <t xml:space="preserve">&gt; 4 and </t>
    </r>
    <r>
      <rPr>
        <sz val="11"/>
        <rFont val="Calibri"/>
        <family val="2"/>
      </rPr>
      <t>≤ 5 years</t>
    </r>
  </si>
  <si>
    <r>
      <t xml:space="preserve">&gt; 3 and </t>
    </r>
    <r>
      <rPr>
        <sz val="11"/>
        <rFont val="Calibri"/>
        <family val="2"/>
      </rPr>
      <t>≤ 4 years</t>
    </r>
  </si>
  <si>
    <r>
      <t xml:space="preserve">&gt; 2 and </t>
    </r>
    <r>
      <rPr>
        <sz val="11"/>
        <rFont val="Calibri"/>
        <family val="2"/>
      </rPr>
      <t>≤ 3 years</t>
    </r>
  </si>
  <si>
    <r>
      <t xml:space="preserve">&gt; 1 and </t>
    </r>
    <r>
      <rPr>
        <sz val="11"/>
        <rFont val="Calibri"/>
        <family val="2"/>
      </rPr>
      <t>≤ 2 years</t>
    </r>
  </si>
  <si>
    <t>1 year</t>
  </si>
  <si>
    <t>1 day – &lt; 1 year</t>
  </si>
  <si>
    <t>0-1 day</t>
  </si>
  <si>
    <t>Maturity of issued CBs</t>
  </si>
  <si>
    <t>Fair value of outstanding CBs (marked value)</t>
  </si>
  <si>
    <t>Nominal value of outstanding CBs</t>
  </si>
  <si>
    <t>DKKbn / Percentage of nominal outstanding CBs</t>
  </si>
  <si>
    <t>Table G2 – Outstanding CBs</t>
  </si>
  <si>
    <t>Loan loss provisions (cover pool level - shown i Table A on issuer level) - Optional</t>
  </si>
  <si>
    <t>Total  capital coverage (rating compliant capital)</t>
  </si>
  <si>
    <t>Core tier 1 capital invested in gilt-edged securities</t>
  </si>
  <si>
    <t>Additional tier 1 capital (e.g. hybrid core capital)</t>
  </si>
  <si>
    <t>Tier 2 capital</t>
  </si>
  <si>
    <t>Proceeds from senior unsecured debt</t>
  </si>
  <si>
    <t>Proceeds from senior secured debt</t>
  </si>
  <si>
    <t>– hereof  amount maturing 0-1 day</t>
  </si>
  <si>
    <t>Mandatory (percentage of risk weigted assets,general, by law)</t>
  </si>
  <si>
    <t>Overcollateralisation ratio</t>
  </si>
  <si>
    <t>Overcollateralisation</t>
  </si>
  <si>
    <t>Transmission or liquidation proceeds to CB holders (for redemption of CBs maturing 0-1 day)</t>
  </si>
  <si>
    <t>Nominal cover pool (total value)</t>
  </si>
  <si>
    <r>
      <t>Table G1.1 – General cover pool information</t>
    </r>
    <r>
      <rPr>
        <b/>
        <sz val="12"/>
        <color theme="1"/>
        <rFont val="Calibri"/>
        <family val="2"/>
        <scheme val="minor"/>
      </rPr>
      <t xml:space="preserve"> </t>
    </r>
  </si>
  <si>
    <t>In %</t>
  </si>
  <si>
    <t>DKK 50 - 100m</t>
  </si>
  <si>
    <t>Table M3/B3</t>
  </si>
  <si>
    <t>Social and cultural purposes</t>
  </si>
  <si>
    <t>Office and Business</t>
  </si>
  <si>
    <t>Manufacturing and Manual Industries</t>
  </si>
  <si>
    <t>Private rental</t>
  </si>
  <si>
    <t>Cooperative Housing</t>
  </si>
  <si>
    <t>Subsidised Housing</t>
  </si>
  <si>
    <t>Holiday houses</t>
  </si>
  <si>
    <t>Owner-occupied homes</t>
  </si>
  <si>
    <t>Table M2/B2</t>
  </si>
  <si>
    <t>Table M1/B1</t>
  </si>
  <si>
    <t>Property categories are defined according to Danish FSA's AS-reporting form</t>
  </si>
  <si>
    <t>Reporting date</t>
  </si>
  <si>
    <t>&gt; 100</t>
  </si>
  <si>
    <t>95 - 100</t>
  </si>
  <si>
    <t>90 - 94,9</t>
  </si>
  <si>
    <t>85 - 89,9</t>
  </si>
  <si>
    <t>80 - 84,9</t>
  </si>
  <si>
    <t>70 - 79,9</t>
  </si>
  <si>
    <t>60 - 69,9</t>
  </si>
  <si>
    <t>40 - 59,9</t>
  </si>
  <si>
    <t>20 - 39,9</t>
  </si>
  <si>
    <t>0 - 19,9</t>
  </si>
  <si>
    <t>Per cent</t>
  </si>
  <si>
    <t>Properties for social and cultural purposes</t>
  </si>
  <si>
    <t>Agricultutal properties</t>
  </si>
  <si>
    <t>Avg. LTV</t>
  </si>
  <si>
    <t>Lending, by-loan to-value (LTV), current property value, PER CENT ("Sidste krone")</t>
  </si>
  <si>
    <t>Table M4d/B4d</t>
  </si>
  <si>
    <t>Table M4c/B4c</t>
  </si>
  <si>
    <t>Lending, by-loan to-value (LTV), current property value, per cent</t>
  </si>
  <si>
    <t>Table M4b/B4b</t>
  </si>
  <si>
    <t>Table M4a/B4a</t>
  </si>
  <si>
    <t>Outside Denmark</t>
  </si>
  <si>
    <t>Table M5/B5 - Total</t>
  </si>
  <si>
    <t>&lt; 12 months</t>
  </si>
  <si>
    <t>Money market based loans</t>
  </si>
  <si>
    <t>Adjustable Rate Mortgages</t>
  </si>
  <si>
    <t>Fixed-rate loans</t>
  </si>
  <si>
    <t>Capped floaters</t>
  </si>
  <si>
    <t>Non Capped floaters</t>
  </si>
  <si>
    <t>- rate fixed &gt; 5 years</t>
  </si>
  <si>
    <t>- rate fixed &gt; 3 and ≤ 5 years</t>
  </si>
  <si>
    <r>
      <t xml:space="preserve">- rate fixed &gt; 1 and </t>
    </r>
    <r>
      <rPr>
        <sz val="11"/>
        <rFont val="Calibri"/>
        <family val="2"/>
      </rPr>
      <t>≤ 3 years</t>
    </r>
  </si>
  <si>
    <r>
      <t xml:space="preserve">- rate fixed </t>
    </r>
    <r>
      <rPr>
        <b/>
        <sz val="11"/>
        <rFont val="Calibri"/>
        <family val="2"/>
        <scheme val="minor"/>
      </rPr>
      <t>≤</t>
    </r>
    <r>
      <rPr>
        <sz val="11"/>
        <rFont val="Calibri"/>
        <family val="2"/>
        <scheme val="minor"/>
      </rPr>
      <t xml:space="preserve"> 1 year</t>
    </r>
  </si>
  <si>
    <t>Fixed-rate shorter period than maturity (ARM's etc.)</t>
  </si>
  <si>
    <t>Fixed-rate to maturity</t>
  </si>
  <si>
    <t>Index Loans</t>
  </si>
  <si>
    <t>Table M8/B8</t>
  </si>
  <si>
    <t>Table M7/B7</t>
  </si>
  <si>
    <t>*Interest-only loans at time of compilation. Interest-only is typically limited to a maximum of 10 years</t>
  </si>
  <si>
    <t>Table M6/B6</t>
  </si>
  <si>
    <t>90 day NPL</t>
  </si>
  <si>
    <t>Procent af gennemsnitlig restgæld</t>
  </si>
  <si>
    <t>Total realised losses, %</t>
  </si>
  <si>
    <t>Table M12a/B12a</t>
  </si>
  <si>
    <t>Total realised losses</t>
  </si>
  <si>
    <t>Table M12/B12</t>
  </si>
  <si>
    <t>&gt;100 per cent LTV</t>
  </si>
  <si>
    <t>90-100 per cent LTV</t>
  </si>
  <si>
    <t>80-89.9 per cent LTV</t>
  </si>
  <si>
    <t>70-79.9 per cent LTV</t>
  </si>
  <si>
    <t>60-69.9 per cent LTV</t>
  </si>
  <si>
    <t>&lt; 60per cent LTV</t>
  </si>
  <si>
    <t>Table M11b/B11b</t>
  </si>
  <si>
    <t>Note: 90-days arrear as of Q1 2013 (See definition in table X1)</t>
  </si>
  <si>
    <t>Table M11a/B11a</t>
  </si>
  <si>
    <t>90 day Non-performing loans by property type, as percentage of total payments, %</t>
  </si>
  <si>
    <t>Table M11/B11</t>
  </si>
  <si>
    <t>≥ 20 Years</t>
  </si>
  <si>
    <t>≥ 10 - ≤ 20 Years</t>
  </si>
  <si>
    <t>≥ 5 - ≤ 10 Years</t>
  </si>
  <si>
    <t>≥ 3 - ≤ 5 Years</t>
  </si>
  <si>
    <t>≥  1 - ≤ 3 Years</t>
  </si>
  <si>
    <t>&lt; 1 Years</t>
  </si>
  <si>
    <t>Table M10/B10</t>
  </si>
  <si>
    <r>
      <t>Lending by Seasoning, DKKbn</t>
    </r>
    <r>
      <rPr>
        <i/>
        <sz val="8"/>
        <color theme="1"/>
        <rFont val="Calibri"/>
        <family val="2"/>
        <scheme val="minor"/>
      </rPr>
      <t xml:space="preserve"> (Seasoning defined by duration of customer relationship)</t>
    </r>
  </si>
  <si>
    <t>Table M9/B9</t>
  </si>
  <si>
    <r>
      <t xml:space="preserve">The Danish FSA set rules for loss provisioning. In case of </t>
    </r>
    <r>
      <rPr>
        <sz val="11"/>
        <color theme="1"/>
        <rFont val="Calibri"/>
        <family val="2"/>
        <scheme val="minor"/>
      </rPr>
      <t>objective evidence of impairment provisioning for loss must be made.</t>
    </r>
  </si>
  <si>
    <t>If NPL and/or loans in foreclosure procedure are part of the covered pool which provisions are made in respect of the value of these loans in the cover pool?</t>
  </si>
  <si>
    <t>For commercial bank CB issuers loans in foreclosure procedure are eligible assets in the cover pool.</t>
  </si>
  <si>
    <t>Asset substitution i not allowed for specialised mortgage banks, hence loans in foreclosure are part of the cover pool.</t>
  </si>
  <si>
    <t xml:space="preserve">Are loans in foreclosure procedure part of eligible assets in cover pool?  </t>
  </si>
  <si>
    <t>For commercial bank CB issuers NPL’s are eligible assets in the cover pool.</t>
  </si>
  <si>
    <t>Asset substitution i not allowed for specialised mortgage banks, hence NPLs are part of the cover pool.</t>
  </si>
  <si>
    <t>Are NPLs parts of eligible assets in cover pool? Are NPL parts of non eligible assets in cover pool?</t>
  </si>
  <si>
    <t>The Basel definition of NPL’s is applied for commercial bank CB issuers</t>
  </si>
  <si>
    <t>No distinction made. Asset substitution i not allowed for specialised mortgage banks.</t>
  </si>
  <si>
    <t>Explain how you distinguish between performing and nonperforming loans in the cover pool?</t>
  </si>
  <si>
    <t>Commercial bank CB issuers adhere to the Basel definition of NPL.</t>
  </si>
  <si>
    <t>The NPL rate is calculated at different time periods after the original payment date. Standard in Table A is 90 day arrear.</t>
  </si>
  <si>
    <t>A loan is categorised as non-performing when a borrower neglects a payment failing to pay instalments and / or interests.</t>
  </si>
  <si>
    <t>Describe how you define NPLs</t>
  </si>
  <si>
    <t>NPL (Non-performing loans)</t>
  </si>
  <si>
    <r>
      <t>·</t>
    </r>
    <r>
      <rPr>
        <sz val="7"/>
        <color theme="1"/>
        <rFont val="Times New Roman"/>
        <family val="1"/>
      </rPr>
      <t xml:space="preserve">          </t>
    </r>
    <r>
      <rPr>
        <sz val="11"/>
        <color theme="1"/>
        <rFont val="Arial"/>
        <family val="2"/>
      </rPr>
      <t>Ships</t>
    </r>
  </si>
  <si>
    <r>
      <t>·</t>
    </r>
    <r>
      <rPr>
        <sz val="7"/>
        <color theme="1"/>
        <rFont val="Times New Roman"/>
        <family val="1"/>
      </rPr>
      <t xml:space="preserve">          </t>
    </r>
    <r>
      <rPr>
        <sz val="11"/>
        <color theme="1"/>
        <rFont val="Arial"/>
        <family val="2"/>
      </rPr>
      <t>Nurseries</t>
    </r>
  </si>
  <si>
    <r>
      <t>·</t>
    </r>
    <r>
      <rPr>
        <sz val="7"/>
        <color theme="1"/>
        <rFont val="Times New Roman"/>
        <family val="1"/>
      </rPr>
      <t xml:space="preserve">          </t>
    </r>
    <r>
      <rPr>
        <sz val="11"/>
        <color theme="1"/>
        <rFont val="Arial"/>
        <family val="2"/>
      </rPr>
      <t>Forestry</t>
    </r>
  </si>
  <si>
    <r>
      <t>·</t>
    </r>
    <r>
      <rPr>
        <sz val="7"/>
        <color theme="1"/>
        <rFont val="Times New Roman"/>
        <family val="1"/>
      </rPr>
      <t xml:space="preserve">          </t>
    </r>
    <r>
      <rPr>
        <sz val="11"/>
        <color theme="1"/>
        <rFont val="Arial"/>
        <family val="2"/>
      </rPr>
      <t>Agriculture</t>
    </r>
  </si>
  <si>
    <r>
      <t>·</t>
    </r>
    <r>
      <rPr>
        <sz val="7"/>
        <color theme="1"/>
        <rFont val="Times New Roman"/>
        <family val="1"/>
      </rPr>
      <t xml:space="preserve">          </t>
    </r>
    <r>
      <rPr>
        <sz val="11"/>
        <color theme="1"/>
        <rFont val="Arial"/>
        <family val="2"/>
      </rPr>
      <t>Traffic terminals, service stations, fire stations, auction and export houses.</t>
    </r>
  </si>
  <si>
    <r>
      <t>·</t>
    </r>
    <r>
      <rPr>
        <sz val="7"/>
        <color theme="1"/>
        <rFont val="Times New Roman"/>
        <family val="1"/>
      </rPr>
      <t xml:space="preserve">          </t>
    </r>
    <r>
      <rPr>
        <sz val="11"/>
        <color theme="1"/>
        <rFont val="Arial"/>
        <family val="2"/>
      </rPr>
      <t>Campsites.</t>
    </r>
  </si>
  <si>
    <r>
      <t>·</t>
    </r>
    <r>
      <rPr>
        <sz val="7"/>
        <color theme="1"/>
        <rFont val="Times New Roman"/>
        <family val="1"/>
      </rPr>
      <t xml:space="preserve">          </t>
    </r>
    <r>
      <rPr>
        <sz val="11"/>
        <color theme="1"/>
        <rFont val="Arial"/>
        <family val="2"/>
      </rPr>
      <t>Congress and conference centres.</t>
    </r>
  </si>
  <si>
    <r>
      <t>·</t>
    </r>
    <r>
      <rPr>
        <sz val="7"/>
        <color theme="1"/>
        <rFont val="Times New Roman"/>
        <family val="1"/>
      </rPr>
      <t xml:space="preserve">          </t>
    </r>
    <r>
      <rPr>
        <sz val="11"/>
        <color theme="1"/>
        <rFont val="Arial"/>
        <family val="2"/>
      </rPr>
      <t>Hotels and resorts </t>
    </r>
  </si>
  <si>
    <r>
      <t>·</t>
    </r>
    <r>
      <rPr>
        <sz val="7"/>
        <color theme="1"/>
        <rFont val="Times New Roman"/>
        <family val="1"/>
      </rPr>
      <t xml:space="preserve">          </t>
    </r>
    <r>
      <rPr>
        <sz val="11"/>
        <color theme="1"/>
        <rFont val="Arial"/>
        <family val="2"/>
      </rPr>
      <t>Restaurants, inns etc.</t>
    </r>
  </si>
  <si>
    <r>
      <t>·</t>
    </r>
    <r>
      <rPr>
        <sz val="7"/>
        <color theme="1"/>
        <rFont val="Times New Roman"/>
        <family val="1"/>
      </rPr>
      <t xml:space="preserve">          </t>
    </r>
    <r>
      <rPr>
        <sz val="11"/>
        <color theme="1"/>
        <rFont val="Arial"/>
        <family val="2"/>
      </rPr>
      <t>Warehouse</t>
    </r>
  </si>
  <si>
    <t>·          Retail/shop</t>
  </si>
  <si>
    <t>E.g.: Private rental, Manufacturing and Manual Industries, Offices and Business, Agriculture.</t>
  </si>
  <si>
    <t>·          Office</t>
  </si>
  <si>
    <t>The Danish FSA sets guidelines for the grouping of property in categories. Examples of application of which classifies property as commercial are:</t>
  </si>
  <si>
    <t>Describe when you classify a property as commercial?</t>
  </si>
  <si>
    <t xml:space="preserve">Property which primary purpose is owner occupation is characterised as residential. Whereas properties primarily used for commercial purposes are classified as commercial (cf. below). </t>
  </si>
  <si>
    <t xml:space="preserve">The Danish FSA sets guidelines for the grouping of property in categories. Property type is determined by its primary use. </t>
  </si>
  <si>
    <t>Description of the difference made between residential/owner occupied and commercial properties</t>
  </si>
  <si>
    <t xml:space="preserve">Residential versus commercial mortgages </t>
  </si>
  <si>
    <t>If issuers Key Concepts Explanation differs from general practice: State and explain in this column.</t>
  </si>
  <si>
    <t xml:space="preserve">General practice in Danish market </t>
  </si>
  <si>
    <t>Table X1</t>
  </si>
  <si>
    <t>-</t>
  </si>
  <si>
    <t>&gt;100</t>
  </si>
  <si>
    <t>95-100</t>
  </si>
  <si>
    <t>90-94.9</t>
  </si>
  <si>
    <t>85-89.9</t>
  </si>
  <si>
    <t>80-84.9</t>
  </si>
  <si>
    <t>70-79.9</t>
  </si>
  <si>
    <t>60-69.9</t>
  </si>
  <si>
    <t>40-59.9</t>
  </si>
  <si>
    <t>20-39.9</t>
  </si>
  <si>
    <t>0-19.9</t>
  </si>
  <si>
    <t>Loan-to-value  (discrete/"Sidste krone" distribution)</t>
  </si>
  <si>
    <t>In this example the 1.000.000 is distributed into the 70-79.9 interval because the LTV of the total loan is 75</t>
  </si>
  <si>
    <t>Example of discrete ("Sidste krone") distribution into LTV brackets for a loan with LTV of 75 and a loan size of 1 million</t>
  </si>
  <si>
    <t>Explanation</t>
  </si>
  <si>
    <t>Example 2</t>
  </si>
  <si>
    <t>Loan-to-value (distribution continuously)</t>
  </si>
  <si>
    <t>with prior liens consisting of a loan with a LTV of  40 pct.</t>
  </si>
  <si>
    <t>Example of a continuous distribution into LTV brackets for a loan with LTV of 75 and a loan size of 1 million</t>
  </si>
  <si>
    <t>Example 1b</t>
  </si>
  <si>
    <t>Example of a proportionaly distribution into LTV brackets for a loan with LTV of 75 pct and a loan size of 1 million and no prior liens.</t>
  </si>
  <si>
    <t>Example 1a</t>
  </si>
  <si>
    <t>Frequency of collateral valuation for the purpose of calculating the LTV</t>
  </si>
  <si>
    <t xml:space="preserve">The publication contains two different ways to monitor LTV. One where loans are distributed continuously and one where they are distributed discretely.
In both tables the fair value of the loans are distributed into predefined LTV bracket intervals. Table M4a/b4a and M4b/B4b displays the loans continuously. Table M4c/B4c and M4d/B4d displays the loans discretely. 
The continuous table(M4a/b4a and M4b/B4b) distributes the loans from the start ltv of the loan to the marginal ltv. This means that, if the loan is first rank, it is distributed proportionaly by bracket size from 0 to the marginal ltv into the predefined brackets. If the loans has prior liens, it is distributed from the marginal ltv of the prior liens to the marginal ltv of the loan under consideration. 
The discrete table  (M4c/b4c and M4d/B4d) distributes the total fair value of each loan into a single ltv bracket, according to the marginal ltv of the loan under consideration. Average LTV is weighted by loan balance categorised by property type.
Example 1a below shows a case where the loan is first rank and distributed continuously. Example 1b shows the case where the loans has prior liens and distributed continuously. Example 2 below shows the discrete distribution of a loan. 
</t>
  </si>
  <si>
    <t>Describe the method on which your LTV calculation is based</t>
  </si>
  <si>
    <t>Legal framework for valuation and LTV-calculation follow the rules of the Danish FSA - Bekendtgørelse nr. 687 af 20. juni 2007</t>
  </si>
  <si>
    <t xml:space="preserve">Loan-to-Value (LTV) </t>
  </si>
  <si>
    <t>Please provide details of guarantors</t>
  </si>
  <si>
    <t>How are the loans guaranteed?</t>
  </si>
  <si>
    <t>Guaranteed loans (if part of the cover pool)</t>
  </si>
  <si>
    <t>(N/A for some issuers)</t>
  </si>
  <si>
    <t xml:space="preserve">Issuer specific </t>
  </si>
  <si>
    <t xml:space="preserve">Key Concepts Explanation </t>
  </si>
  <si>
    <t>Table X2</t>
  </si>
  <si>
    <t>To Frontpage</t>
  </si>
  <si>
    <t>http://www.realkreditraadet.dk/Default.aspx?ID=2926</t>
  </si>
  <si>
    <t>In 2014  the Danish covered bond legislation was changes in order to address refinancing risk. Please find information på following link</t>
  </si>
  <si>
    <t>Link or information</t>
  </si>
  <si>
    <t>Further information</t>
  </si>
  <si>
    <t>Seasoning defined by duration of customer relationship, calculated from the first disbursement of a mortgage loan.</t>
  </si>
  <si>
    <t>Seasoning</t>
  </si>
  <si>
    <t>Table M9-10</t>
  </si>
  <si>
    <t>Any other loan types, which not comply with the above mentioned.</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</si>
  <si>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</si>
  <si>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These are loans where the rate changes at generally three or six months. The reference rate of DKK-denominated loans is CIBOR (Copenhagen Interbank Offered Rate) or CITA (Copenhagen Interbank Tomorrow/Next Average ), an interest rate which is quoted daily by OMX NASDAQ</t>
  </si>
  <si>
    <t>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OMX NASDAQ.  This loan type is also offered with interest-only periods.</t>
  </si>
  <si>
    <t>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</si>
  <si>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</si>
  <si>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 xml:space="preserve">These are loans where instalments and outstanding debt are adjusted with the development of an index which typically reflects trends in consumer prices. The loan 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</si>
  <si>
    <t>Table M6-M8</t>
  </si>
  <si>
    <t>Property, that can not be placed in the categories above.  Max LTV are 70 %(legislation).</t>
  </si>
  <si>
    <t>Property used for education, kindergardens, museum and other buildings for public use. Max LTV are 70 %(legislation).</t>
  </si>
  <si>
    <t>Property and land for agricultural use. Max LTV 70 % (legislation).</t>
  </si>
  <si>
    <t>Office property and retail buildings for own use or for rent. Max LTV are 60 %(legislation).</t>
  </si>
  <si>
    <t>Industrial and manufacture buildings and warehouse for own use or for rent. Max LTV are 60 %(legislation).</t>
  </si>
  <si>
    <t>Residential property rentes out to private tenants. Max LTV 80 % (legislation).</t>
  </si>
  <si>
    <t>Residential property owned and administreted by the coopereative and used by the members of the cooperative.  Max LTV 80 % (legislation).</t>
  </si>
  <si>
    <t>Residential renting subsidesed by the goverment. Max LTV 80 %. LTVs above 80 % can be granted against full govermental guarantee,</t>
  </si>
  <si>
    <t>Holiday houses for owners own use or for renting. Max LTV are 60 % (legislation).</t>
  </si>
  <si>
    <t>Private owned residentials used by the owner,  Max LTV are 80 % (legislation).</t>
  </si>
  <si>
    <t>Table M1-M5</t>
  </si>
  <si>
    <t>No, (due to Danish legislation) asset substitution is not allowed/possible.</t>
  </si>
  <si>
    <t>Yes, the mortgage bank is an intermediary between persons requiring loans for the purchase of real properties and investors funding the loans by purchasing bonds.</t>
  </si>
  <si>
    <t>Mortgage banks issue and sell bonds to investors, who then fund the loans. During the loan terms,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</si>
  <si>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Table G4</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</si>
  <si>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</si>
  <si>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The general balance principle does not require a one-to-one balance between the loan and the bonds issued. This gives the credit institution a wider scope for taking liquidity risk than the more strict specific balance principle.</t>
  </si>
  <si>
    <t>E.g. describe if stricter pratice is applied than required by law</t>
  </si>
  <si>
    <t>Table G3</t>
  </si>
  <si>
    <t>The issuer can elaborate on the applied balance priciple.</t>
  </si>
  <si>
    <t>Equity capital and retained earnings.</t>
  </si>
  <si>
    <t>Core tier 1 capital</t>
  </si>
  <si>
    <t>Hybrid Tier 1 capital (perpetual debt instruments).</t>
  </si>
  <si>
    <t>Subordinated debt</t>
  </si>
  <si>
    <t>Issuers senior unsecured liabilities targeted to finance OC- and LTV-ratio requirements in cover pool</t>
  </si>
  <si>
    <t>Senior unsecured debt</t>
  </si>
  <si>
    <t>Total nominal value of senior secured debt</t>
  </si>
  <si>
    <t>Senior secured debt</t>
  </si>
  <si>
    <t>Total value of cover pool - nominal value of covered bonds</t>
  </si>
  <si>
    <t>Liquidity due to be paid out next day in connection with refinancing</t>
  </si>
  <si>
    <t>Sum of nominal value of covered bonds + Senior secured debt + capital. Capital is:  Additional tier 1 capital (e.g. hybrid core capital) and Core tier 1 capital</t>
  </si>
  <si>
    <t>Table G1.1</t>
  </si>
  <si>
    <t>All individual and group wise læoan loss provisions as stated in the issuer´s interim and annual accounts</t>
  </si>
  <si>
    <t>Please see definition of Non-performing loans in table X1</t>
  </si>
  <si>
    <t>Maturity distribution of all mortgage credit loans</t>
  </si>
  <si>
    <t>All mortgage credit loans funded by the issue of covered mortgage bonds or mortgage bonds measured at market value</t>
  </si>
  <si>
    <t>Value as entered in interim and annual reports and as reported to the DFSA; The lower of the carrying amount at the time of classification and the fair value less selling costs.</t>
  </si>
  <si>
    <t>The item taken from the issuer´s profit &amp; loss account</t>
  </si>
  <si>
    <t xml:space="preserve">All guarantees backing the granted loans provided by e.g. states, municipalities or banks  </t>
  </si>
  <si>
    <t>Senior secured bonds - formerly known as JCB (§ 15)</t>
  </si>
  <si>
    <t xml:space="preserve">All outstanding senior unsecured liabilities including any intra-group senior unsecured liabilities to finance OC- and LTV-ratio requirements    </t>
  </si>
  <si>
    <t>The circulating amount of covered bonds (including covered mortgage bonds and mortgage bonds)</t>
  </si>
  <si>
    <t>The solvency ratio as stipulated in DFSA regulations</t>
  </si>
  <si>
    <t>The tier 1 capital ratio as stipulated in DFSA regulations</t>
  </si>
  <si>
    <t>All mortgage credit loans funded by the issue of covered mortgage bonds or mortgage bonds  measured at fair value</t>
  </si>
  <si>
    <t>Total balance sheet assets as reported in the interim or annual reports of the issuer, fair value</t>
  </si>
  <si>
    <t>Table A</t>
  </si>
  <si>
    <t>Table X3</t>
  </si>
  <si>
    <t>Total value of cover pool subtracted nominal value of covered bonds</t>
  </si>
  <si>
    <t>Only contratual maturity is relevant and reported. Early repayments happens at borrowes discretion is among other thing depending on interest rate developments and cannot be anticipated by issuer.</t>
  </si>
  <si>
    <t>Minimum once pr. year for commercial properties. Minimum once every third year for owner occupied.</t>
  </si>
  <si>
    <t>Minimum legal required OC of RWA</t>
  </si>
  <si>
    <r>
      <rPr>
        <b/>
        <sz val="9"/>
        <rFont val="Calibri"/>
        <family val="2"/>
        <scheme val="minor"/>
      </rPr>
      <t xml:space="preserve">Index Loans: </t>
    </r>
    <r>
      <rPr>
        <sz val="9"/>
        <rFont val="Calibri"/>
        <family val="2"/>
        <scheme val="minor"/>
      </rPr>
      <t xml:space="preserve">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r>
    <r>
      <rPr>
        <b/>
        <sz val="9"/>
        <rFont val="Calibri"/>
        <family val="2"/>
        <scheme val="minor"/>
      </rPr>
      <t>Fixed-rate loans:</t>
    </r>
    <r>
      <rPr>
        <sz val="9"/>
        <rFont val="Calibri"/>
        <family val="2"/>
        <scheme val="minor"/>
      </rPr>
      <t xml:space="preserve">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t>
    </r>
    <r>
      <rPr>
        <b/>
        <sz val="9"/>
        <rFont val="Calibri"/>
        <family val="2"/>
        <scheme val="minor"/>
      </rPr>
      <t xml:space="preserve">
Adjustable Rate Mortgages: </t>
    </r>
    <r>
      <rPr>
        <sz val="9"/>
        <rFont val="Calibri"/>
        <family val="2"/>
        <scheme val="minor"/>
      </rPr>
      <t xml:space="preserve">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t>
    </r>
    <r>
      <rPr>
        <b/>
        <sz val="9"/>
        <rFont val="Calibri"/>
        <family val="2"/>
        <scheme val="minor"/>
      </rPr>
      <t xml:space="preserve">
Money market based loans: </t>
    </r>
    <r>
      <rPr>
        <sz val="9"/>
        <rFont val="Calibri"/>
        <family val="2"/>
        <scheme val="minor"/>
      </rPr>
      <t xml:space="preserve">
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NASDAQ.  This loan type is also offered with interest-only periods. 
</t>
    </r>
    <r>
      <rPr>
        <b/>
        <sz val="9"/>
        <rFont val="Calibri"/>
        <family val="2"/>
        <scheme val="minor"/>
      </rPr>
      <t>Non Capped floaters:</t>
    </r>
    <r>
      <rPr>
        <sz val="9"/>
        <rFont val="Calibri"/>
        <family val="2"/>
        <scheme val="minor"/>
      </rPr>
      <t xml:space="preserve">
These are loans where the rate changes at generally three or six months. The reference rate of DKK-denominated loans is CIBOR (Copenhagen Interbank Offered Rate) or CITA (Copenhagen Interbank Tomorrow/Next Average ), an interest rate which is quoted daily by OMX NASDAQ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t>
    </r>
    <r>
      <rPr>
        <b/>
        <sz val="9"/>
        <rFont val="Calibri"/>
        <family val="2"/>
        <scheme val="minor"/>
      </rPr>
      <t xml:space="preserve">Other: </t>
    </r>
    <r>
      <rPr>
        <sz val="9"/>
        <rFont val="Calibri"/>
        <family val="2"/>
        <scheme val="minor"/>
      </rPr>
      <t xml:space="preserve">
Any other loan types, which not comply with the above mentioned. 
</t>
    </r>
  </si>
  <si>
    <t>LTV is reportet continuously. The loans are distributed from the start ltv of the loan to the marginal ltv. This means that, if the loan is first rank, it is distributed proportionaly by bracket size from 0 to the marginal ltv into the predefined brackets. If the loans has prior liens, it is distributed from the marginal ltv of the prior liens to the marginal ltv of the loan under consideration. 
The discrete table  (M4c/b4c and M4d/B4d) distributes the total fair value of each loan into a single ltv bracket, according to the marginal ltv of the loan under consideration. Average LTV is weighted by loan balance categorised by property type.</t>
  </si>
  <si>
    <t>Worksheet D &amp; Onwards: Danish National Transparency Template</t>
  </si>
  <si>
    <t>Danish Transparancy Template 2016</t>
  </si>
  <si>
    <t>Realkredit Danmark</t>
  </si>
  <si>
    <t>www.rd.dk</t>
  </si>
  <si>
    <t>Capital Centre S</t>
  </si>
  <si>
    <t>o/w Other</t>
  </si>
  <si>
    <t>Expected Upon Prepayments (mn)</t>
  </si>
  <si>
    <t>% Total Expected Upon Prepayments</t>
  </si>
  <si>
    <t>Initial  Maturity (mn)</t>
  </si>
  <si>
    <t>Extended Maturity (mn)</t>
  </si>
  <si>
    <t>% Total Initial Maturity</t>
  </si>
  <si>
    <t>% Total Extended Maturity</t>
  </si>
  <si>
    <t>Buy-to-let/Non-owner occupied</t>
  </si>
  <si>
    <t xml:space="preserve">- </t>
  </si>
  <si>
    <t>Y</t>
  </si>
  <si>
    <t>https://www.coveredbondlabel.com/issuer/5/</t>
  </si>
  <si>
    <t>8 % of REA (Legal requirement)</t>
  </si>
  <si>
    <t>X</t>
  </si>
  <si>
    <r>
      <rPr>
        <b/>
        <sz val="11"/>
        <color theme="1"/>
        <rFont val="Calibri"/>
        <family val="2"/>
        <scheme val="minor"/>
      </rPr>
      <t>Issuer:</t>
    </r>
    <r>
      <rPr>
        <sz val="11"/>
        <color theme="1"/>
        <rFont val="Calibri"/>
        <family val="2"/>
        <scheme val="minor"/>
      </rPr>
      <t xml:space="preserve"> </t>
    </r>
  </si>
  <si>
    <t>Realkredit Danmark A/S</t>
  </si>
  <si>
    <r>
      <rPr>
        <b/>
        <sz val="11"/>
        <color theme="1"/>
        <rFont val="Calibri"/>
        <family val="2"/>
        <scheme val="minor"/>
      </rPr>
      <t>Issuer type:</t>
    </r>
    <r>
      <rPr>
        <sz val="11"/>
        <color theme="1"/>
        <rFont val="Calibri"/>
        <family val="2"/>
        <scheme val="minor"/>
      </rPr>
      <t xml:space="preserve"> </t>
    </r>
  </si>
  <si>
    <t>Specialized mortgage bank</t>
  </si>
  <si>
    <r>
      <rPr>
        <b/>
        <sz val="11"/>
        <color theme="1"/>
        <rFont val="Calibri"/>
        <family val="2"/>
        <scheme val="minor"/>
      </rPr>
      <t>Cover pool setup</t>
    </r>
    <r>
      <rPr>
        <sz val="11"/>
        <color theme="1"/>
        <rFont val="Calibri"/>
        <family val="2"/>
        <scheme val="minor"/>
      </rPr>
      <t xml:space="preserve">: </t>
    </r>
  </si>
  <si>
    <t>Single cover pool (SDRO)</t>
  </si>
  <si>
    <r>
      <rPr>
        <b/>
        <sz val="11"/>
        <color theme="1"/>
        <rFont val="Calibri"/>
        <family val="2"/>
        <scheme val="minor"/>
      </rPr>
      <t>Cover pool:</t>
    </r>
    <r>
      <rPr>
        <sz val="11"/>
        <color theme="1"/>
        <rFont val="Calibri"/>
        <family val="2"/>
        <scheme val="minor"/>
      </rPr>
      <t xml:space="preserve"> </t>
    </r>
  </si>
  <si>
    <r>
      <rPr>
        <b/>
        <sz val="11"/>
        <color theme="1"/>
        <rFont val="Calibri"/>
        <family val="2"/>
        <scheme val="minor"/>
      </rPr>
      <t>Homepage</t>
    </r>
    <r>
      <rPr>
        <sz val="11"/>
        <color theme="1"/>
        <rFont val="Calibri"/>
        <family val="2"/>
        <scheme val="minor"/>
      </rPr>
      <t xml:space="preserve">: </t>
    </r>
  </si>
  <si>
    <t>www.rd.dk/investor</t>
  </si>
  <si>
    <r>
      <rPr>
        <b/>
        <sz val="11"/>
        <color theme="1"/>
        <rFont val="Calibri"/>
        <family val="2"/>
        <scheme val="minor"/>
      </rPr>
      <t>Format of template:</t>
    </r>
    <r>
      <rPr>
        <sz val="11"/>
        <color theme="1"/>
        <rFont val="Calibri"/>
        <family val="2"/>
        <scheme val="minor"/>
      </rPr>
      <t xml:space="preserve"> </t>
    </r>
  </si>
  <si>
    <t>Excel and PDF</t>
  </si>
  <si>
    <r>
      <rPr>
        <b/>
        <sz val="11"/>
        <color theme="1"/>
        <rFont val="Calibri"/>
        <family val="2"/>
        <scheme val="minor"/>
      </rPr>
      <t>Frequency of update:</t>
    </r>
    <r>
      <rPr>
        <sz val="11"/>
        <color theme="1"/>
        <rFont val="Calibri"/>
        <family val="2"/>
        <scheme val="minor"/>
      </rPr>
      <t xml:space="preserve"> </t>
    </r>
  </si>
  <si>
    <t>Quarterly</t>
  </si>
  <si>
    <r>
      <rPr>
        <b/>
        <sz val="11"/>
        <color theme="1"/>
        <rFont val="Calibri"/>
        <family val="2"/>
        <scheme val="minor"/>
      </rPr>
      <t>Published:</t>
    </r>
    <r>
      <rPr>
        <sz val="11"/>
        <color theme="1"/>
        <rFont val="Calibri"/>
        <family val="2"/>
        <scheme val="minor"/>
      </rPr>
      <t xml:space="preserve"> </t>
    </r>
  </si>
  <si>
    <t>Data per:</t>
  </si>
  <si>
    <t>2016Q2</t>
  </si>
  <si>
    <t>2016Q1</t>
  </si>
  <si>
    <t>6. Cover Assets - Currency</t>
  </si>
  <si>
    <t xml:space="preserve">Reporting Date: </t>
  </si>
  <si>
    <t>Cut-off Date:</t>
  </si>
  <si>
    <t>31-12-2016</t>
  </si>
  <si>
    <t>Data per 31 December 2016</t>
  </si>
  <si>
    <t>Q4 2016</t>
  </si>
  <si>
    <t>End Q4 2016</t>
  </si>
  <si>
    <t>2016Q4</t>
  </si>
  <si>
    <t>2016Q3</t>
  </si>
  <si>
    <t>31/12/16</t>
  </si>
  <si>
    <t>6 February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</si>
</sst>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_);_(* \(#,##0.00\);_(* &quot;-&quot;??_);_(@_)"/>
    <numFmt numFmtId="165" formatCode="dd/mmm/yyyy"/>
    <numFmt numFmtId="166" formatCode="_ * #,##0.0_ ;_ * \-#,##0.0_ ;_ * &quot;-&quot;??_ ;_ @_ "/>
    <numFmt numFmtId="167" formatCode="_ * #,##0_ ;_ * \-#,##0_ ;_ * &quot;-&quot;??_ ;_ @_ "/>
    <numFmt numFmtId="168" formatCode="0.0"/>
    <numFmt numFmtId="169" formatCode="0.0%"/>
    <numFmt numFmtId="170" formatCode="#,##0_ ;\-#,##0\ "/>
    <numFmt numFmtId="171" formatCode="#,##0.0"/>
    <numFmt numFmtId="172" formatCode="#,##0.0_ ;\-#,##0.0\ "/>
  </numFmts>
  <fonts count="80"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u/>
      <sz val="9.35"/>
      <color theme="10"/>
      <name val="Calibri"/>
      <family val="2"/>
    </font>
    <font>
      <sz val="11"/>
      <color rgb="FFFF0000"/>
      <name val="Calibri"/>
      <family val="2"/>
      <scheme val="minor"/>
    </font>
    <font>
      <b/>
      <sz val="16"/>
      <color theme="0" tint="-0.499984740745262"/>
      <name val="Arial"/>
      <family val="2"/>
    </font>
    <font>
      <b/>
      <sz val="10"/>
      <color theme="1"/>
      <name val="Arial"/>
      <family val="2"/>
    </font>
    <font>
      <b/>
      <sz val="28"/>
      <color theme="1"/>
      <name val="Arial"/>
      <family val="2"/>
    </font>
    <font>
      <b/>
      <sz val="8"/>
      <name val="Arial"/>
      <family val="2"/>
    </font>
    <font>
      <b/>
      <sz val="14"/>
      <color theme="0" tint="-0.499984740745262"/>
      <name val="Arial"/>
      <family val="2"/>
    </font>
    <font>
      <sz val="12"/>
      <color theme="1"/>
      <name val="Arial"/>
      <family val="2"/>
    </font>
    <font>
      <b/>
      <sz val="12"/>
      <color theme="1"/>
      <name val="Arial"/>
      <family val="2"/>
    </font>
    <font>
      <u/>
      <sz val="12"/>
      <color theme="10"/>
      <name val="Arial"/>
      <family val="2"/>
    </font>
    <font>
      <b/>
      <u/>
      <sz val="12"/>
      <color theme="1"/>
      <name val="Arial"/>
      <family val="2"/>
    </font>
    <font>
      <b/>
      <sz val="13"/>
      <color theme="1"/>
      <name val="Calibri"/>
      <family val="2"/>
      <scheme val="minor"/>
    </font>
    <font>
      <b/>
      <sz val="11"/>
      <color theme="1"/>
      <name val="Arial"/>
      <family val="2"/>
    </font>
    <font>
      <sz val="11"/>
      <color theme="1"/>
      <name val="Arial"/>
      <family val="2"/>
    </font>
    <font>
      <b/>
      <sz val="20"/>
      <color theme="1" tint="0.499984740745262"/>
      <name val="Arial"/>
      <family val="2"/>
    </font>
    <font>
      <sz val="11"/>
      <color rgb="FF000000"/>
      <name val="Calibri"/>
      <family val="2"/>
      <scheme val="minor"/>
    </font>
    <font>
      <b/>
      <sz val="11"/>
      <color rgb="FF000000"/>
      <name val="Calibri"/>
      <family val="2"/>
      <scheme val="minor"/>
    </font>
    <font>
      <b/>
      <i/>
      <sz val="11"/>
      <color rgb="FF000000"/>
      <name val="Arial"/>
      <family val="2"/>
    </font>
    <font>
      <b/>
      <sz val="12"/>
      <color theme="0" tint="-0.499984740745262"/>
      <name val="Arial"/>
      <family val="2"/>
    </font>
    <font>
      <i/>
      <sz val="11"/>
      <color rgb="FF000000"/>
      <name val="Calibri"/>
      <family val="2"/>
      <scheme val="minor"/>
    </font>
    <font>
      <b/>
      <sz val="11"/>
      <color rgb="FF000000"/>
      <name val="Arial"/>
      <family val="2"/>
    </font>
    <font>
      <b/>
      <sz val="12"/>
      <color rgb="FF000000"/>
      <name val="Calibri"/>
      <family val="2"/>
      <scheme val="minor"/>
    </font>
    <font>
      <b/>
      <i/>
      <sz val="11"/>
      <name val="Arial"/>
      <family val="2"/>
    </font>
    <font>
      <sz val="8"/>
      <color theme="1"/>
      <name val="Calibri"/>
      <family val="2"/>
      <scheme val="minor"/>
    </font>
    <font>
      <sz val="12"/>
      <color theme="1"/>
      <name val="Calibri"/>
      <family val="2"/>
      <scheme val="minor"/>
    </font>
    <font>
      <i/>
      <sz val="10"/>
      <color theme="1"/>
      <name val="Calibri"/>
      <family val="2"/>
      <scheme val="minor"/>
    </font>
    <font>
      <b/>
      <vertAlign val="superscript"/>
      <sz val="12"/>
      <color theme="1"/>
      <name val="Calibri"/>
      <family val="2"/>
      <scheme val="minor"/>
    </font>
    <font>
      <sz val="7"/>
      <color theme="1"/>
      <name val="Times New Roman"/>
      <family val="1"/>
    </font>
    <font>
      <u/>
      <sz val="11"/>
      <color theme="1"/>
      <name val="Calibri"/>
      <family val="2"/>
      <scheme val="minor"/>
    </font>
    <font>
      <sz val="11"/>
      <name val="Calibri"/>
      <family val="2"/>
    </font>
    <font>
      <b/>
      <sz val="12"/>
      <color theme="1"/>
      <name val="Calibri"/>
      <family val="2"/>
      <scheme val="minor"/>
    </font>
    <font>
      <b/>
      <i/>
      <sz val="11"/>
      <color theme="1"/>
      <name val="Calibri"/>
      <family val="2"/>
      <scheme val="minor"/>
    </font>
    <font>
      <b/>
      <sz val="12"/>
      <name val="Calibri"/>
      <family val="2"/>
      <scheme val="minor"/>
    </font>
    <font>
      <sz val="11"/>
      <color theme="1"/>
      <name val="Calibri"/>
      <family val="2"/>
    </font>
    <font>
      <i/>
      <sz val="8"/>
      <color theme="1"/>
      <name val="Calibri"/>
      <family val="2"/>
      <scheme val="minor"/>
    </font>
    <font>
      <b/>
      <sz val="9"/>
      <color rgb="FF000000"/>
      <name val="Arial"/>
      <family val="2"/>
    </font>
    <font>
      <sz val="12"/>
      <color theme="1"/>
      <name val="Times New Roman"/>
      <family val="1"/>
    </font>
    <font>
      <sz val="8"/>
      <color rgb="FF000000"/>
      <name val="Arial"/>
      <family val="2"/>
    </font>
    <font>
      <b/>
      <i/>
      <sz val="10"/>
      <color rgb="FF000000"/>
      <name val="Arial"/>
      <family val="2"/>
    </font>
    <font>
      <b/>
      <sz val="10"/>
      <color rgb="FF000000"/>
      <name val="Arial"/>
      <family val="2"/>
    </font>
    <font>
      <b/>
      <u/>
      <sz val="9.35"/>
      <color rgb="FF0000FF"/>
      <name val="Calibri"/>
      <family val="2"/>
    </font>
    <font>
      <u/>
      <sz val="11"/>
      <color theme="10"/>
      <name val="Calibri"/>
      <family val="2"/>
    </font>
    <font>
      <sz val="11"/>
      <color rgb="FF000000"/>
      <name val="Calibri"/>
      <family val="2"/>
    </font>
    <font>
      <b/>
      <sz val="11"/>
      <color rgb="FF000000"/>
      <name val="Calibri"/>
      <family val="2"/>
    </font>
    <font>
      <b/>
      <sz val="12"/>
      <color rgb="FF000000"/>
      <name val="Calibri"/>
      <family val="2"/>
    </font>
    <font>
      <sz val="9"/>
      <name val="Calibri"/>
      <family val="2"/>
      <scheme val="minor"/>
    </font>
    <font>
      <b/>
      <sz val="9"/>
      <name val="Calibri"/>
      <family val="2"/>
      <scheme val="minor"/>
    </font>
    <font>
      <u/>
      <sz val="11"/>
      <color theme="0"/>
      <name val="Calibri"/>
      <family val="2"/>
      <scheme val="minor"/>
    </font>
    <font>
      <sz val="9"/>
      <color indexed="81"/>
      <name val="Tahoma"/>
      <family val="2"/>
    </font>
    <font>
      <b/>
      <sz val="9"/>
      <color indexed="81"/>
      <name val="Tahoma"/>
      <family val="2"/>
    </font>
  </fonts>
  <fills count="13">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0"/>
        <bgColor rgb="FF000000"/>
      </patternFill>
    </fill>
    <fill>
      <patternFill patternType="solid">
        <fgColor rgb="FFD8D8D8"/>
        <bgColor rgb="FF000000"/>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s>
  <cellStyleXfs count="120">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4"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0" fontId="30" fillId="0" borderId="0" applyNumberFormat="0" applyFill="0" applyBorder="0" applyAlignment="0" applyProtection="0">
      <alignment vertical="top"/>
      <protection locked="0"/>
    </xf>
    <xf numFmtId="164" fontId="1" fillId="0" borderId="0" applyFont="0" applyFill="0" applyBorder="0" applyAlignment="0" applyProtection="0"/>
    <xf numFmtId="0" fontId="22" fillId="0" borderId="0"/>
  </cellStyleXfs>
  <cellXfs count="506">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7"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0" fillId="0" borderId="0" xfId="0" applyFont="1" applyBorder="1"/>
    <xf numFmtId="0" fontId="11" fillId="0" borderId="0"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0" fillId="0" borderId="0" xfId="0" applyAlignment="1">
      <alignment horizontal="center"/>
    </xf>
    <xf numFmtId="0" fontId="0" fillId="0" borderId="0" xfId="0" applyFont="1" applyFill="1"/>
    <xf numFmtId="0" fontId="23" fillId="0" borderId="10" xfId="116" applyFill="1" applyBorder="1" applyAlignment="1">
      <alignment horizontal="center" vertical="center" wrapText="1"/>
    </xf>
    <xf numFmtId="0" fontId="23" fillId="0" borderId="10" xfId="116" quotePrefix="1" applyFill="1" applyBorder="1" applyAlignment="1">
      <alignment horizontal="right" vertical="center" wrapText="1"/>
    </xf>
    <xf numFmtId="0" fontId="0" fillId="0" borderId="0" xfId="0" applyFont="1" applyFill="1" applyBorder="1" applyAlignment="1">
      <alignment horizontal="left" vertical="center"/>
    </xf>
    <xf numFmtId="0" fontId="11" fillId="3" borderId="9" xfId="0" applyFont="1" applyFill="1" applyBorder="1" applyAlignment="1">
      <alignment horizontal="center" vertical="center" wrapText="1"/>
    </xf>
    <xf numFmtId="0" fontId="23" fillId="0" borderId="11" xfId="116" quotePrefix="1" applyFill="1" applyBorder="1" applyAlignment="1">
      <alignment horizontal="right" vertical="center" wrapText="1"/>
    </xf>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4" fillId="0" borderId="0" xfId="116" applyFont="1" applyAlignment="1"/>
    <xf numFmtId="0" fontId="8" fillId="0" borderId="0" xfId="0" applyFont="1" applyFill="1" applyBorder="1" applyAlignment="1">
      <alignment horizontal="left" vertical="center" wrapText="1"/>
    </xf>
    <xf numFmtId="0" fontId="0" fillId="7" borderId="0" xfId="0" applyFont="1" applyFill="1"/>
    <xf numFmtId="0" fontId="32" fillId="7" borderId="0" xfId="0" applyFont="1" applyFill="1" applyBorder="1" applyAlignment="1">
      <alignment horizontal="center" vertical="center"/>
    </xf>
    <xf numFmtId="0" fontId="33" fillId="7" borderId="0" xfId="0" applyFont="1" applyFill="1" applyBorder="1" applyAlignment="1">
      <alignment horizontal="left" vertical="top"/>
    </xf>
    <xf numFmtId="0" fontId="34" fillId="7" borderId="0" xfId="0" applyFont="1" applyFill="1" applyBorder="1" applyAlignment="1">
      <alignment horizontal="center" vertical="center" wrapText="1"/>
    </xf>
    <xf numFmtId="165" fontId="22" fillId="8" borderId="0" xfId="119" applyNumberFormat="1" applyFont="1" applyFill="1" applyBorder="1" applyAlignment="1">
      <alignment horizontal="center"/>
    </xf>
    <xf numFmtId="0" fontId="35" fillId="8" borderId="0" xfId="119" applyFont="1" applyFill="1" applyBorder="1"/>
    <xf numFmtId="0" fontId="36" fillId="7" borderId="0" xfId="0" applyFont="1" applyFill="1" applyBorder="1" applyAlignment="1">
      <alignment horizontal="justify" vertical="center"/>
    </xf>
    <xf numFmtId="0" fontId="36" fillId="7" borderId="0" xfId="0" applyFont="1" applyFill="1" applyBorder="1" applyAlignment="1">
      <alignment horizontal="left" vertical="center"/>
    </xf>
    <xf numFmtId="0" fontId="37" fillId="7" borderId="0" xfId="0" applyFont="1" applyFill="1"/>
    <xf numFmtId="0" fontId="38" fillId="7" borderId="0" xfId="0" applyFont="1" applyFill="1"/>
    <xf numFmtId="0" fontId="37" fillId="7" borderId="0" xfId="0" applyFont="1" applyFill="1" applyBorder="1"/>
    <xf numFmtId="0" fontId="38" fillId="7" borderId="0" xfId="0" applyFont="1" applyFill="1" applyBorder="1"/>
    <xf numFmtId="0" fontId="39" fillId="7" borderId="0" xfId="117" applyFont="1" applyFill="1" applyBorder="1" applyAlignment="1" applyProtection="1"/>
    <xf numFmtId="0" fontId="38" fillId="7" borderId="0" xfId="0" applyFont="1" applyFill="1" applyBorder="1" applyAlignment="1">
      <alignment horizontal="left"/>
    </xf>
    <xf numFmtId="0" fontId="40" fillId="7" borderId="0" xfId="0" applyFont="1" applyFill="1" applyBorder="1" applyAlignment="1">
      <alignment horizontal="left"/>
    </xf>
    <xf numFmtId="0" fontId="39" fillId="7" borderId="0" xfId="117" applyFont="1" applyFill="1" applyAlignment="1" applyProtection="1"/>
    <xf numFmtId="0" fontId="41" fillId="7" borderId="0" xfId="0" applyFont="1" applyFill="1"/>
    <xf numFmtId="0" fontId="30" fillId="7" borderId="0" xfId="117" quotePrefix="1" applyFill="1" applyBorder="1" applyAlignment="1" applyProtection="1"/>
    <xf numFmtId="0" fontId="38" fillId="7" borderId="0" xfId="0" applyFont="1" applyFill="1" applyBorder="1" applyAlignment="1"/>
    <xf numFmtId="0" fontId="43" fillId="7" borderId="0" xfId="0" applyFont="1" applyFill="1"/>
    <xf numFmtId="0" fontId="43" fillId="7" borderId="0" xfId="0" applyFont="1" applyFill="1" applyAlignment="1">
      <alignment horizontal="right"/>
    </xf>
    <xf numFmtId="0" fontId="6" fillId="7" borderId="0" xfId="0" applyFont="1" applyFill="1"/>
    <xf numFmtId="0" fontId="30" fillId="7" borderId="0" xfId="117" applyFill="1" applyAlignment="1" applyProtection="1">
      <alignment horizontal="right"/>
    </xf>
    <xf numFmtId="0" fontId="45" fillId="7" borderId="18" xfId="0" applyFont="1" applyFill="1" applyBorder="1" applyAlignment="1">
      <alignment vertical="center" wrapText="1"/>
    </xf>
    <xf numFmtId="164" fontId="0" fillId="7" borderId="0" xfId="0" applyNumberFormat="1" applyFont="1" applyFill="1" applyAlignment="1">
      <alignment horizontal="right"/>
    </xf>
    <xf numFmtId="0" fontId="45" fillId="7" borderId="0" xfId="0" applyFont="1" applyFill="1" applyBorder="1" applyAlignment="1">
      <alignment vertical="center" wrapText="1"/>
    </xf>
    <xf numFmtId="0" fontId="45" fillId="7" borderId="18" xfId="0" applyFont="1" applyFill="1" applyBorder="1" applyAlignment="1">
      <alignment horizontal="left" vertical="center" wrapText="1" indent="3"/>
    </xf>
    <xf numFmtId="0" fontId="45" fillId="7" borderId="0" xfId="0" applyFont="1" applyFill="1" applyBorder="1" applyAlignment="1">
      <alignment horizontal="left" vertical="center" wrapText="1" indent="6"/>
    </xf>
    <xf numFmtId="167" fontId="0" fillId="7" borderId="0" xfId="118" applyNumberFormat="1" applyFont="1" applyFill="1" applyBorder="1" applyAlignment="1">
      <alignment horizontal="right" vertical="top" wrapText="1"/>
    </xf>
    <xf numFmtId="0" fontId="45" fillId="9" borderId="0" xfId="0" applyFont="1" applyFill="1" applyBorder="1" applyAlignment="1">
      <alignment vertical="center" wrapText="1"/>
    </xf>
    <xf numFmtId="0" fontId="46" fillId="9" borderId="0" xfId="0" applyFont="1" applyFill="1" applyBorder="1" applyAlignment="1">
      <alignment horizontal="justify" vertical="center" wrapText="1"/>
    </xf>
    <xf numFmtId="0" fontId="47" fillId="9" borderId="0" xfId="0" applyFont="1" applyFill="1" applyBorder="1" applyAlignment="1">
      <alignment horizontal="justify" vertical="center" wrapText="1"/>
    </xf>
    <xf numFmtId="168" fontId="0" fillId="7" borderId="0" xfId="0" applyNumberFormat="1" applyFont="1" applyFill="1" applyBorder="1" applyAlignment="1">
      <alignment vertical="top" wrapText="1"/>
    </xf>
    <xf numFmtId="0" fontId="45" fillId="7" borderId="0" xfId="0" applyFont="1" applyFill="1" applyBorder="1" applyAlignment="1">
      <alignment horizontal="justify" vertical="center" wrapText="1"/>
    </xf>
    <xf numFmtId="0" fontId="0" fillId="7" borderId="0" xfId="0" applyFont="1" applyFill="1" applyBorder="1"/>
    <xf numFmtId="0" fontId="46" fillId="7" borderId="0" xfId="0" applyFont="1" applyFill="1" applyBorder="1" applyAlignment="1">
      <alignment vertical="center"/>
    </xf>
    <xf numFmtId="0" fontId="48" fillId="7" borderId="0" xfId="0" applyFont="1" applyFill="1" applyBorder="1" applyAlignment="1">
      <alignment horizontal="justify" vertical="center" wrapText="1"/>
    </xf>
    <xf numFmtId="0" fontId="49" fillId="7" borderId="0" xfId="0" applyFont="1" applyFill="1" applyBorder="1" applyAlignment="1">
      <alignment horizontal="justify" vertical="center" wrapText="1"/>
    </xf>
    <xf numFmtId="168" fontId="45" fillId="7" borderId="0" xfId="0" applyNumberFormat="1" applyFont="1" applyFill="1" applyBorder="1" applyAlignment="1">
      <alignment vertical="center" wrapText="1"/>
    </xf>
    <xf numFmtId="168" fontId="45" fillId="7" borderId="14" xfId="0" applyNumberFormat="1" applyFont="1" applyFill="1" applyBorder="1" applyAlignment="1">
      <alignment vertical="center" wrapText="1"/>
    </xf>
    <xf numFmtId="0" fontId="0" fillId="7" borderId="14" xfId="0" applyFont="1" applyFill="1" applyBorder="1" applyAlignment="1">
      <alignment vertical="center" wrapText="1"/>
    </xf>
    <xf numFmtId="0" fontId="45" fillId="7" borderId="14" xfId="0" applyFont="1" applyFill="1" applyBorder="1" applyAlignment="1">
      <alignment vertical="center" wrapText="1"/>
    </xf>
    <xf numFmtId="169" fontId="0" fillId="7" borderId="0" xfId="1" applyNumberFormat="1" applyFont="1" applyFill="1" applyBorder="1" applyAlignment="1">
      <alignment vertical="top" wrapText="1"/>
    </xf>
    <xf numFmtId="169" fontId="45" fillId="7" borderId="19" xfId="1" applyNumberFormat="1" applyFont="1" applyFill="1" applyBorder="1" applyAlignment="1">
      <alignment vertical="center" wrapText="1"/>
    </xf>
    <xf numFmtId="0" fontId="45" fillId="7" borderId="19" xfId="0" applyFont="1" applyFill="1" applyBorder="1" applyAlignment="1">
      <alignment vertical="center" wrapText="1"/>
    </xf>
    <xf numFmtId="168" fontId="45" fillId="7" borderId="18" xfId="0" applyNumberFormat="1" applyFont="1" applyFill="1" applyBorder="1" applyAlignment="1">
      <alignment vertical="center" wrapText="1"/>
    </xf>
    <xf numFmtId="0" fontId="50" fillId="9" borderId="0" xfId="0" applyFont="1" applyFill="1" applyBorder="1" applyAlignment="1">
      <alignment horizontal="right" vertical="center" wrapText="1"/>
    </xf>
    <xf numFmtId="0" fontId="49" fillId="9" borderId="0" xfId="0" applyFont="1" applyFill="1" applyBorder="1" applyAlignment="1">
      <alignment vertical="center"/>
    </xf>
    <xf numFmtId="0" fontId="51" fillId="7" borderId="0" xfId="0" applyFont="1" applyFill="1" applyBorder="1" applyAlignment="1"/>
    <xf numFmtId="0" fontId="52" fillId="7" borderId="0" xfId="0" applyFont="1" applyFill="1" applyBorder="1" applyAlignment="1">
      <alignment vertical="center"/>
    </xf>
    <xf numFmtId="0" fontId="36" fillId="7" borderId="0" xfId="0" applyFont="1" applyFill="1" applyBorder="1" applyAlignment="1">
      <alignment horizontal="justify" vertical="center" wrapText="1"/>
    </xf>
    <xf numFmtId="0" fontId="53" fillId="7" borderId="0" xfId="0" applyFont="1" applyFill="1" applyBorder="1"/>
    <xf numFmtId="0" fontId="0" fillId="7" borderId="18" xfId="0" applyFont="1" applyFill="1" applyBorder="1" applyAlignment="1">
      <alignment vertical="center"/>
    </xf>
    <xf numFmtId="0" fontId="0" fillId="7" borderId="0" xfId="0" applyFont="1" applyFill="1" applyBorder="1" applyAlignment="1">
      <alignment vertical="center"/>
    </xf>
    <xf numFmtId="0" fontId="0" fillId="7" borderId="0" xfId="0" applyFont="1" applyFill="1" applyBorder="1" applyAlignment="1">
      <alignment vertical="center" wrapText="1"/>
    </xf>
    <xf numFmtId="0" fontId="47" fillId="7" borderId="0" xfId="0" applyFont="1" applyFill="1" applyBorder="1" applyAlignment="1">
      <alignment horizontal="justify" vertical="center" wrapText="1"/>
    </xf>
    <xf numFmtId="0" fontId="36" fillId="9" borderId="0" xfId="0" applyFont="1" applyFill="1" applyBorder="1" applyAlignment="1">
      <alignment horizontal="justify" vertical="center" wrapText="1"/>
    </xf>
    <xf numFmtId="0" fontId="54" fillId="7" borderId="0" xfId="0" applyFont="1" applyFill="1" applyBorder="1" applyAlignment="1">
      <alignment vertical="center"/>
    </xf>
    <xf numFmtId="0" fontId="55" fillId="7" borderId="0" xfId="0" applyFont="1" applyFill="1" applyBorder="1"/>
    <xf numFmtId="0" fontId="55" fillId="7" borderId="0" xfId="0" applyFont="1" applyFill="1" applyBorder="1" applyAlignment="1">
      <alignment vertical="center"/>
    </xf>
    <xf numFmtId="0" fontId="0" fillId="7" borderId="0" xfId="0" applyFont="1" applyFill="1" applyBorder="1" applyAlignment="1">
      <alignment horizontal="center" vertical="center"/>
    </xf>
    <xf numFmtId="0" fontId="0" fillId="0" borderId="0" xfId="0" applyFont="1" applyBorder="1" applyAlignment="1">
      <alignment horizontal="center"/>
    </xf>
    <xf numFmtId="0" fontId="8" fillId="0" borderId="0" xfId="0" applyFont="1" applyBorder="1"/>
    <xf numFmtId="0" fontId="8" fillId="0" borderId="15" xfId="0" applyFont="1" applyBorder="1"/>
    <xf numFmtId="0" fontId="0" fillId="0" borderId="15" xfId="0" applyFont="1" applyBorder="1"/>
    <xf numFmtId="0" fontId="47" fillId="7" borderId="0" xfId="0" applyFont="1" applyFill="1" applyBorder="1" applyAlignment="1">
      <alignment vertical="center" wrapText="1"/>
    </xf>
    <xf numFmtId="0" fontId="47" fillId="9" borderId="0" xfId="0" applyFont="1" applyFill="1" applyBorder="1" applyAlignment="1">
      <alignment vertical="center" wrapText="1"/>
    </xf>
    <xf numFmtId="0" fontId="0" fillId="7" borderId="0" xfId="0" applyFill="1"/>
    <xf numFmtId="0" fontId="8" fillId="7" borderId="0" xfId="0" applyFont="1" applyFill="1"/>
    <xf numFmtId="164" fontId="8" fillId="7" borderId="0" xfId="118" applyFont="1" applyFill="1" applyBorder="1"/>
    <xf numFmtId="0" fontId="8" fillId="7" borderId="0" xfId="0" applyFont="1" applyFill="1" applyBorder="1"/>
    <xf numFmtId="164" fontId="8" fillId="7" borderId="15" xfId="118" applyFont="1" applyFill="1" applyBorder="1"/>
    <xf numFmtId="0" fontId="8" fillId="7" borderId="15" xfId="0" applyFont="1" applyFill="1" applyBorder="1"/>
    <xf numFmtId="164" fontId="8" fillId="7" borderId="0" xfId="118" applyFont="1" applyFill="1"/>
    <xf numFmtId="0" fontId="10" fillId="7" borderId="0" xfId="0" applyFont="1" applyFill="1"/>
    <xf numFmtId="164" fontId="0" fillId="7" borderId="0" xfId="118" applyFont="1" applyFill="1" applyBorder="1"/>
    <xf numFmtId="0" fontId="0" fillId="7" borderId="0" xfId="0" applyFill="1" applyBorder="1" applyAlignment="1">
      <alignment horizontal="left"/>
    </xf>
    <xf numFmtId="164" fontId="0" fillId="7" borderId="15" xfId="118" applyFont="1" applyFill="1" applyBorder="1"/>
    <xf numFmtId="0" fontId="0" fillId="7" borderId="0" xfId="0" applyFill="1" applyBorder="1"/>
    <xf numFmtId="0" fontId="0" fillId="7" borderId="15" xfId="0" applyFill="1" applyBorder="1"/>
    <xf numFmtId="0" fontId="6" fillId="7" borderId="15" xfId="0" applyFont="1" applyFill="1" applyBorder="1"/>
    <xf numFmtId="164" fontId="0" fillId="7" borderId="0" xfId="118" applyFont="1" applyFill="1"/>
    <xf numFmtId="0" fontId="45" fillId="7" borderId="0" xfId="0" applyFont="1" applyFill="1" applyBorder="1" applyAlignment="1">
      <alignment horizontal="right" vertical="center"/>
    </xf>
    <xf numFmtId="0" fontId="45" fillId="7" borderId="0" xfId="0" applyFont="1" applyFill="1" applyBorder="1" applyAlignment="1">
      <alignment horizontal="right" vertical="center" wrapText="1"/>
    </xf>
    <xf numFmtId="0" fontId="45" fillId="7" borderId="0" xfId="0" applyFont="1" applyFill="1" applyBorder="1" applyAlignment="1">
      <alignment vertical="center"/>
    </xf>
    <xf numFmtId="0" fontId="8" fillId="7" borderId="0" xfId="0" applyFont="1" applyFill="1" applyBorder="1" applyAlignment="1">
      <alignment vertical="center"/>
    </xf>
    <xf numFmtId="9" fontId="45" fillId="7" borderId="0" xfId="0" applyNumberFormat="1" applyFont="1" applyFill="1" applyBorder="1" applyAlignment="1">
      <alignment horizontal="right" vertical="center"/>
    </xf>
    <xf numFmtId="0" fontId="50" fillId="9" borderId="0" xfId="0" applyFont="1" applyFill="1" applyBorder="1" applyAlignment="1">
      <alignment horizontal="center" vertical="center" wrapText="1"/>
    </xf>
    <xf numFmtId="0" fontId="47" fillId="9" borderId="0" xfId="0" applyFont="1" applyFill="1" applyBorder="1" applyAlignment="1">
      <alignment horizontal="left" vertical="center" wrapText="1"/>
    </xf>
    <xf numFmtId="0" fontId="6" fillId="7" borderId="0" xfId="0" applyFont="1" applyFill="1" applyBorder="1" applyAlignment="1">
      <alignment vertical="center"/>
    </xf>
    <xf numFmtId="1" fontId="31" fillId="7" borderId="18" xfId="0" applyNumberFormat="1" applyFont="1" applyFill="1" applyBorder="1" applyAlignment="1">
      <alignment horizontal="right" vertical="center"/>
    </xf>
    <xf numFmtId="0" fontId="31" fillId="7" borderId="18" xfId="0" applyFont="1" applyFill="1" applyBorder="1"/>
    <xf numFmtId="0" fontId="8" fillId="7" borderId="18" xfId="0" applyFont="1" applyFill="1" applyBorder="1"/>
    <xf numFmtId="0" fontId="8" fillId="7" borderId="18" xfId="0" applyFont="1" applyFill="1" applyBorder="1" applyAlignment="1">
      <alignment horizontal="left" vertical="center"/>
    </xf>
    <xf numFmtId="1" fontId="31" fillId="7" borderId="0" xfId="0" applyNumberFormat="1" applyFont="1" applyFill="1" applyBorder="1" applyAlignment="1">
      <alignment horizontal="right" vertical="center"/>
    </xf>
    <xf numFmtId="0" fontId="31" fillId="7" borderId="0" xfId="0" applyFont="1" applyFill="1" applyBorder="1"/>
    <xf numFmtId="0" fontId="8" fillId="7" borderId="0" xfId="0" applyFont="1" applyFill="1" applyBorder="1" applyAlignment="1">
      <alignment horizontal="left" vertical="center" indent="1"/>
    </xf>
    <xf numFmtId="169" fontId="0" fillId="7" borderId="18" xfId="1" applyNumberFormat="1" applyFont="1" applyFill="1" applyBorder="1" applyAlignment="1">
      <alignment vertical="center"/>
    </xf>
    <xf numFmtId="169" fontId="0" fillId="7" borderId="18" xfId="1" applyNumberFormat="1" applyFont="1" applyFill="1" applyBorder="1" applyAlignment="1">
      <alignment vertical="center" wrapText="1"/>
    </xf>
    <xf numFmtId="0" fontId="45" fillId="7" borderId="18" xfId="0" applyFont="1" applyFill="1" applyBorder="1" applyAlignment="1">
      <alignment vertical="center"/>
    </xf>
    <xf numFmtId="0" fontId="0" fillId="7" borderId="18" xfId="0" applyFont="1" applyFill="1" applyBorder="1"/>
    <xf numFmtId="0" fontId="0" fillId="7" borderId="14" xfId="0" applyFill="1" applyBorder="1"/>
    <xf numFmtId="0" fontId="0" fillId="7" borderId="18" xfId="0" applyFill="1" applyBorder="1"/>
    <xf numFmtId="0" fontId="61" fillId="9" borderId="18" xfId="0" applyFont="1" applyFill="1" applyBorder="1"/>
    <xf numFmtId="0" fontId="60" fillId="7" borderId="0" xfId="0" applyFont="1" applyFill="1" applyBorder="1"/>
    <xf numFmtId="0" fontId="62" fillId="7" borderId="0" xfId="0" applyFont="1" applyFill="1" applyBorder="1"/>
    <xf numFmtId="0" fontId="21" fillId="7" borderId="14" xfId="0" applyFont="1" applyFill="1" applyBorder="1"/>
    <xf numFmtId="166" fontId="6" fillId="7" borderId="14" xfId="118" applyNumberFormat="1" applyFont="1" applyFill="1" applyBorder="1"/>
    <xf numFmtId="166" fontId="0" fillId="7" borderId="14" xfId="118" applyNumberFormat="1" applyFont="1" applyFill="1" applyBorder="1"/>
    <xf numFmtId="166" fontId="8" fillId="7" borderId="14" xfId="118" applyNumberFormat="1" applyFont="1" applyFill="1" applyBorder="1"/>
    <xf numFmtId="0" fontId="8" fillId="7" borderId="14" xfId="0" applyFont="1" applyFill="1" applyBorder="1"/>
    <xf numFmtId="0" fontId="6" fillId="7" borderId="18" xfId="0" applyFont="1" applyFill="1" applyBorder="1" applyAlignment="1">
      <alignment wrapText="1"/>
    </xf>
    <xf numFmtId="0" fontId="0" fillId="7" borderId="18" xfId="0" applyFill="1" applyBorder="1" applyAlignment="1">
      <alignment wrapText="1"/>
    </xf>
    <xf numFmtId="0" fontId="8" fillId="7" borderId="18" xfId="0" applyFont="1" applyFill="1" applyBorder="1" applyAlignment="1">
      <alignment wrapText="1"/>
    </xf>
    <xf numFmtId="0" fontId="18" fillId="7" borderId="0" xfId="0" applyFont="1" applyFill="1" applyBorder="1"/>
    <xf numFmtId="0" fontId="0" fillId="9" borderId="18" xfId="0" applyFill="1" applyBorder="1"/>
    <xf numFmtId="0" fontId="8" fillId="9" borderId="18" xfId="0" applyFont="1" applyFill="1" applyBorder="1"/>
    <xf numFmtId="0" fontId="18" fillId="9" borderId="18" xfId="0" applyFont="1" applyFill="1" applyBorder="1"/>
    <xf numFmtId="167" fontId="6" fillId="7" borderId="14" xfId="118" applyNumberFormat="1" applyFont="1" applyFill="1" applyBorder="1"/>
    <xf numFmtId="167" fontId="0" fillId="7" borderId="14" xfId="118" applyNumberFormat="1" applyFont="1" applyFill="1" applyBorder="1"/>
    <xf numFmtId="167" fontId="8" fillId="7" borderId="14" xfId="118" applyNumberFormat="1" applyFont="1" applyFill="1" applyBorder="1"/>
    <xf numFmtId="0" fontId="9" fillId="7" borderId="0" xfId="0" applyFont="1" applyFill="1"/>
    <xf numFmtId="14" fontId="9" fillId="7" borderId="0" xfId="0" applyNumberFormat="1" applyFont="1" applyFill="1" applyAlignment="1">
      <alignment horizontal="left"/>
    </xf>
    <xf numFmtId="0" fontId="9" fillId="7" borderId="0" xfId="0" applyFont="1" applyFill="1" applyAlignment="1">
      <alignment horizontal="right"/>
    </xf>
    <xf numFmtId="0" fontId="0" fillId="7" borderId="0" xfId="0" applyFill="1" applyAlignment="1">
      <alignment wrapText="1"/>
    </xf>
    <xf numFmtId="0" fontId="0" fillId="7" borderId="0" xfId="0" applyFill="1" applyAlignment="1">
      <alignment horizontal="center"/>
    </xf>
    <xf numFmtId="0" fontId="0" fillId="7" borderId="18" xfId="0" applyFill="1" applyBorder="1" applyAlignment="1">
      <alignment horizontal="right" wrapText="1"/>
    </xf>
    <xf numFmtId="0" fontId="0" fillId="9" borderId="0" xfId="0" applyFill="1" applyBorder="1"/>
    <xf numFmtId="0" fontId="61" fillId="9" borderId="0" xfId="0" applyFont="1" applyFill="1" applyBorder="1" applyAlignment="1">
      <alignment horizontal="right"/>
    </xf>
    <xf numFmtId="0" fontId="61" fillId="9" borderId="0" xfId="0" applyFont="1" applyFill="1" applyBorder="1" applyAlignment="1">
      <alignment horizontal="left"/>
    </xf>
    <xf numFmtId="166" fontId="10" fillId="7" borderId="14" xfId="118" applyNumberFormat="1" applyFont="1" applyFill="1" applyBorder="1" applyAlignment="1">
      <alignment horizontal="center"/>
    </xf>
    <xf numFmtId="0" fontId="8" fillId="7" borderId="0" xfId="0" applyFont="1" applyFill="1" applyAlignment="1">
      <alignment horizontal="center"/>
    </xf>
    <xf numFmtId="0" fontId="8" fillId="7" borderId="0" xfId="0" applyFont="1" applyFill="1" applyAlignment="1">
      <alignment wrapText="1"/>
    </xf>
    <xf numFmtId="0" fontId="8" fillId="7" borderId="18" xfId="0" applyFont="1" applyFill="1" applyBorder="1" applyAlignment="1">
      <alignment horizontal="right" wrapText="1"/>
    </xf>
    <xf numFmtId="0" fontId="8" fillId="9" borderId="0" xfId="0" applyFont="1" applyFill="1" applyBorder="1"/>
    <xf numFmtId="0" fontId="18" fillId="9" borderId="0" xfId="0" applyFont="1" applyFill="1" applyBorder="1" applyAlignment="1">
      <alignment horizontal="right"/>
    </xf>
    <xf numFmtId="0" fontId="18" fillId="9" borderId="0" xfId="0" applyFont="1" applyFill="1" applyBorder="1" applyAlignment="1">
      <alignment horizontal="left"/>
    </xf>
    <xf numFmtId="166" fontId="8" fillId="7" borderId="0" xfId="118" applyNumberFormat="1" applyFont="1" applyFill="1" applyAlignment="1">
      <alignment horizontal="center"/>
    </xf>
    <xf numFmtId="166" fontId="10" fillId="7" borderId="0" xfId="118" applyNumberFormat="1" applyFont="1" applyFill="1" applyBorder="1" applyAlignment="1">
      <alignment horizontal="center"/>
    </xf>
    <xf numFmtId="0" fontId="8" fillId="7" borderId="0" xfId="0" applyFont="1" applyFill="1" applyBorder="1" applyAlignment="1">
      <alignment horizontal="center"/>
    </xf>
    <xf numFmtId="0" fontId="8" fillId="7" borderId="0" xfId="0" applyFont="1" applyFill="1" applyBorder="1" applyAlignment="1">
      <alignment horizontal="right" wrapText="1"/>
    </xf>
    <xf numFmtId="0" fontId="10" fillId="7" borderId="0" xfId="0" applyFont="1" applyFill="1" applyBorder="1"/>
    <xf numFmtId="0" fontId="0" fillId="9" borderId="0" xfId="0" applyFill="1" applyBorder="1" applyAlignment="1">
      <alignment horizontal="left"/>
    </xf>
    <xf numFmtId="0" fontId="6" fillId="7" borderId="14" xfId="0" applyFont="1" applyFill="1" applyBorder="1"/>
    <xf numFmtId="0" fontId="0" fillId="7" borderId="14" xfId="0" applyFill="1" applyBorder="1" applyAlignment="1">
      <alignment horizontal="right" wrapText="1"/>
    </xf>
    <xf numFmtId="0" fontId="6" fillId="9" borderId="0" xfId="0" applyFont="1" applyFill="1"/>
    <xf numFmtId="0" fontId="61" fillId="9" borderId="0" xfId="0" applyFont="1" applyFill="1" applyAlignment="1">
      <alignment horizontal="left"/>
    </xf>
    <xf numFmtId="0" fontId="18" fillId="9" borderId="0" xfId="0" applyFont="1" applyFill="1" applyAlignment="1">
      <alignment horizontal="left"/>
    </xf>
    <xf numFmtId="166" fontId="0" fillId="7" borderId="0" xfId="118" applyNumberFormat="1" applyFont="1" applyFill="1"/>
    <xf numFmtId="0" fontId="60" fillId="0" borderId="0" xfId="0" applyFont="1" applyFill="1" applyBorder="1"/>
    <xf numFmtId="0" fontId="53" fillId="7" borderId="0" xfId="0" applyFont="1" applyFill="1"/>
    <xf numFmtId="166" fontId="0" fillId="7" borderId="0" xfId="0" applyNumberFormat="1" applyFill="1"/>
    <xf numFmtId="0" fontId="8" fillId="7" borderId="0" xfId="0" quotePrefix="1" applyFont="1" applyFill="1"/>
    <xf numFmtId="0" fontId="8" fillId="7" borderId="0" xfId="0" quotePrefix="1" applyFont="1" applyFill="1" applyBorder="1" applyAlignment="1">
      <alignment vertical="center"/>
    </xf>
    <xf numFmtId="164" fontId="10" fillId="7" borderId="14" xfId="118" applyFont="1" applyFill="1" applyBorder="1" applyAlignment="1">
      <alignment horizontal="right"/>
    </xf>
    <xf numFmtId="164" fontId="8" fillId="7" borderId="14" xfId="118" applyFont="1" applyFill="1" applyBorder="1" applyAlignment="1">
      <alignment horizontal="right"/>
    </xf>
    <xf numFmtId="0" fontId="0" fillId="7" borderId="14" xfId="0" applyFont="1" applyFill="1" applyBorder="1"/>
    <xf numFmtId="0" fontId="65" fillId="7" borderId="0" xfId="0" applyFont="1" applyFill="1"/>
    <xf numFmtId="164" fontId="6" fillId="7" borderId="14" xfId="118" applyFont="1" applyFill="1" applyBorder="1"/>
    <xf numFmtId="164" fontId="1" fillId="7" borderId="14" xfId="118" applyFont="1" applyFill="1" applyBorder="1"/>
    <xf numFmtId="0" fontId="43" fillId="7" borderId="0" xfId="0" applyFont="1" applyFill="1" applyBorder="1" applyAlignment="1">
      <alignment horizontal="left" vertical="top" wrapText="1"/>
    </xf>
    <xf numFmtId="0" fontId="66" fillId="7" borderId="0" xfId="0" applyFont="1" applyFill="1" applyBorder="1" applyAlignment="1">
      <alignment vertical="center"/>
    </xf>
    <xf numFmtId="0" fontId="0" fillId="7" borderId="0" xfId="0" applyFont="1" applyFill="1" applyBorder="1" applyAlignment="1">
      <alignment horizontal="left" vertical="top"/>
    </xf>
    <xf numFmtId="0" fontId="45" fillId="7" borderId="18" xfId="0" applyFont="1" applyFill="1" applyBorder="1" applyAlignment="1">
      <alignment horizontal="justify" vertical="center" wrapText="1"/>
    </xf>
    <xf numFmtId="0" fontId="45" fillId="7" borderId="0" xfId="0" applyFont="1" applyFill="1" applyBorder="1" applyAlignment="1">
      <alignment horizontal="left" vertical="center" wrapText="1" indent="5"/>
    </xf>
    <xf numFmtId="0" fontId="0" fillId="7" borderId="0" xfId="0" applyFont="1" applyFill="1" applyBorder="1" applyAlignment="1">
      <alignment vertical="top" wrapText="1"/>
    </xf>
    <xf numFmtId="0" fontId="67" fillId="7" borderId="0" xfId="0" applyFont="1" applyFill="1" applyBorder="1" applyAlignment="1">
      <alignment horizontal="justify" vertical="center" wrapText="1"/>
    </xf>
    <xf numFmtId="0" fontId="50" fillId="7" borderId="0" xfId="0" applyFont="1" applyFill="1" applyBorder="1" applyAlignment="1">
      <alignment vertical="center" wrapText="1"/>
    </xf>
    <xf numFmtId="0" fontId="50" fillId="7" borderId="0" xfId="0" applyFont="1" applyFill="1" applyBorder="1" applyAlignment="1">
      <alignment horizontal="left" vertical="center" wrapText="1" indent="1"/>
    </xf>
    <xf numFmtId="0" fontId="67" fillId="9" borderId="0" xfId="0" applyFont="1" applyFill="1" applyBorder="1" applyAlignment="1">
      <alignment horizontal="justify" vertical="center" wrapText="1"/>
    </xf>
    <xf numFmtId="0" fontId="50" fillId="9" borderId="0" xfId="0" applyFont="1" applyFill="1" applyBorder="1" applyAlignment="1">
      <alignment vertical="center" wrapText="1"/>
    </xf>
    <xf numFmtId="0" fontId="50" fillId="9" borderId="0" xfId="0" applyFont="1" applyFill="1" applyBorder="1" applyAlignment="1">
      <alignment horizontal="left" vertical="center" wrapText="1" indent="1"/>
    </xf>
    <xf numFmtId="0" fontId="60" fillId="9" borderId="0" xfId="0" applyFont="1" applyFill="1" applyBorder="1"/>
    <xf numFmtId="0" fontId="0" fillId="7" borderId="8" xfId="0" applyFill="1" applyBorder="1"/>
    <xf numFmtId="0" fontId="0" fillId="7" borderId="7" xfId="0" applyFill="1" applyBorder="1"/>
    <xf numFmtId="0" fontId="0" fillId="7" borderId="6" xfId="0" applyFill="1" applyBorder="1"/>
    <xf numFmtId="0" fontId="0" fillId="7" borderId="5" xfId="0" applyFill="1" applyBorder="1"/>
    <xf numFmtId="0" fontId="0" fillId="7" borderId="4" xfId="0" applyFill="1" applyBorder="1"/>
    <xf numFmtId="0" fontId="0" fillId="7" borderId="0" xfId="0" applyFill="1" applyBorder="1" applyAlignment="1">
      <alignment horizontal="center"/>
    </xf>
    <xf numFmtId="3" fontId="0" fillId="7" borderId="0" xfId="0" applyNumberFormat="1" applyFont="1" applyFill="1" applyBorder="1" applyAlignment="1">
      <alignment horizontal="center"/>
    </xf>
    <xf numFmtId="0" fontId="0" fillId="7" borderId="4" xfId="0" applyFill="1" applyBorder="1" applyAlignment="1">
      <alignment horizontal="center"/>
    </xf>
    <xf numFmtId="0" fontId="0" fillId="7" borderId="7" xfId="0" applyFill="1" applyBorder="1" applyAlignment="1">
      <alignment horizontal="center"/>
    </xf>
    <xf numFmtId="0" fontId="0" fillId="7" borderId="6" xfId="0" applyFill="1" applyBorder="1" applyAlignment="1">
      <alignment horizontal="center"/>
    </xf>
    <xf numFmtId="0" fontId="58" fillId="7" borderId="0" xfId="0" applyFont="1" applyFill="1" applyBorder="1" applyAlignment="1">
      <alignment wrapText="1"/>
    </xf>
    <xf numFmtId="0" fontId="58" fillId="7" borderId="0" xfId="0" applyFont="1" applyFill="1" applyBorder="1"/>
    <xf numFmtId="0" fontId="58" fillId="7" borderId="4" xfId="0" applyFont="1" applyFill="1" applyBorder="1"/>
    <xf numFmtId="0" fontId="0" fillId="7" borderId="0" xfId="0" applyFont="1" applyFill="1" applyBorder="1" applyAlignment="1">
      <alignment horizontal="center"/>
    </xf>
    <xf numFmtId="0" fontId="0" fillId="7" borderId="4" xfId="0" applyFont="1" applyFill="1" applyBorder="1"/>
    <xf numFmtId="167" fontId="0" fillId="7" borderId="0" xfId="118" applyNumberFormat="1" applyFont="1" applyFill="1" applyBorder="1" applyAlignment="1">
      <alignment horizontal="center"/>
    </xf>
    <xf numFmtId="3" fontId="0" fillId="7" borderId="0" xfId="0" applyNumberFormat="1" applyFill="1" applyBorder="1" applyAlignment="1">
      <alignment horizontal="center"/>
    </xf>
    <xf numFmtId="3" fontId="0" fillId="7" borderId="4" xfId="0" applyNumberFormat="1" applyFill="1" applyBorder="1" applyAlignment="1">
      <alignment horizontal="center"/>
    </xf>
    <xf numFmtId="0" fontId="46" fillId="7" borderId="14" xfId="0" applyFont="1" applyFill="1" applyBorder="1" applyAlignment="1">
      <alignment vertical="center" wrapText="1"/>
    </xf>
    <xf numFmtId="0" fontId="0" fillId="9" borderId="0" xfId="0" applyFill="1"/>
    <xf numFmtId="0" fontId="68" fillId="9" borderId="0" xfId="0" applyFont="1" applyFill="1" applyBorder="1" applyAlignment="1">
      <alignment horizontal="center" vertical="center"/>
    </xf>
    <xf numFmtId="0" fontId="69" fillId="9" borderId="0" xfId="0" applyFont="1" applyFill="1" applyBorder="1" applyAlignment="1">
      <alignment horizontal="left" vertical="center"/>
    </xf>
    <xf numFmtId="0" fontId="69" fillId="9" borderId="0" xfId="0" applyFont="1" applyFill="1" applyBorder="1" applyAlignment="1">
      <alignment vertical="center"/>
    </xf>
    <xf numFmtId="0" fontId="0" fillId="9" borderId="0" xfId="0" applyFill="1" applyBorder="1" applyAlignment="1"/>
    <xf numFmtId="0" fontId="60" fillId="9" borderId="0" xfId="0" applyFont="1" applyFill="1" applyBorder="1" applyAlignment="1"/>
    <xf numFmtId="0" fontId="70" fillId="10" borderId="0" xfId="117" applyFont="1" applyFill="1" applyBorder="1" applyAlignment="1" applyProtection="1">
      <alignment horizontal="right"/>
    </xf>
    <xf numFmtId="0" fontId="63" fillId="10" borderId="0" xfId="0" applyFont="1" applyFill="1" applyBorder="1"/>
    <xf numFmtId="0" fontId="63" fillId="10" borderId="22" xfId="0" applyFont="1" applyFill="1" applyBorder="1"/>
    <xf numFmtId="0" fontId="71" fillId="7" borderId="23" xfId="117" applyFont="1" applyFill="1" applyBorder="1" applyAlignment="1" applyProtection="1"/>
    <xf numFmtId="0" fontId="72" fillId="10" borderId="24" xfId="0" applyFont="1" applyFill="1" applyBorder="1" applyAlignment="1">
      <alignment vertical="top" wrapText="1"/>
    </xf>
    <xf numFmtId="0" fontId="63" fillId="11" borderId="0" xfId="0" applyFont="1" applyFill="1" applyBorder="1"/>
    <xf numFmtId="0" fontId="73" fillId="12" borderId="25" xfId="0" applyFont="1" applyFill="1" applyBorder="1" applyAlignment="1">
      <alignment horizontal="left" vertical="center" wrapText="1" indent="1"/>
    </xf>
    <xf numFmtId="0" fontId="72" fillId="10" borderId="0" xfId="0" applyFont="1" applyFill="1" applyBorder="1" applyAlignment="1">
      <alignment vertical="center" wrapText="1"/>
    </xf>
    <xf numFmtId="0" fontId="63" fillId="10" borderId="0" xfId="0" applyFont="1" applyFill="1" applyBorder="1" applyAlignment="1">
      <alignment vertical="center"/>
    </xf>
    <xf numFmtId="0" fontId="63" fillId="10" borderId="26" xfId="0" applyFont="1" applyFill="1" applyBorder="1" applyAlignment="1">
      <alignment vertical="center"/>
    </xf>
    <xf numFmtId="0" fontId="73" fillId="12" borderId="27" xfId="0" applyFont="1" applyFill="1" applyBorder="1" applyAlignment="1">
      <alignment horizontal="left" vertical="center" wrapText="1" indent="1"/>
    </xf>
    <xf numFmtId="0" fontId="63" fillId="10" borderId="30" xfId="0" applyFont="1" applyFill="1" applyBorder="1"/>
    <xf numFmtId="0" fontId="63" fillId="10" borderId="32" xfId="0" applyFont="1" applyFill="1" applyBorder="1"/>
    <xf numFmtId="0" fontId="63" fillId="10" borderId="36" xfId="0" applyFont="1" applyFill="1" applyBorder="1"/>
    <xf numFmtId="0" fontId="72" fillId="12" borderId="5" xfId="0" applyFont="1" applyFill="1" applyBorder="1" applyAlignment="1">
      <alignment horizontal="justify" vertical="center" wrapText="1"/>
    </xf>
    <xf numFmtId="0" fontId="73" fillId="12" borderId="0" xfId="0" applyFont="1" applyFill="1" applyBorder="1" applyAlignment="1">
      <alignment vertical="center" wrapText="1"/>
    </xf>
    <xf numFmtId="0" fontId="72" fillId="12" borderId="22" xfId="0" applyFont="1" applyFill="1" applyBorder="1" applyAlignment="1">
      <alignment horizontal="justify" vertical="center" wrapText="1"/>
    </xf>
    <xf numFmtId="0" fontId="73" fillId="12" borderId="24" xfId="0" applyFont="1" applyFill="1" applyBorder="1" applyAlignment="1">
      <alignment vertical="center" wrapText="1"/>
    </xf>
    <xf numFmtId="0" fontId="73" fillId="12" borderId="24" xfId="0" applyFont="1" applyFill="1" applyBorder="1" applyAlignment="1">
      <alignment horizontal="left" vertical="center" wrapText="1" indent="1"/>
    </xf>
    <xf numFmtId="0" fontId="63" fillId="10" borderId="32" xfId="0" applyFont="1" applyFill="1" applyBorder="1" applyAlignment="1">
      <alignment vertical="center"/>
    </xf>
    <xf numFmtId="0" fontId="63" fillId="10" borderId="39" xfId="0" applyFont="1" applyFill="1" applyBorder="1" applyAlignment="1">
      <alignment vertical="center"/>
    </xf>
    <xf numFmtId="0" fontId="63" fillId="10" borderId="40" xfId="0" applyFont="1" applyFill="1" applyBorder="1" applyAlignment="1">
      <alignment vertical="center" wrapText="1"/>
    </xf>
    <xf numFmtId="0" fontId="72" fillId="10" borderId="0" xfId="0" applyFont="1" applyFill="1" applyBorder="1" applyAlignment="1">
      <alignment horizontal="left" vertical="center" wrapText="1" indent="5"/>
    </xf>
    <xf numFmtId="0" fontId="63" fillId="10" borderId="30" xfId="0" applyFont="1" applyFill="1" applyBorder="1" applyAlignment="1">
      <alignment vertical="center"/>
    </xf>
    <xf numFmtId="0" fontId="63" fillId="10" borderId="36" xfId="0" applyFont="1" applyFill="1" applyBorder="1" applyAlignment="1">
      <alignment vertical="center" wrapText="1"/>
    </xf>
    <xf numFmtId="0" fontId="72" fillId="10" borderId="0" xfId="0" applyFont="1" applyFill="1" applyBorder="1" applyAlignment="1">
      <alignment vertical="center"/>
    </xf>
    <xf numFmtId="0" fontId="72" fillId="10" borderId="28" xfId="0" applyFont="1" applyFill="1" applyBorder="1" applyAlignment="1">
      <alignment vertical="center" wrapText="1"/>
    </xf>
    <xf numFmtId="0" fontId="72" fillId="10" borderId="41" xfId="0" applyFont="1" applyFill="1" applyBorder="1" applyAlignment="1">
      <alignment vertical="center" wrapText="1"/>
    </xf>
    <xf numFmtId="0" fontId="72" fillId="10" borderId="34" xfId="0" applyFont="1" applyFill="1" applyBorder="1" applyAlignment="1">
      <alignment vertical="center" wrapText="1"/>
    </xf>
    <xf numFmtId="0" fontId="72" fillId="10" borderId="42" xfId="0" applyFont="1" applyFill="1" applyBorder="1" applyAlignment="1">
      <alignment vertical="center" wrapText="1"/>
    </xf>
    <xf numFmtId="0" fontId="63" fillId="10" borderId="36" xfId="0" applyFont="1" applyFill="1" applyBorder="1" applyAlignment="1">
      <alignment vertical="center"/>
    </xf>
    <xf numFmtId="0" fontId="72" fillId="12" borderId="43" xfId="0" applyFont="1" applyFill="1" applyBorder="1" applyAlignment="1">
      <alignment vertical="center" wrapText="1"/>
    </xf>
    <xf numFmtId="0" fontId="73" fillId="12" borderId="6" xfId="0" applyFont="1" applyFill="1" applyBorder="1" applyAlignment="1">
      <alignment vertical="center" wrapText="1"/>
    </xf>
    <xf numFmtId="0" fontId="73" fillId="12" borderId="44" xfId="0" applyFont="1" applyFill="1" applyBorder="1" applyAlignment="1">
      <alignment vertical="center" wrapText="1"/>
    </xf>
    <xf numFmtId="0" fontId="73" fillId="12" borderId="1" xfId="0" applyFont="1" applyFill="1" applyBorder="1" applyAlignment="1">
      <alignment vertical="center" wrapText="1"/>
    </xf>
    <xf numFmtId="0" fontId="63" fillId="10" borderId="0" xfId="0" applyFont="1" applyFill="1" applyBorder="1" applyAlignment="1">
      <alignment vertical="center" wrapText="1"/>
    </xf>
    <xf numFmtId="0" fontId="72" fillId="10" borderId="0" xfId="0" applyFont="1" applyFill="1" applyBorder="1" applyAlignment="1">
      <alignment horizontal="justify" vertical="center" wrapText="1"/>
    </xf>
    <xf numFmtId="0" fontId="72" fillId="10" borderId="30" xfId="0" applyFont="1" applyFill="1" applyBorder="1" applyAlignment="1">
      <alignment vertical="center"/>
    </xf>
    <xf numFmtId="0" fontId="72" fillId="10" borderId="32" xfId="0" applyFont="1" applyFill="1" applyBorder="1" applyAlignment="1">
      <alignment vertical="center"/>
    </xf>
    <xf numFmtId="0" fontId="72" fillId="10" borderId="32" xfId="0" applyFont="1" applyFill="1" applyBorder="1" applyAlignment="1">
      <alignment vertical="center" wrapText="1"/>
    </xf>
    <xf numFmtId="0" fontId="72" fillId="10" borderId="36" xfId="0" applyFont="1" applyFill="1" applyBorder="1" applyAlignment="1">
      <alignment vertical="center"/>
    </xf>
    <xf numFmtId="0" fontId="72" fillId="10" borderId="0" xfId="0" applyFont="1" applyFill="1" applyBorder="1" applyAlignment="1">
      <alignment horizontal="left" vertical="top" wrapText="1"/>
    </xf>
    <xf numFmtId="0" fontId="72" fillId="10" borderId="0" xfId="0" applyFont="1" applyFill="1" applyBorder="1" applyAlignment="1">
      <alignment horizontal="left" vertical="top" wrapText="1" indent="5"/>
    </xf>
    <xf numFmtId="0" fontId="63" fillId="10" borderId="0" xfId="0" applyFont="1" applyFill="1" applyBorder="1" applyAlignment="1">
      <alignment vertical="top" wrapText="1"/>
    </xf>
    <xf numFmtId="0" fontId="72" fillId="10" borderId="30" xfId="0" applyFont="1" applyFill="1" applyBorder="1" applyAlignment="1">
      <alignment vertical="center" wrapText="1"/>
    </xf>
    <xf numFmtId="0" fontId="72" fillId="10" borderId="32" xfId="0" applyFont="1" applyFill="1" applyBorder="1" applyAlignment="1">
      <alignment horizontal="justify" vertical="center" wrapText="1"/>
    </xf>
    <xf numFmtId="0" fontId="63" fillId="10" borderId="32" xfId="0" applyFont="1" applyFill="1" applyBorder="1" applyAlignment="1">
      <alignment vertical="center" wrapText="1"/>
    </xf>
    <xf numFmtId="0" fontId="72" fillId="10" borderId="36" xfId="0" applyFont="1" applyFill="1" applyBorder="1" applyAlignment="1">
      <alignment vertical="center" wrapText="1"/>
    </xf>
    <xf numFmtId="0" fontId="74" fillId="10" borderId="0" xfId="0" applyFont="1" applyFill="1" applyBorder="1"/>
    <xf numFmtId="0" fontId="75" fillId="0" borderId="0" xfId="0" applyFont="1" applyFill="1" applyBorder="1" applyAlignment="1">
      <alignment horizontal="left" vertical="center" wrapText="1"/>
    </xf>
    <xf numFmtId="0" fontId="36" fillId="7" borderId="0" xfId="0" applyFont="1" applyFill="1" applyBorder="1" applyAlignment="1">
      <alignment horizontal="left" vertical="center"/>
    </xf>
    <xf numFmtId="15" fontId="42" fillId="7" borderId="0" xfId="0" applyNumberFormat="1" applyFont="1" applyFill="1"/>
    <xf numFmtId="3" fontId="8" fillId="0" borderId="0" xfId="0" applyNumberFormat="1" applyFont="1" applyFill="1" applyBorder="1" applyAlignment="1">
      <alignment horizontal="center" vertical="center" wrapText="1"/>
    </xf>
    <xf numFmtId="168" fontId="8" fillId="0" borderId="0" xfId="0" applyNumberFormat="1" applyFont="1" applyFill="1" applyBorder="1" applyAlignment="1">
      <alignment horizontal="center" vertical="center" wrapText="1"/>
    </xf>
    <xf numFmtId="168" fontId="0" fillId="0" borderId="0" xfId="0" applyNumberFormat="1" applyFont="1" applyFill="1" applyBorder="1" applyAlignment="1">
      <alignment horizontal="center" vertical="center" wrapText="1"/>
    </xf>
    <xf numFmtId="1" fontId="8" fillId="7" borderId="0" xfId="0" applyNumberFormat="1" applyFont="1" applyFill="1" applyBorder="1" applyAlignment="1">
      <alignment horizontal="right" vertical="center"/>
    </xf>
    <xf numFmtId="0" fontId="21" fillId="7" borderId="14" xfId="1" applyNumberFormat="1" applyFont="1" applyFill="1" applyBorder="1"/>
    <xf numFmtId="0" fontId="18" fillId="7" borderId="14" xfId="1" applyNumberFormat="1" applyFont="1" applyFill="1" applyBorder="1"/>
    <xf numFmtId="1" fontId="21" fillId="7" borderId="14" xfId="1" applyNumberFormat="1" applyFont="1" applyFill="1" applyBorder="1"/>
    <xf numFmtId="1" fontId="18" fillId="7" borderId="14" xfId="1" applyNumberFormat="1" applyFont="1" applyFill="1" applyBorder="1"/>
    <xf numFmtId="168" fontId="8" fillId="7" borderId="0" xfId="1" applyNumberFormat="1" applyFont="1" applyFill="1" applyAlignment="1">
      <alignment horizontal="right"/>
    </xf>
    <xf numFmtId="168" fontId="8" fillId="7" borderId="0" xfId="118" applyNumberFormat="1" applyFont="1" applyFill="1" applyAlignment="1">
      <alignment horizontal="right"/>
    </xf>
    <xf numFmtId="168" fontId="10" fillId="7" borderId="14" xfId="1" applyNumberFormat="1" applyFont="1" applyFill="1" applyBorder="1" applyAlignment="1">
      <alignment horizontal="right"/>
    </xf>
    <xf numFmtId="2" fontId="8" fillId="7" borderId="0" xfId="0" applyNumberFormat="1" applyFont="1" applyFill="1" applyAlignment="1">
      <alignment horizontal="right"/>
    </xf>
    <xf numFmtId="2" fontId="8" fillId="7" borderId="18" xfId="0" applyNumberFormat="1" applyFont="1" applyFill="1" applyBorder="1" applyAlignment="1">
      <alignment horizontal="right"/>
    </xf>
    <xf numFmtId="2" fontId="8" fillId="0" borderId="0" xfId="0" applyNumberFormat="1" applyFont="1" applyFill="1" applyBorder="1" applyAlignment="1">
      <alignment horizontal="center" vertical="center" wrapText="1"/>
    </xf>
    <xf numFmtId="168" fontId="8" fillId="0" borderId="0" xfId="0" quotePrefix="1" applyNumberFormat="1" applyFont="1" applyFill="1" applyBorder="1" applyAlignment="1">
      <alignment horizontal="center" vertical="center" wrapText="1"/>
    </xf>
    <xf numFmtId="2" fontId="26" fillId="0" borderId="0" xfId="0" applyNumberFormat="1" applyFont="1" applyFill="1" applyBorder="1" applyAlignment="1">
      <alignment horizontal="center" vertical="center" wrapText="1"/>
    </xf>
    <xf numFmtId="168" fontId="6" fillId="0" borderId="0" xfId="0" applyNumberFormat="1" applyFont="1" applyFill="1" applyBorder="1" applyAlignment="1">
      <alignment horizontal="center" vertical="center" wrapText="1"/>
    </xf>
    <xf numFmtId="167" fontId="8" fillId="0" borderId="0" xfId="118" applyNumberFormat="1" applyFont="1" applyFill="1" applyBorder="1" applyAlignment="1">
      <alignment horizontal="center" vertical="center" wrapText="1"/>
    </xf>
    <xf numFmtId="3" fontId="8" fillId="0" borderId="0" xfId="0" applyNumberFormat="1" applyFont="1" applyFill="1" applyBorder="1" applyAlignment="1">
      <alignment horizontal="right" vertical="center" wrapText="1"/>
    </xf>
    <xf numFmtId="167" fontId="8" fillId="0" borderId="0" xfId="118" applyNumberFormat="1" applyFont="1" applyFill="1" applyBorder="1" applyAlignment="1">
      <alignment horizontal="right" vertical="center" wrapText="1"/>
    </xf>
    <xf numFmtId="0" fontId="8" fillId="0" borderId="18" xfId="0" applyFont="1" applyFill="1" applyBorder="1" applyAlignment="1">
      <alignment horizontal="right" vertical="center" wrapText="1"/>
    </xf>
    <xf numFmtId="167" fontId="8" fillId="0" borderId="18" xfId="118" applyNumberFormat="1" applyFont="1" applyFill="1" applyBorder="1" applyAlignment="1">
      <alignment horizontal="right" vertical="center" wrapText="1"/>
    </xf>
    <xf numFmtId="3" fontId="8" fillId="0" borderId="0" xfId="0" quotePrefix="1" applyNumberFormat="1" applyFont="1" applyFill="1" applyBorder="1" applyAlignment="1">
      <alignment horizontal="right" vertical="center" wrapText="1"/>
    </xf>
    <xf numFmtId="10" fontId="8" fillId="0" borderId="0" xfId="0" quotePrefix="1" applyNumberFormat="1" applyFont="1" applyFill="1" applyBorder="1" applyAlignment="1">
      <alignment horizontal="right" vertical="center" wrapText="1"/>
    </xf>
    <xf numFmtId="10" fontId="8" fillId="0" borderId="18" xfId="0" quotePrefix="1" applyNumberFormat="1" applyFont="1" applyFill="1" applyBorder="1" applyAlignment="1">
      <alignment horizontal="right" vertical="center" wrapText="1"/>
    </xf>
    <xf numFmtId="9" fontId="8" fillId="0" borderId="0" xfId="1" quotePrefix="1" applyFont="1" applyFill="1" applyBorder="1" applyAlignment="1">
      <alignment horizontal="right" vertical="center" wrapText="1"/>
    </xf>
    <xf numFmtId="9" fontId="8" fillId="0" borderId="0" xfId="1" applyFont="1" applyFill="1" applyBorder="1" applyAlignment="1">
      <alignment horizontal="right" vertical="center" wrapText="1"/>
    </xf>
    <xf numFmtId="10" fontId="0" fillId="0" borderId="0" xfId="1" quotePrefix="1" applyNumberFormat="1" applyFont="1" applyFill="1" applyBorder="1" applyAlignment="1">
      <alignment horizontal="right" vertical="center" wrapText="1"/>
    </xf>
    <xf numFmtId="10" fontId="0" fillId="0" borderId="18" xfId="1" quotePrefix="1" applyNumberFormat="1" applyFont="1" applyFill="1" applyBorder="1" applyAlignment="1">
      <alignment horizontal="right" vertical="center" wrapText="1"/>
    </xf>
    <xf numFmtId="3" fontId="0" fillId="0" borderId="0" xfId="0" applyNumberFormat="1" applyFont="1" applyFill="1" applyBorder="1" applyAlignment="1">
      <alignment horizontal="right" vertical="center" wrapText="1"/>
    </xf>
    <xf numFmtId="167" fontId="8" fillId="0" borderId="0" xfId="118" quotePrefix="1" applyNumberFormat="1" applyFont="1" applyFill="1" applyBorder="1" applyAlignment="1">
      <alignment horizontal="right" vertical="center" wrapText="1"/>
    </xf>
    <xf numFmtId="9" fontId="0" fillId="0" borderId="0" xfId="1" quotePrefix="1" applyNumberFormat="1" applyFont="1" applyFill="1" applyBorder="1" applyAlignment="1">
      <alignment horizontal="right" vertical="center" wrapText="1"/>
    </xf>
    <xf numFmtId="166" fontId="0" fillId="7" borderId="0" xfId="118" applyNumberFormat="1" applyFont="1" applyFill="1" applyBorder="1" applyAlignment="1">
      <alignment horizontal="right" vertical="top" wrapText="1"/>
    </xf>
    <xf numFmtId="167" fontId="45" fillId="7" borderId="18" xfId="0" applyNumberFormat="1" applyFont="1" applyFill="1" applyBorder="1" applyAlignment="1">
      <alignment horizontal="right" vertical="center" wrapText="1"/>
    </xf>
    <xf numFmtId="166" fontId="0" fillId="7" borderId="18" xfId="118" applyNumberFormat="1" applyFont="1" applyFill="1" applyBorder="1" applyAlignment="1">
      <alignment horizontal="right" vertical="top" wrapText="1"/>
    </xf>
    <xf numFmtId="164" fontId="45" fillId="7" borderId="0" xfId="0" applyNumberFormat="1" applyFont="1" applyFill="1" applyBorder="1" applyAlignment="1">
      <alignment horizontal="right" vertical="center" wrapText="1"/>
    </xf>
    <xf numFmtId="164" fontId="45" fillId="7" borderId="18" xfId="0" applyNumberFormat="1" applyFont="1" applyFill="1" applyBorder="1" applyAlignment="1">
      <alignment horizontal="right" vertical="center" wrapText="1"/>
    </xf>
    <xf numFmtId="0" fontId="23" fillId="0" borderId="9" xfId="116" applyFill="1" applyBorder="1" applyAlignment="1">
      <alignment horizontal="left" vertical="center" wrapText="1" indent="2"/>
    </xf>
    <xf numFmtId="0" fontId="23" fillId="0" borderId="10" xfId="116" applyFill="1" applyBorder="1" applyAlignment="1">
      <alignment horizontal="left" vertical="center" wrapText="1" indent="2"/>
    </xf>
    <xf numFmtId="0" fontId="23" fillId="0" borderId="10" xfId="116" quotePrefix="1" applyFill="1" applyBorder="1" applyAlignment="1">
      <alignment horizontal="left" vertical="center" wrapText="1" indent="2"/>
    </xf>
    <xf numFmtId="0" fontId="23" fillId="0" borderId="11" xfId="116" quotePrefix="1" applyFill="1" applyBorder="1" applyAlignment="1">
      <alignment horizontal="left" vertical="center" wrapText="1" indent="2"/>
    </xf>
    <xf numFmtId="170" fontId="31" fillId="7" borderId="0" xfId="118" applyNumberFormat="1" applyFont="1" applyFill="1" applyBorder="1" applyAlignment="1">
      <alignment horizontal="right"/>
    </xf>
    <xf numFmtId="170" fontId="8" fillId="7" borderId="0" xfId="118" applyNumberFormat="1" applyFont="1" applyFill="1" applyBorder="1" applyAlignment="1">
      <alignment horizontal="right"/>
    </xf>
    <xf numFmtId="1" fontId="45" fillId="7" borderId="0" xfId="0" applyNumberFormat="1" applyFont="1" applyFill="1" applyBorder="1" applyAlignment="1">
      <alignment vertical="center"/>
    </xf>
    <xf numFmtId="1" fontId="45" fillId="7" borderId="0" xfId="0" applyNumberFormat="1" applyFont="1" applyFill="1" applyBorder="1" applyAlignment="1">
      <alignment vertical="center" wrapText="1"/>
    </xf>
    <xf numFmtId="1" fontId="0" fillId="7" borderId="0" xfId="0" applyNumberFormat="1" applyFont="1" applyFill="1" applyBorder="1" applyAlignment="1">
      <alignment vertical="center" wrapText="1"/>
    </xf>
    <xf numFmtId="1" fontId="0" fillId="7" borderId="0" xfId="0" applyNumberFormat="1" applyFont="1" applyFill="1" applyBorder="1" applyAlignment="1">
      <alignment vertical="center"/>
    </xf>
    <xf numFmtId="169" fontId="0" fillId="7" borderId="0" xfId="0" applyNumberFormat="1" applyFont="1" applyFill="1" applyBorder="1" applyAlignment="1">
      <alignment vertical="center"/>
    </xf>
    <xf numFmtId="1" fontId="0" fillId="7" borderId="0" xfId="0" applyNumberFormat="1" applyFont="1" applyFill="1"/>
    <xf numFmtId="168" fontId="0" fillId="7" borderId="15" xfId="0" applyNumberFormat="1" applyFill="1" applyBorder="1"/>
    <xf numFmtId="168" fontId="0" fillId="7" borderId="15" xfId="118" applyNumberFormat="1" applyFont="1" applyFill="1" applyBorder="1"/>
    <xf numFmtId="171" fontId="0" fillId="7" borderId="15" xfId="0" applyNumberFormat="1" applyFill="1" applyBorder="1"/>
    <xf numFmtId="171" fontId="0" fillId="7" borderId="15" xfId="118" applyNumberFormat="1" applyFont="1" applyFill="1" applyBorder="1"/>
    <xf numFmtId="172" fontId="8" fillId="7" borderId="15" xfId="118" applyNumberFormat="1" applyFont="1" applyFill="1" applyBorder="1"/>
    <xf numFmtId="3" fontId="0" fillId="0" borderId="15" xfId="0" applyNumberFormat="1" applyFont="1" applyBorder="1" applyAlignment="1">
      <alignment horizontal="center"/>
    </xf>
    <xf numFmtId="9" fontId="0" fillId="0" borderId="15" xfId="0" applyNumberFormat="1" applyFont="1" applyBorder="1" applyAlignment="1">
      <alignment horizontal="center"/>
    </xf>
    <xf numFmtId="0" fontId="0" fillId="7" borderId="0" xfId="0" applyFont="1" applyFill="1" applyAlignment="1">
      <alignment horizontal="left"/>
    </xf>
    <xf numFmtId="3" fontId="8" fillId="0" borderId="0" xfId="118" applyNumberFormat="1" applyFont="1" applyFill="1" applyBorder="1" applyAlignment="1">
      <alignment horizontal="right" vertical="center" wrapText="1"/>
    </xf>
    <xf numFmtId="3" fontId="8" fillId="0" borderId="18" xfId="118" applyNumberFormat="1" applyFont="1" applyFill="1" applyBorder="1" applyAlignment="1">
      <alignment horizontal="right" vertical="center" wrapText="1"/>
    </xf>
    <xf numFmtId="170" fontId="8" fillId="0" borderId="0" xfId="118" applyNumberFormat="1" applyFont="1" applyFill="1" applyBorder="1" applyAlignment="1">
      <alignment horizontal="right" vertical="center" wrapText="1"/>
    </xf>
    <xf numFmtId="15" fontId="0" fillId="7" borderId="0" xfId="0" applyNumberFormat="1" applyFont="1" applyFill="1" applyAlignment="1">
      <alignment horizontal="left"/>
    </xf>
    <xf numFmtId="0" fontId="46" fillId="7" borderId="0" xfId="0" applyFont="1" applyFill="1" applyBorder="1" applyAlignment="1">
      <alignment horizontal="right" vertical="center"/>
    </xf>
    <xf numFmtId="0" fontId="46" fillId="7" borderId="0" xfId="0" applyFont="1" applyFill="1" applyBorder="1" applyAlignment="1">
      <alignment horizontal="right" vertical="center" wrapText="1"/>
    </xf>
    <xf numFmtId="170" fontId="45" fillId="7" borderId="0" xfId="118" applyNumberFormat="1" applyFont="1" applyFill="1" applyBorder="1" applyAlignment="1">
      <alignment horizontal="right" vertical="center"/>
    </xf>
    <xf numFmtId="170" fontId="45" fillId="0" borderId="0" xfId="118" applyNumberFormat="1" applyFont="1" applyFill="1" applyBorder="1" applyAlignment="1">
      <alignment horizontal="right" vertical="center"/>
    </xf>
    <xf numFmtId="170" fontId="0" fillId="7" borderId="0" xfId="118" applyNumberFormat="1" applyFont="1" applyFill="1" applyBorder="1" applyAlignment="1">
      <alignment horizontal="right"/>
    </xf>
    <xf numFmtId="9" fontId="0" fillId="7" borderId="0" xfId="1" applyNumberFormat="1" applyFont="1" applyFill="1" applyBorder="1" applyAlignment="1">
      <alignment horizontal="right" vertical="center"/>
    </xf>
    <xf numFmtId="9" fontId="0" fillId="7" borderId="0" xfId="118" applyNumberFormat="1" applyFont="1" applyFill="1" applyBorder="1" applyAlignment="1">
      <alignment horizontal="right" vertical="center"/>
    </xf>
    <xf numFmtId="15" fontId="12" fillId="0" borderId="0" xfId="0" applyNumberFormat="1" applyFont="1" applyBorder="1"/>
    <xf numFmtId="0" fontId="24" fillId="3" borderId="0" xfId="116" applyFont="1" applyFill="1" applyBorder="1" applyAlignment="1">
      <alignment horizontal="center"/>
    </xf>
    <xf numFmtId="0" fontId="24" fillId="0" borderId="0" xfId="116" applyFont="1" applyAlignment="1"/>
    <xf numFmtId="0" fontId="77" fillId="4" borderId="0" xfId="116" applyFont="1" applyFill="1" applyBorder="1" applyAlignment="1">
      <alignment horizontal="center"/>
    </xf>
    <xf numFmtId="0" fontId="77" fillId="0" borderId="0" xfId="116" applyFont="1" applyAlignment="1"/>
    <xf numFmtId="165" fontId="22" fillId="8" borderId="0" xfId="119" applyNumberFormat="1" applyFont="1" applyFill="1" applyBorder="1" applyAlignment="1">
      <alignment horizontal="center"/>
    </xf>
    <xf numFmtId="0" fontId="44" fillId="7" borderId="0" xfId="0" applyFont="1" applyFill="1" applyBorder="1" applyAlignment="1">
      <alignment horizontal="left" wrapText="1"/>
    </xf>
    <xf numFmtId="0" fontId="36" fillId="7" borderId="0" xfId="0" applyFont="1" applyFill="1" applyBorder="1" applyAlignment="1">
      <alignment horizontal="center" vertical="center" wrapText="1"/>
    </xf>
    <xf numFmtId="0" fontId="6" fillId="7" borderId="0" xfId="0" applyFont="1" applyFill="1" applyBorder="1" applyAlignment="1">
      <alignment vertical="center"/>
    </xf>
    <xf numFmtId="0" fontId="47" fillId="9" borderId="0" xfId="0" applyFont="1" applyFill="1" applyBorder="1" applyAlignment="1">
      <alignment horizontal="center" vertical="center" wrapText="1"/>
    </xf>
    <xf numFmtId="0" fontId="0" fillId="7" borderId="0" xfId="0" applyFont="1" applyFill="1" applyBorder="1" applyAlignment="1">
      <alignment horizontal="center" vertical="center"/>
    </xf>
    <xf numFmtId="0" fontId="0" fillId="7" borderId="18" xfId="0" applyFont="1" applyFill="1" applyBorder="1" applyAlignment="1">
      <alignment horizontal="center" vertical="center"/>
    </xf>
    <xf numFmtId="0" fontId="36" fillId="7" borderId="0" xfId="0" applyFont="1" applyFill="1" applyBorder="1" applyAlignment="1">
      <alignment horizontal="left" vertical="center" wrapText="1"/>
    </xf>
    <xf numFmtId="0" fontId="0" fillId="7" borderId="12" xfId="0" applyFill="1" applyBorder="1" applyAlignment="1">
      <alignment horizontal="left"/>
    </xf>
    <xf numFmtId="0" fontId="0" fillId="7" borderId="14" xfId="0" applyFill="1" applyBorder="1" applyAlignment="1">
      <alignment horizontal="left"/>
    </xf>
    <xf numFmtId="0" fontId="0" fillId="7" borderId="13" xfId="0" applyFill="1" applyBorder="1" applyAlignment="1">
      <alignment horizontal="left"/>
    </xf>
    <xf numFmtId="0" fontId="50" fillId="7" borderId="0" xfId="0" applyFont="1" applyFill="1" applyBorder="1" applyAlignment="1">
      <alignment horizontal="center" vertical="center" wrapText="1"/>
    </xf>
    <xf numFmtId="0" fontId="36" fillId="7" borderId="0" xfId="0" applyFont="1" applyFill="1" applyBorder="1" applyAlignment="1">
      <alignment horizontal="left" vertical="center"/>
    </xf>
    <xf numFmtId="0" fontId="9" fillId="7" borderId="18" xfId="0" applyFont="1" applyFill="1" applyBorder="1" applyAlignment="1">
      <alignment horizontal="center"/>
    </xf>
    <xf numFmtId="0" fontId="21" fillId="7" borderId="18" xfId="0" applyFont="1" applyFill="1" applyBorder="1" applyAlignment="1">
      <alignment horizontal="center"/>
    </xf>
    <xf numFmtId="0" fontId="45" fillId="7" borderId="0" xfId="0" applyFont="1" applyFill="1" applyBorder="1" applyAlignment="1">
      <alignment horizontal="justify" vertical="center" wrapText="1"/>
    </xf>
    <xf numFmtId="0" fontId="45" fillId="7" borderId="0" xfId="0" applyFont="1" applyFill="1" applyBorder="1" applyAlignment="1">
      <alignment vertical="center" wrapText="1"/>
    </xf>
    <xf numFmtId="0" fontId="58" fillId="7" borderId="0" xfId="0" applyFont="1" applyFill="1" applyBorder="1" applyAlignment="1">
      <alignment horizontal="center" wrapText="1"/>
    </xf>
    <xf numFmtId="0" fontId="30" fillId="7" borderId="14" xfId="117" applyFill="1" applyBorder="1" applyAlignment="1" applyProtection="1">
      <alignment horizontal="left" vertical="center" wrapText="1"/>
    </xf>
    <xf numFmtId="0" fontId="69" fillId="9" borderId="0" xfId="0" applyFont="1" applyFill="1" applyBorder="1" applyAlignment="1">
      <alignment horizontal="center" vertical="center" wrapText="1"/>
    </xf>
    <xf numFmtId="0" fontId="68" fillId="9" borderId="0" xfId="0" applyFont="1" applyFill="1" applyBorder="1" applyAlignment="1">
      <alignment horizontal="center" vertical="center"/>
    </xf>
    <xf numFmtId="0" fontId="0" fillId="0" borderId="19" xfId="0" applyBorder="1" applyAlignment="1">
      <alignment horizontal="center"/>
    </xf>
    <xf numFmtId="0" fontId="0" fillId="0" borderId="0" xfId="0" applyAlignment="1">
      <alignment horizontal="center"/>
    </xf>
    <xf numFmtId="0" fontId="0" fillId="0" borderId="18" xfId="0" applyBorder="1" applyAlignment="1">
      <alignment horizontal="center"/>
    </xf>
    <xf numFmtId="0" fontId="0" fillId="7" borderId="21" xfId="0" applyFill="1" applyBorder="1" applyAlignment="1">
      <alignment horizontal="left" vertical="top" wrapText="1"/>
    </xf>
    <xf numFmtId="0" fontId="0" fillId="7" borderId="19" xfId="0" applyFill="1" applyBorder="1" applyAlignment="1">
      <alignment horizontal="left" vertical="top" wrapText="1"/>
    </xf>
    <xf numFmtId="0" fontId="0" fillId="7" borderId="20" xfId="0" applyFill="1" applyBorder="1" applyAlignment="1">
      <alignment horizontal="left" vertical="top" wrapText="1"/>
    </xf>
    <xf numFmtId="0" fontId="72" fillId="11" borderId="15" xfId="0" applyFont="1" applyFill="1" applyBorder="1" applyAlignment="1">
      <alignment horizontal="left" vertical="top"/>
    </xf>
    <xf numFmtId="0" fontId="72" fillId="11" borderId="31" xfId="0" applyFont="1" applyFill="1" applyBorder="1" applyAlignment="1">
      <alignment horizontal="left" vertical="top"/>
    </xf>
    <xf numFmtId="0" fontId="72" fillId="11" borderId="12" xfId="0" applyFont="1" applyFill="1" applyBorder="1" applyAlignment="1">
      <alignment horizontal="left" vertical="top"/>
    </xf>
    <xf numFmtId="0" fontId="72" fillId="11" borderId="33" xfId="0" applyFont="1" applyFill="1" applyBorder="1" applyAlignment="1">
      <alignment horizontal="left" vertical="top"/>
    </xf>
    <xf numFmtId="0" fontId="72" fillId="11" borderId="12" xfId="0" applyFont="1" applyFill="1" applyBorder="1" applyAlignment="1">
      <alignment horizontal="left" vertical="top" wrapText="1"/>
    </xf>
    <xf numFmtId="0" fontId="72" fillId="11" borderId="33" xfId="0" applyFont="1" applyFill="1" applyBorder="1" applyAlignment="1">
      <alignment horizontal="left" vertical="top" wrapText="1"/>
    </xf>
    <xf numFmtId="0" fontId="73" fillId="12" borderId="1" xfId="0" applyFont="1" applyFill="1" applyBorder="1" applyAlignment="1">
      <alignment horizontal="left" vertical="center" wrapText="1"/>
    </xf>
    <xf numFmtId="0" fontId="73" fillId="12" borderId="3" xfId="0" applyFont="1" applyFill="1" applyBorder="1" applyAlignment="1">
      <alignment horizontal="left" vertical="center" wrapText="1"/>
    </xf>
    <xf numFmtId="0" fontId="73" fillId="12" borderId="4" xfId="0" applyFont="1" applyFill="1" applyBorder="1" applyAlignment="1">
      <alignment horizontal="left" vertical="center" wrapText="1"/>
    </xf>
    <xf numFmtId="0" fontId="73" fillId="12" borderId="5" xfId="0" applyFont="1" applyFill="1" applyBorder="1" applyAlignment="1">
      <alignment horizontal="left" vertical="center" wrapText="1"/>
    </xf>
    <xf numFmtId="0" fontId="72" fillId="11" borderId="42" xfId="0" applyFont="1" applyFill="1" applyBorder="1" applyAlignment="1">
      <alignment horizontal="left" vertical="top"/>
    </xf>
    <xf numFmtId="0" fontId="72" fillId="11" borderId="45" xfId="0" applyFont="1" applyFill="1" applyBorder="1" applyAlignment="1">
      <alignment horizontal="left" vertical="top"/>
    </xf>
    <xf numFmtId="0" fontId="72" fillId="11" borderId="29" xfId="0" applyFont="1" applyFill="1" applyBorder="1" applyAlignment="1">
      <alignment horizontal="left" vertical="top"/>
    </xf>
    <xf numFmtId="0" fontId="72" fillId="11" borderId="28" xfId="0" applyFont="1" applyFill="1" applyBorder="1" applyAlignment="1">
      <alignment horizontal="left" vertical="top"/>
    </xf>
    <xf numFmtId="0" fontId="73" fillId="12" borderId="1" xfId="0" applyFont="1" applyFill="1" applyBorder="1" applyAlignment="1">
      <alignment horizontal="left" vertical="top" wrapText="1"/>
    </xf>
    <xf numFmtId="0" fontId="73" fillId="12" borderId="3" xfId="0" applyFont="1" applyFill="1" applyBorder="1" applyAlignment="1">
      <alignment horizontal="left" vertical="top" wrapText="1"/>
    </xf>
    <xf numFmtId="0" fontId="73" fillId="12" borderId="4" xfId="0" applyFont="1" applyFill="1" applyBorder="1" applyAlignment="1">
      <alignment horizontal="left" vertical="top" wrapText="1"/>
    </xf>
    <xf numFmtId="0" fontId="73" fillId="12" borderId="5" xfId="0" applyFont="1" applyFill="1" applyBorder="1" applyAlignment="1">
      <alignment horizontal="left" vertical="top" wrapText="1"/>
    </xf>
    <xf numFmtId="0" fontId="72" fillId="11" borderId="42" xfId="0" applyFont="1" applyFill="1" applyBorder="1" applyAlignment="1">
      <alignment horizontal="left" vertical="top" wrapText="1"/>
    </xf>
    <xf numFmtId="0" fontId="72" fillId="11" borderId="45" xfId="0" applyFont="1" applyFill="1" applyBorder="1" applyAlignment="1">
      <alignment horizontal="left" vertical="top" wrapText="1"/>
    </xf>
    <xf numFmtId="0" fontId="72" fillId="10" borderId="15" xfId="0" applyFont="1" applyFill="1" applyBorder="1" applyAlignment="1">
      <alignment horizontal="left" vertical="center" wrapText="1"/>
    </xf>
    <xf numFmtId="0" fontId="72" fillId="10" borderId="31" xfId="0" applyFont="1" applyFill="1" applyBorder="1" applyAlignment="1">
      <alignment horizontal="left" vertical="center" wrapText="1"/>
    </xf>
    <xf numFmtId="0" fontId="72" fillId="11" borderId="15" xfId="0" applyFont="1" applyFill="1" applyBorder="1" applyAlignment="1">
      <alignment horizontal="left" vertical="top" wrapText="1"/>
    </xf>
    <xf numFmtId="0" fontId="72" fillId="11" borderId="31" xfId="0" applyFont="1" applyFill="1" applyBorder="1" applyAlignment="1">
      <alignment horizontal="left" vertical="top" wrapText="1"/>
    </xf>
    <xf numFmtId="0" fontId="72" fillId="11" borderId="29" xfId="0" applyFont="1" applyFill="1" applyBorder="1" applyAlignment="1">
      <alignment horizontal="left" vertical="top" wrapText="1"/>
    </xf>
    <xf numFmtId="0" fontId="72" fillId="11" borderId="28" xfId="0" applyFont="1" applyFill="1" applyBorder="1" applyAlignment="1">
      <alignment horizontal="left" vertical="top" wrapText="1"/>
    </xf>
    <xf numFmtId="0" fontId="72" fillId="10" borderId="38" xfId="0" applyFont="1" applyFill="1" applyBorder="1" applyAlignment="1">
      <alignment horizontal="left" vertical="center" wrapText="1"/>
    </xf>
    <xf numFmtId="0" fontId="72" fillId="10" borderId="37" xfId="0" applyFont="1" applyFill="1" applyBorder="1" applyAlignment="1">
      <alignment horizontal="left" vertical="center" wrapText="1"/>
    </xf>
    <xf numFmtId="0" fontId="72" fillId="10" borderId="35" xfId="0" applyFont="1" applyFill="1" applyBorder="1" applyAlignment="1">
      <alignment horizontal="left" vertical="center" wrapText="1"/>
    </xf>
    <xf numFmtId="0" fontId="72" fillId="10" borderId="34" xfId="0" applyFont="1" applyFill="1" applyBorder="1" applyAlignment="1">
      <alignment horizontal="left" vertical="center" wrapText="1"/>
    </xf>
    <xf numFmtId="0" fontId="72" fillId="10" borderId="29" xfId="0" applyFont="1" applyFill="1" applyBorder="1" applyAlignment="1">
      <alignment horizontal="left" vertical="center" wrapText="1"/>
    </xf>
    <xf numFmtId="0" fontId="72" fillId="10" borderId="28" xfId="0" applyFont="1" applyFill="1" applyBorder="1" applyAlignment="1">
      <alignment horizontal="left" vertical="center" wrapText="1"/>
    </xf>
    <xf numFmtId="0" fontId="73" fillId="12" borderId="6" xfId="0" applyFont="1" applyFill="1" applyBorder="1" applyAlignment="1">
      <alignment horizontal="left" vertical="center" wrapText="1"/>
    </xf>
    <xf numFmtId="0" fontId="73" fillId="12" borderId="8" xfId="0" applyFont="1" applyFill="1" applyBorder="1" applyAlignment="1">
      <alignment horizontal="left" vertical="center" wrapText="1"/>
    </xf>
    <xf numFmtId="0" fontId="73" fillId="12" borderId="24" xfId="0" applyFont="1" applyFill="1" applyBorder="1" applyAlignment="1">
      <alignment horizontal="left" vertical="center" wrapText="1"/>
    </xf>
    <xf numFmtId="0" fontId="73" fillId="12" borderId="22" xfId="0" applyFont="1" applyFill="1" applyBorder="1" applyAlignment="1">
      <alignment horizontal="left" vertical="center" wrapText="1"/>
    </xf>
    <xf numFmtId="0" fontId="72" fillId="10" borderId="23" xfId="0" applyFont="1" applyFill="1" applyBorder="1" applyAlignment="1">
      <alignment horizontal="left" vertical="center" wrapText="1"/>
    </xf>
    <xf numFmtId="0" fontId="72" fillId="10" borderId="22" xfId="0" applyFont="1" applyFill="1" applyBorder="1" applyAlignment="1">
      <alignment horizontal="left" vertical="center" wrapText="1"/>
    </xf>
    <xf numFmtId="0" fontId="72" fillId="10" borderId="12" xfId="0" applyFont="1" applyFill="1" applyBorder="1" applyAlignment="1">
      <alignment horizontal="left" vertical="center" wrapText="1"/>
    </xf>
    <xf numFmtId="0" fontId="72" fillId="10" borderId="33" xfId="0" applyFont="1" applyFill="1" applyBorder="1" applyAlignment="1">
      <alignment horizontal="left" vertical="center" wrapText="1"/>
    </xf>
  </cellXfs>
  <cellStyles count="120">
    <cellStyle name="Comma" xfId="118" builtinId="3"/>
    <cellStyle name="Comma 2" xfId="113"/>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Hyperlink" xfId="116" builtinId="8"/>
    <cellStyle name="Hyperlink 2" xfId="117"/>
    <cellStyle name="Normal" xfId="0" builtinId="0"/>
    <cellStyle name="Normal 2" xfId="114"/>
    <cellStyle name="Normal 3" xfId="3"/>
    <cellStyle name="Normal 4" xfId="2"/>
    <cellStyle name="Normal 7" xfId="115"/>
    <cellStyle name="Normal_porteføljerapport skabelon v4.3 - q1-2010 26apr2010" xfId="119"/>
    <cellStyle name="Percent" xfId="1" builtinId="5"/>
    <cellStyle name="Standard 3" xfId="112"/>
  </cellStyles>
  <dxfs count="0"/>
  <tableStyles count="0" defaultTableStyle="TableStyleMedium2" defaultPivotStyle="PivotStyleLight16"/>
  <colors>
    <mruColors>
      <color rgb="FF243386"/>
      <color rgb="FF847A75"/>
      <color rgb="FFE36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png"/><Relationship Id="rId1" Type="http://schemas.openxmlformats.org/officeDocument/2006/relationships/image" Target="../media/image8.jpeg"/></Relationships>
</file>

<file path=xl/drawings/_rels/drawing11.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png"/><Relationship Id="rId1" Type="http://schemas.openxmlformats.org/officeDocument/2006/relationships/image" Target="../media/image8.jpeg"/></Relationships>
</file>

<file path=xl/drawings/_rels/drawing12.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png"/><Relationship Id="rId1" Type="http://schemas.openxmlformats.org/officeDocument/2006/relationships/image" Target="../media/image8.jpeg"/></Relationships>
</file>

<file path=xl/drawings/_rels/drawing13.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png"/><Relationship Id="rId1" Type="http://schemas.openxmlformats.org/officeDocument/2006/relationships/image" Target="../media/image8.jpeg"/></Relationships>
</file>

<file path=xl/drawings/_rels/drawing14.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png"/><Relationship Id="rId1" Type="http://schemas.openxmlformats.org/officeDocument/2006/relationships/image" Target="../media/image8.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1" Type="http://schemas.openxmlformats.org/officeDocument/2006/relationships/image" Target="../media/image2.gif"/></Relationships>
</file>

<file path=xl/drawings/_rels/drawing4.xml.rels><?xml version="1.0" encoding="UTF-8" standalone="yes"?>
<Relationships xmlns="http://schemas.openxmlformats.org/package/2006/relationships"><Relationship Id="rId1" Type="http://schemas.openxmlformats.org/officeDocument/2006/relationships/image" Target="../media/image2.gif"/></Relationships>
</file>

<file path=xl/drawings/_rels/drawing5.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png"/><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png"/><Relationship Id="rId1" Type="http://schemas.openxmlformats.org/officeDocument/2006/relationships/image" Target="../media/image7.jpeg"/></Relationships>
</file>

<file path=xl/drawings/_rels/drawing7.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png"/><Relationship Id="rId1" Type="http://schemas.openxmlformats.org/officeDocument/2006/relationships/image" Target="../media/image8.jpeg"/></Relationships>
</file>

<file path=xl/drawings/_rels/drawing8.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png"/><Relationship Id="rId1" Type="http://schemas.openxmlformats.org/officeDocument/2006/relationships/image" Target="../media/image8.jpeg"/></Relationships>
</file>

<file path=xl/drawings/_rels/drawing9.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png"/><Relationship Id="rId1" Type="http://schemas.openxmlformats.org/officeDocument/2006/relationships/image" Target="../media/image8.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227512</xdr:colOff>
      <xdr:row>11</xdr:row>
      <xdr:rowOff>149678</xdr:rowOff>
    </xdr:from>
    <xdr:to>
      <xdr:col>5</xdr:col>
      <xdr:colOff>175832</xdr:colOff>
      <xdr:row>17</xdr:row>
      <xdr:rowOff>119743</xdr:rowOff>
    </xdr:to>
    <xdr:pic>
      <xdr:nvPicPr>
        <xdr:cNvPr id="3" name="Picture 2"/>
        <xdr:cNvPicPr>
          <a:picLocks noChangeAspect="1"/>
        </xdr:cNvPicPr>
      </xdr:nvPicPr>
      <xdr:blipFill>
        <a:blip xmlns:r="http://schemas.openxmlformats.org/officeDocument/2006/relationships" r:embed="rId1"/>
        <a:stretch>
          <a:fillRect/>
        </a:stretch>
      </xdr:blipFill>
      <xdr:spPr>
        <a:xfrm>
          <a:off x="812619" y="3007178"/>
          <a:ext cx="3268463" cy="1113065"/>
        </a:xfrm>
        <a:prstGeom prst="rect">
          <a:avLst/>
        </a:prstGeom>
      </xdr:spPr>
    </xdr:pic>
    <xdr:clientData/>
  </xdr:twoCellAnchor>
  <xdr:twoCellAnchor editAs="oneCell">
    <xdr:from>
      <xdr:col>5</xdr:col>
      <xdr:colOff>381001</xdr:colOff>
      <xdr:row>11</xdr:row>
      <xdr:rowOff>149679</xdr:rowOff>
    </xdr:from>
    <xdr:to>
      <xdr:col>9</xdr:col>
      <xdr:colOff>647722</xdr:colOff>
      <xdr:row>17</xdr:row>
      <xdr:rowOff>136071</xdr:rowOff>
    </xdr:to>
    <xdr:pic>
      <xdr:nvPicPr>
        <xdr:cNvPr id="4" name="Picture 3"/>
        <xdr:cNvPicPr>
          <a:picLocks noChangeAspect="1"/>
        </xdr:cNvPicPr>
      </xdr:nvPicPr>
      <xdr:blipFill>
        <a:blip xmlns:r="http://schemas.openxmlformats.org/officeDocument/2006/relationships" r:embed="rId2" cstate="print"/>
        <a:stretch>
          <a:fillRect/>
        </a:stretch>
      </xdr:blipFill>
      <xdr:spPr>
        <a:xfrm>
          <a:off x="4286251" y="3007179"/>
          <a:ext cx="3586864" cy="112939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246530</xdr:colOff>
      <xdr:row>0</xdr:row>
      <xdr:rowOff>123264</xdr:rowOff>
    </xdr:from>
    <xdr:to>
      <xdr:col>9</xdr:col>
      <xdr:colOff>100853</xdr:colOff>
      <xdr:row>3</xdr:row>
      <xdr:rowOff>40403</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6530" y="123264"/>
          <a:ext cx="5340723"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8</xdr:col>
      <xdr:colOff>224118</xdr:colOff>
      <xdr:row>2</xdr:row>
      <xdr:rowOff>168088</xdr:rowOff>
    </xdr:from>
    <xdr:to>
      <xdr:col>9</xdr:col>
      <xdr:colOff>19451</xdr:colOff>
      <xdr:row>5</xdr:row>
      <xdr:rowOff>33057</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5100918" y="549088"/>
          <a:ext cx="404933" cy="436469"/>
        </a:xfrm>
        <a:prstGeom prst="rect">
          <a:avLst/>
        </a:prstGeom>
        <a:noFill/>
      </xdr:spPr>
    </xdr:pic>
    <xdr:clientData/>
  </xdr:twoCellAnchor>
  <xdr:twoCellAnchor editAs="oneCell">
    <xdr:from>
      <xdr:col>8</xdr:col>
      <xdr:colOff>304802</xdr:colOff>
      <xdr:row>2</xdr:row>
      <xdr:rowOff>159477</xdr:rowOff>
    </xdr:from>
    <xdr:to>
      <xdr:col>8</xdr:col>
      <xdr:colOff>1669678</xdr:colOff>
      <xdr:row>6</xdr:row>
      <xdr:rowOff>34178</xdr:rowOff>
    </xdr:to>
    <xdr:pic>
      <xdr:nvPicPr>
        <xdr:cNvPr id="4" name="Picture 431" descr="rd_logo_web_140x38px"/>
        <xdr:cNvPicPr>
          <a:picLocks noChangeAspect="1" noChangeArrowheads="1"/>
        </xdr:cNvPicPr>
      </xdr:nvPicPr>
      <xdr:blipFill>
        <a:blip xmlns:r="http://schemas.openxmlformats.org/officeDocument/2006/relationships" r:embed="rId3" cstate="print"/>
        <a:srcRect/>
        <a:stretch>
          <a:fillRect/>
        </a:stretch>
      </xdr:blipFill>
      <xdr:spPr bwMode="auto">
        <a:xfrm>
          <a:off x="13594978" y="540477"/>
          <a:ext cx="1364876" cy="50223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oneCellAnchor>
    <xdr:from>
      <xdr:col>0</xdr:col>
      <xdr:colOff>235323</xdr:colOff>
      <xdr:row>0</xdr:row>
      <xdr:rowOff>123264</xdr:rowOff>
    </xdr:from>
    <xdr:ext cx="14870206" cy="488639"/>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5323" y="123264"/>
          <a:ext cx="14870206"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twoCellAnchor editAs="oneCell">
    <xdr:from>
      <xdr:col>11</xdr:col>
      <xdr:colOff>941296</xdr:colOff>
      <xdr:row>3</xdr:row>
      <xdr:rowOff>1</xdr:rowOff>
    </xdr:from>
    <xdr:to>
      <xdr:col>12</xdr:col>
      <xdr:colOff>1176618</xdr:colOff>
      <xdr:row>4</xdr:row>
      <xdr:rowOff>156883</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7313521" y="571501"/>
          <a:ext cx="606797" cy="347382"/>
        </a:xfrm>
        <a:prstGeom prst="rect">
          <a:avLst/>
        </a:prstGeom>
        <a:noFill/>
      </xdr:spPr>
    </xdr:pic>
    <xdr:clientData/>
  </xdr:twoCellAnchor>
  <xdr:twoCellAnchor editAs="oneCell">
    <xdr:from>
      <xdr:col>11</xdr:col>
      <xdr:colOff>1049434</xdr:colOff>
      <xdr:row>2</xdr:row>
      <xdr:rowOff>154786</xdr:rowOff>
    </xdr:from>
    <xdr:to>
      <xdr:col>12</xdr:col>
      <xdr:colOff>1098176</xdr:colOff>
      <xdr:row>5</xdr:row>
      <xdr:rowOff>22972</xdr:rowOff>
    </xdr:to>
    <xdr:pic>
      <xdr:nvPicPr>
        <xdr:cNvPr id="4" name="Picture 431" descr="rd_logo_web_140x38px"/>
        <xdr:cNvPicPr>
          <a:picLocks noChangeAspect="1" noChangeArrowheads="1"/>
        </xdr:cNvPicPr>
      </xdr:nvPicPr>
      <xdr:blipFill>
        <a:blip xmlns:r="http://schemas.openxmlformats.org/officeDocument/2006/relationships" r:embed="rId3" cstate="print"/>
        <a:srcRect/>
        <a:stretch>
          <a:fillRect/>
        </a:stretch>
      </xdr:blipFill>
      <xdr:spPr bwMode="auto">
        <a:xfrm>
          <a:off x="13700875" y="535786"/>
          <a:ext cx="1225360" cy="450892"/>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235324</xdr:colOff>
      <xdr:row>0</xdr:row>
      <xdr:rowOff>123265</xdr:rowOff>
    </xdr:from>
    <xdr:to>
      <xdr:col>13</xdr:col>
      <xdr:colOff>100854</xdr:colOff>
      <xdr:row>3</xdr:row>
      <xdr:rowOff>40404</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5324" y="123265"/>
          <a:ext cx="7790330"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11</xdr:col>
      <xdr:colOff>1075765</xdr:colOff>
      <xdr:row>2</xdr:row>
      <xdr:rowOff>190499</xdr:rowOff>
    </xdr:from>
    <xdr:to>
      <xdr:col>13</xdr:col>
      <xdr:colOff>44824</xdr:colOff>
      <xdr:row>4</xdr:row>
      <xdr:rowOff>168088</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7314640" y="571499"/>
          <a:ext cx="654984" cy="358589"/>
        </a:xfrm>
        <a:prstGeom prst="rect">
          <a:avLst/>
        </a:prstGeom>
        <a:noFill/>
      </xdr:spPr>
    </xdr:pic>
    <xdr:clientData/>
  </xdr:twoCellAnchor>
  <xdr:twoCellAnchor editAs="oneCell">
    <xdr:from>
      <xdr:col>11</xdr:col>
      <xdr:colOff>1117787</xdr:colOff>
      <xdr:row>2</xdr:row>
      <xdr:rowOff>189443</xdr:rowOff>
    </xdr:from>
    <xdr:to>
      <xdr:col>13</xdr:col>
      <xdr:colOff>11206</xdr:colOff>
      <xdr:row>5</xdr:row>
      <xdr:rowOff>90205</xdr:rowOff>
    </xdr:to>
    <xdr:pic>
      <xdr:nvPicPr>
        <xdr:cNvPr id="4" name="Picture 431" descr="rd_logo_web_140x38px"/>
        <xdr:cNvPicPr>
          <a:picLocks noChangeAspect="1" noChangeArrowheads="1"/>
        </xdr:cNvPicPr>
      </xdr:nvPicPr>
      <xdr:blipFill>
        <a:blip xmlns:r="http://schemas.openxmlformats.org/officeDocument/2006/relationships" r:embed="rId3" cstate="print"/>
        <a:srcRect/>
        <a:stretch>
          <a:fillRect/>
        </a:stretch>
      </xdr:blipFill>
      <xdr:spPr bwMode="auto">
        <a:xfrm>
          <a:off x="13701993" y="570443"/>
          <a:ext cx="1313889" cy="483468"/>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78441</xdr:colOff>
      <xdr:row>3</xdr:row>
      <xdr:rowOff>107639</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190500"/>
          <a:ext cx="1907241"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3</xdr:col>
      <xdr:colOff>4011706</xdr:colOff>
      <xdr:row>3</xdr:row>
      <xdr:rowOff>78441</xdr:rowOff>
    </xdr:from>
    <xdr:to>
      <xdr:col>4</xdr:col>
      <xdr:colOff>44823</xdr:colOff>
      <xdr:row>5</xdr:row>
      <xdr:rowOff>109445</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2440081" y="649941"/>
          <a:ext cx="43142" cy="412004"/>
        </a:xfrm>
        <a:prstGeom prst="rect">
          <a:avLst/>
        </a:prstGeom>
        <a:noFill/>
      </xdr:spPr>
    </xdr:pic>
    <xdr:clientData/>
  </xdr:twoCellAnchor>
  <xdr:twoCellAnchor editAs="oneCell">
    <xdr:from>
      <xdr:col>3</xdr:col>
      <xdr:colOff>4031316</xdr:colOff>
      <xdr:row>3</xdr:row>
      <xdr:rowOff>43769</xdr:rowOff>
    </xdr:from>
    <xdr:to>
      <xdr:col>3</xdr:col>
      <xdr:colOff>5345206</xdr:colOff>
      <xdr:row>5</xdr:row>
      <xdr:rowOff>146237</xdr:rowOff>
    </xdr:to>
    <xdr:pic>
      <xdr:nvPicPr>
        <xdr:cNvPr id="4" name="Picture 431" descr="rd_logo_web_140x38px"/>
        <xdr:cNvPicPr>
          <a:picLocks noChangeAspect="1" noChangeArrowheads="1"/>
        </xdr:cNvPicPr>
      </xdr:nvPicPr>
      <xdr:blipFill>
        <a:blip xmlns:r="http://schemas.openxmlformats.org/officeDocument/2006/relationships" r:embed="rId3" cstate="print"/>
        <a:srcRect/>
        <a:stretch>
          <a:fillRect/>
        </a:stretch>
      </xdr:blipFill>
      <xdr:spPr bwMode="auto">
        <a:xfrm>
          <a:off x="13623551" y="615269"/>
          <a:ext cx="1313890" cy="483468"/>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78441</xdr:colOff>
      <xdr:row>3</xdr:row>
      <xdr:rowOff>107639</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190500"/>
          <a:ext cx="1907241"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xdr:from>
      <xdr:col>3</xdr:col>
      <xdr:colOff>4367893</xdr:colOff>
      <xdr:row>4</xdr:row>
      <xdr:rowOff>0</xdr:rowOff>
    </xdr:from>
    <xdr:to>
      <xdr:col>3</xdr:col>
      <xdr:colOff>5253161</xdr:colOff>
      <xdr:row>4</xdr:row>
      <xdr:rowOff>171451</xdr:rowOff>
    </xdr:to>
    <xdr:grpSp>
      <xdr:nvGrpSpPr>
        <xdr:cNvPr id="3" name="Group 2"/>
        <xdr:cNvGrpSpPr>
          <a:grpSpLocks/>
        </xdr:cNvGrpSpPr>
      </xdr:nvGrpSpPr>
      <xdr:grpSpPr bwMode="auto">
        <a:xfrm>
          <a:off x="13960128" y="762000"/>
          <a:ext cx="885268" cy="171451"/>
          <a:chOff x="4768" y="3645"/>
          <a:chExt cx="967" cy="172"/>
        </a:xfrm>
      </xdr:grpSpPr>
      <xdr:sp macro="" textlink="">
        <xdr:nvSpPr>
          <xdr:cNvPr id="4" name="Freeform 3"/>
          <xdr:cNvSpPr>
            <a:spLocks/>
          </xdr:cNvSpPr>
        </xdr:nvSpPr>
        <xdr:spPr bwMode="auto">
          <a:xfrm>
            <a:off x="4768" y="3647"/>
            <a:ext cx="114" cy="165"/>
          </a:xfrm>
          <a:custGeom>
            <a:avLst/>
            <a:gdLst>
              <a:gd name="T0" fmla="*/ 0 w 229"/>
              <a:gd name="T1" fmla="*/ 1 h 329"/>
              <a:gd name="T2" fmla="*/ 0 w 229"/>
              <a:gd name="T3" fmla="*/ 1 h 329"/>
              <a:gd name="T4" fmla="*/ 0 w 229"/>
              <a:gd name="T5" fmla="*/ 1 h 329"/>
              <a:gd name="T6" fmla="*/ 0 w 229"/>
              <a:gd name="T7" fmla="*/ 1 h 329"/>
              <a:gd name="T8" fmla="*/ 0 w 229"/>
              <a:gd name="T9" fmla="*/ 1 h 329"/>
              <a:gd name="T10" fmla="*/ 0 w 229"/>
              <a:gd name="T11" fmla="*/ 1 h 329"/>
              <a:gd name="T12" fmla="*/ 0 w 229"/>
              <a:gd name="T13" fmla="*/ 1 h 329"/>
              <a:gd name="T14" fmla="*/ 0 w 229"/>
              <a:gd name="T15" fmla="*/ 1 h 329"/>
              <a:gd name="T16" fmla="*/ 0 w 229"/>
              <a:gd name="T17" fmla="*/ 1 h 329"/>
              <a:gd name="T18" fmla="*/ 0 w 229"/>
              <a:gd name="T19" fmla="*/ 1 h 329"/>
              <a:gd name="T20" fmla="*/ 0 w 229"/>
              <a:gd name="T21" fmla="*/ 1 h 329"/>
              <a:gd name="T22" fmla="*/ 0 w 229"/>
              <a:gd name="T23" fmla="*/ 1 h 329"/>
              <a:gd name="T24" fmla="*/ 0 w 229"/>
              <a:gd name="T25" fmla="*/ 1 h 329"/>
              <a:gd name="T26" fmla="*/ 0 w 229"/>
              <a:gd name="T27" fmla="*/ 1 h 329"/>
              <a:gd name="T28" fmla="*/ 0 w 229"/>
              <a:gd name="T29" fmla="*/ 1 h 329"/>
              <a:gd name="T30" fmla="*/ 0 w 229"/>
              <a:gd name="T31" fmla="*/ 1 h 329"/>
              <a:gd name="T32" fmla="*/ 0 w 229"/>
              <a:gd name="T33" fmla="*/ 1 h 329"/>
              <a:gd name="T34" fmla="*/ 0 w 229"/>
              <a:gd name="T35" fmla="*/ 1 h 329"/>
              <a:gd name="T36" fmla="*/ 0 w 229"/>
              <a:gd name="T37" fmla="*/ 1 h 329"/>
              <a:gd name="T38" fmla="*/ 0 w 229"/>
              <a:gd name="T39" fmla="*/ 1 h 329"/>
              <a:gd name="T40" fmla="*/ 0 w 229"/>
              <a:gd name="T41" fmla="*/ 1 h 329"/>
              <a:gd name="T42" fmla="*/ 0 w 229"/>
              <a:gd name="T43" fmla="*/ 0 h 329"/>
              <a:gd name="T44" fmla="*/ 0 w 229"/>
              <a:gd name="T45" fmla="*/ 0 h 329"/>
              <a:gd name="T46" fmla="*/ 0 w 229"/>
              <a:gd name="T47" fmla="*/ 1 h 329"/>
              <a:gd name="T48" fmla="*/ 0 w 229"/>
              <a:gd name="T49" fmla="*/ 1 h 329"/>
              <a:gd name="T50" fmla="*/ 0 w 229"/>
              <a:gd name="T51" fmla="*/ 1 h 329"/>
              <a:gd name="T52" fmla="*/ 0 w 229"/>
              <a:gd name="T53" fmla="*/ 1 h 329"/>
              <a:gd name="T54" fmla="*/ 0 w 229"/>
              <a:gd name="T55" fmla="*/ 1 h 329"/>
              <a:gd name="T56" fmla="*/ 0 w 229"/>
              <a:gd name="T57" fmla="*/ 1 h 329"/>
              <a:gd name="T58" fmla="*/ 0 w 229"/>
              <a:gd name="T59" fmla="*/ 1 h 329"/>
              <a:gd name="T60" fmla="*/ 0 w 229"/>
              <a:gd name="T61" fmla="*/ 1 h 329"/>
              <a:gd name="T62" fmla="*/ 0 w 229"/>
              <a:gd name="T63" fmla="*/ 1 h 329"/>
              <a:gd name="T64" fmla="*/ 0 w 229"/>
              <a:gd name="T65" fmla="*/ 1 h 329"/>
              <a:gd name="T66" fmla="*/ 0 w 229"/>
              <a:gd name="T67" fmla="*/ 1 h 329"/>
              <a:gd name="T68" fmla="*/ 0 w 229"/>
              <a:gd name="T69" fmla="*/ 1 h 329"/>
              <a:gd name="T70" fmla="*/ 0 w 229"/>
              <a:gd name="T71" fmla="*/ 1 h 329"/>
              <a:gd name="T72" fmla="*/ 0 w 229"/>
              <a:gd name="T73" fmla="*/ 1 h 329"/>
              <a:gd name="T74" fmla="*/ 0 w 229"/>
              <a:gd name="T75" fmla="*/ 1 h 329"/>
              <a:gd name="T76" fmla="*/ 0 w 229"/>
              <a:gd name="T77" fmla="*/ 1 h 329"/>
              <a:gd name="T78" fmla="*/ 0 w 229"/>
              <a:gd name="T79" fmla="*/ 1 h 329"/>
              <a:gd name="T80" fmla="*/ 0 w 229"/>
              <a:gd name="T81" fmla="*/ 1 h 329"/>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Lst>
            <a:ahLst/>
            <a:cxnLst>
              <a:cxn ang="T82">
                <a:pos x="T0" y="T1"/>
              </a:cxn>
              <a:cxn ang="T83">
                <a:pos x="T2" y="T3"/>
              </a:cxn>
              <a:cxn ang="T84">
                <a:pos x="T4" y="T5"/>
              </a:cxn>
              <a:cxn ang="T85">
                <a:pos x="T6" y="T7"/>
              </a:cxn>
              <a:cxn ang="T86">
                <a:pos x="T8" y="T9"/>
              </a:cxn>
              <a:cxn ang="T87">
                <a:pos x="T10" y="T11"/>
              </a:cxn>
              <a:cxn ang="T88">
                <a:pos x="T12" y="T13"/>
              </a:cxn>
              <a:cxn ang="T89">
                <a:pos x="T14" y="T15"/>
              </a:cxn>
              <a:cxn ang="T90">
                <a:pos x="T16" y="T17"/>
              </a:cxn>
              <a:cxn ang="T91">
                <a:pos x="T18" y="T19"/>
              </a:cxn>
              <a:cxn ang="T92">
                <a:pos x="T20" y="T21"/>
              </a:cxn>
              <a:cxn ang="T93">
                <a:pos x="T22" y="T23"/>
              </a:cxn>
              <a:cxn ang="T94">
                <a:pos x="T24" y="T25"/>
              </a:cxn>
              <a:cxn ang="T95">
                <a:pos x="T26" y="T27"/>
              </a:cxn>
              <a:cxn ang="T96">
                <a:pos x="T28" y="T29"/>
              </a:cxn>
              <a:cxn ang="T97">
                <a:pos x="T30" y="T31"/>
              </a:cxn>
              <a:cxn ang="T98">
                <a:pos x="T32" y="T33"/>
              </a:cxn>
              <a:cxn ang="T99">
                <a:pos x="T34" y="T35"/>
              </a:cxn>
              <a:cxn ang="T100">
                <a:pos x="T36" y="T37"/>
              </a:cxn>
              <a:cxn ang="T101">
                <a:pos x="T38" y="T39"/>
              </a:cxn>
              <a:cxn ang="T102">
                <a:pos x="T40" y="T41"/>
              </a:cxn>
              <a:cxn ang="T103">
                <a:pos x="T42" y="T43"/>
              </a:cxn>
              <a:cxn ang="T104">
                <a:pos x="T44" y="T45"/>
              </a:cxn>
              <a:cxn ang="T105">
                <a:pos x="T46" y="T47"/>
              </a:cxn>
              <a:cxn ang="T106">
                <a:pos x="T48" y="T49"/>
              </a:cxn>
              <a:cxn ang="T107">
                <a:pos x="T50" y="T51"/>
              </a:cxn>
              <a:cxn ang="T108">
                <a:pos x="T52" y="T53"/>
              </a:cxn>
              <a:cxn ang="T109">
                <a:pos x="T54" y="T55"/>
              </a:cxn>
              <a:cxn ang="T110">
                <a:pos x="T56" y="T57"/>
              </a:cxn>
              <a:cxn ang="T111">
                <a:pos x="T58" y="T59"/>
              </a:cxn>
              <a:cxn ang="T112">
                <a:pos x="T60" y="T61"/>
              </a:cxn>
              <a:cxn ang="T113">
                <a:pos x="T62" y="T63"/>
              </a:cxn>
              <a:cxn ang="T114">
                <a:pos x="T64" y="T65"/>
              </a:cxn>
              <a:cxn ang="T115">
                <a:pos x="T66" y="T67"/>
              </a:cxn>
              <a:cxn ang="T116">
                <a:pos x="T68" y="T69"/>
              </a:cxn>
              <a:cxn ang="T117">
                <a:pos x="T70" y="T71"/>
              </a:cxn>
              <a:cxn ang="T118">
                <a:pos x="T72" y="T73"/>
              </a:cxn>
              <a:cxn ang="T119">
                <a:pos x="T74" y="T75"/>
              </a:cxn>
              <a:cxn ang="T120">
                <a:pos x="T76" y="T77"/>
              </a:cxn>
              <a:cxn ang="T121">
                <a:pos x="T78" y="T79"/>
              </a:cxn>
              <a:cxn ang="T122">
                <a:pos x="T80" y="T81"/>
              </a:cxn>
            </a:cxnLst>
            <a:rect l="0" t="0" r="r" b="b"/>
            <a:pathLst>
              <a:path w="229" h="329">
                <a:moveTo>
                  <a:pt x="10" y="256"/>
                </a:moveTo>
                <a:lnTo>
                  <a:pt x="94" y="256"/>
                </a:lnTo>
                <a:lnTo>
                  <a:pt x="101" y="256"/>
                </a:lnTo>
                <a:lnTo>
                  <a:pt x="108" y="256"/>
                </a:lnTo>
                <a:lnTo>
                  <a:pt x="111" y="253"/>
                </a:lnTo>
                <a:lnTo>
                  <a:pt x="118" y="246"/>
                </a:lnTo>
                <a:lnTo>
                  <a:pt x="122" y="243"/>
                </a:lnTo>
                <a:lnTo>
                  <a:pt x="125" y="236"/>
                </a:lnTo>
                <a:lnTo>
                  <a:pt x="128" y="229"/>
                </a:lnTo>
                <a:lnTo>
                  <a:pt x="128" y="226"/>
                </a:lnTo>
                <a:lnTo>
                  <a:pt x="128" y="220"/>
                </a:lnTo>
                <a:lnTo>
                  <a:pt x="125" y="213"/>
                </a:lnTo>
                <a:lnTo>
                  <a:pt x="122" y="209"/>
                </a:lnTo>
                <a:lnTo>
                  <a:pt x="118" y="206"/>
                </a:lnTo>
                <a:lnTo>
                  <a:pt x="114" y="203"/>
                </a:lnTo>
                <a:lnTo>
                  <a:pt x="108" y="203"/>
                </a:lnTo>
                <a:lnTo>
                  <a:pt x="105" y="200"/>
                </a:lnTo>
                <a:lnTo>
                  <a:pt x="98" y="200"/>
                </a:lnTo>
                <a:lnTo>
                  <a:pt x="21" y="200"/>
                </a:lnTo>
                <a:lnTo>
                  <a:pt x="33" y="129"/>
                </a:lnTo>
                <a:lnTo>
                  <a:pt x="118" y="129"/>
                </a:lnTo>
                <a:lnTo>
                  <a:pt x="125" y="126"/>
                </a:lnTo>
                <a:lnTo>
                  <a:pt x="131" y="126"/>
                </a:lnTo>
                <a:lnTo>
                  <a:pt x="135" y="123"/>
                </a:lnTo>
                <a:lnTo>
                  <a:pt x="142" y="120"/>
                </a:lnTo>
                <a:lnTo>
                  <a:pt x="145" y="113"/>
                </a:lnTo>
                <a:lnTo>
                  <a:pt x="148" y="106"/>
                </a:lnTo>
                <a:lnTo>
                  <a:pt x="148" y="103"/>
                </a:lnTo>
                <a:lnTo>
                  <a:pt x="151" y="96"/>
                </a:lnTo>
                <a:lnTo>
                  <a:pt x="148" y="89"/>
                </a:lnTo>
                <a:lnTo>
                  <a:pt x="148" y="86"/>
                </a:lnTo>
                <a:lnTo>
                  <a:pt x="145" y="80"/>
                </a:lnTo>
                <a:lnTo>
                  <a:pt x="142" y="76"/>
                </a:lnTo>
                <a:lnTo>
                  <a:pt x="139" y="73"/>
                </a:lnTo>
                <a:lnTo>
                  <a:pt x="131" y="73"/>
                </a:lnTo>
                <a:lnTo>
                  <a:pt x="128" y="73"/>
                </a:lnTo>
                <a:lnTo>
                  <a:pt x="122" y="69"/>
                </a:lnTo>
                <a:lnTo>
                  <a:pt x="44" y="69"/>
                </a:lnTo>
                <a:lnTo>
                  <a:pt x="58" y="13"/>
                </a:lnTo>
                <a:lnTo>
                  <a:pt x="58" y="9"/>
                </a:lnTo>
                <a:lnTo>
                  <a:pt x="58" y="6"/>
                </a:lnTo>
                <a:lnTo>
                  <a:pt x="61" y="3"/>
                </a:lnTo>
                <a:lnTo>
                  <a:pt x="64" y="0"/>
                </a:lnTo>
                <a:lnTo>
                  <a:pt x="67" y="0"/>
                </a:lnTo>
                <a:lnTo>
                  <a:pt x="139" y="0"/>
                </a:lnTo>
                <a:lnTo>
                  <a:pt x="162" y="0"/>
                </a:lnTo>
                <a:lnTo>
                  <a:pt x="179" y="6"/>
                </a:lnTo>
                <a:lnTo>
                  <a:pt x="192" y="13"/>
                </a:lnTo>
                <a:lnTo>
                  <a:pt x="205" y="23"/>
                </a:lnTo>
                <a:lnTo>
                  <a:pt x="216" y="36"/>
                </a:lnTo>
                <a:lnTo>
                  <a:pt x="222" y="49"/>
                </a:lnTo>
                <a:lnTo>
                  <a:pt x="226" y="66"/>
                </a:lnTo>
                <a:lnTo>
                  <a:pt x="229" y="83"/>
                </a:lnTo>
                <a:lnTo>
                  <a:pt x="226" y="96"/>
                </a:lnTo>
                <a:lnTo>
                  <a:pt x="222" y="109"/>
                </a:lnTo>
                <a:lnTo>
                  <a:pt x="219" y="123"/>
                </a:lnTo>
                <a:lnTo>
                  <a:pt x="216" y="133"/>
                </a:lnTo>
                <a:lnTo>
                  <a:pt x="209" y="143"/>
                </a:lnTo>
                <a:lnTo>
                  <a:pt x="199" y="153"/>
                </a:lnTo>
                <a:lnTo>
                  <a:pt x="188" y="160"/>
                </a:lnTo>
                <a:lnTo>
                  <a:pt x="182" y="163"/>
                </a:lnTo>
                <a:lnTo>
                  <a:pt x="185" y="166"/>
                </a:lnTo>
                <a:lnTo>
                  <a:pt x="188" y="169"/>
                </a:lnTo>
                <a:lnTo>
                  <a:pt x="192" y="173"/>
                </a:lnTo>
                <a:lnTo>
                  <a:pt x="196" y="176"/>
                </a:lnTo>
                <a:lnTo>
                  <a:pt x="199" y="183"/>
                </a:lnTo>
                <a:lnTo>
                  <a:pt x="202" y="193"/>
                </a:lnTo>
                <a:lnTo>
                  <a:pt x="202" y="209"/>
                </a:lnTo>
                <a:lnTo>
                  <a:pt x="202" y="226"/>
                </a:lnTo>
                <a:lnTo>
                  <a:pt x="199" y="246"/>
                </a:lnTo>
                <a:lnTo>
                  <a:pt x="188" y="266"/>
                </a:lnTo>
                <a:lnTo>
                  <a:pt x="176" y="286"/>
                </a:lnTo>
                <a:lnTo>
                  <a:pt x="162" y="300"/>
                </a:lnTo>
                <a:lnTo>
                  <a:pt x="142" y="313"/>
                </a:lnTo>
                <a:lnTo>
                  <a:pt x="122" y="323"/>
                </a:lnTo>
                <a:lnTo>
                  <a:pt x="98" y="329"/>
                </a:lnTo>
                <a:lnTo>
                  <a:pt x="78" y="329"/>
                </a:lnTo>
                <a:lnTo>
                  <a:pt x="10" y="329"/>
                </a:lnTo>
                <a:lnTo>
                  <a:pt x="7" y="329"/>
                </a:lnTo>
                <a:lnTo>
                  <a:pt x="4" y="326"/>
                </a:lnTo>
                <a:lnTo>
                  <a:pt x="4" y="323"/>
                </a:lnTo>
                <a:lnTo>
                  <a:pt x="0" y="320"/>
                </a:lnTo>
                <a:lnTo>
                  <a:pt x="10" y="256"/>
                </a:lnTo>
                <a:close/>
              </a:path>
            </a:pathLst>
          </a:custGeom>
          <a:solidFill>
            <a:srgbClr val="FF1F1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 name="Freeform 4"/>
          <xdr:cNvSpPr>
            <a:spLocks/>
          </xdr:cNvSpPr>
        </xdr:nvSpPr>
        <xdr:spPr bwMode="auto">
          <a:xfrm>
            <a:off x="4768" y="3647"/>
            <a:ext cx="114" cy="165"/>
          </a:xfrm>
          <a:custGeom>
            <a:avLst/>
            <a:gdLst>
              <a:gd name="T0" fmla="*/ 0 w 229"/>
              <a:gd name="T1" fmla="*/ 1 h 329"/>
              <a:gd name="T2" fmla="*/ 0 w 229"/>
              <a:gd name="T3" fmla="*/ 1 h 329"/>
              <a:gd name="T4" fmla="*/ 0 w 229"/>
              <a:gd name="T5" fmla="*/ 1 h 329"/>
              <a:gd name="T6" fmla="*/ 0 w 229"/>
              <a:gd name="T7" fmla="*/ 1 h 329"/>
              <a:gd name="T8" fmla="*/ 0 w 229"/>
              <a:gd name="T9" fmla="*/ 1 h 329"/>
              <a:gd name="T10" fmla="*/ 0 w 229"/>
              <a:gd name="T11" fmla="*/ 1 h 329"/>
              <a:gd name="T12" fmla="*/ 0 w 229"/>
              <a:gd name="T13" fmla="*/ 1 h 329"/>
              <a:gd name="T14" fmla="*/ 0 w 229"/>
              <a:gd name="T15" fmla="*/ 1 h 329"/>
              <a:gd name="T16" fmla="*/ 0 w 229"/>
              <a:gd name="T17" fmla="*/ 1 h 329"/>
              <a:gd name="T18" fmla="*/ 0 w 229"/>
              <a:gd name="T19" fmla="*/ 1 h 329"/>
              <a:gd name="T20" fmla="*/ 0 w 229"/>
              <a:gd name="T21" fmla="*/ 1 h 329"/>
              <a:gd name="T22" fmla="*/ 0 w 229"/>
              <a:gd name="T23" fmla="*/ 1 h 329"/>
              <a:gd name="T24" fmla="*/ 0 w 229"/>
              <a:gd name="T25" fmla="*/ 1 h 329"/>
              <a:gd name="T26" fmla="*/ 0 w 229"/>
              <a:gd name="T27" fmla="*/ 1 h 329"/>
              <a:gd name="T28" fmla="*/ 0 w 229"/>
              <a:gd name="T29" fmla="*/ 1 h 329"/>
              <a:gd name="T30" fmla="*/ 0 w 229"/>
              <a:gd name="T31" fmla="*/ 1 h 329"/>
              <a:gd name="T32" fmla="*/ 0 w 229"/>
              <a:gd name="T33" fmla="*/ 1 h 329"/>
              <a:gd name="T34" fmla="*/ 0 w 229"/>
              <a:gd name="T35" fmla="*/ 1 h 329"/>
              <a:gd name="T36" fmla="*/ 0 w 229"/>
              <a:gd name="T37" fmla="*/ 1 h 329"/>
              <a:gd name="T38" fmla="*/ 0 w 229"/>
              <a:gd name="T39" fmla="*/ 1 h 329"/>
              <a:gd name="T40" fmla="*/ 0 w 229"/>
              <a:gd name="T41" fmla="*/ 1 h 329"/>
              <a:gd name="T42" fmla="*/ 0 w 229"/>
              <a:gd name="T43" fmla="*/ 0 h 329"/>
              <a:gd name="T44" fmla="*/ 0 w 229"/>
              <a:gd name="T45" fmla="*/ 0 h 329"/>
              <a:gd name="T46" fmla="*/ 0 w 229"/>
              <a:gd name="T47" fmla="*/ 1 h 329"/>
              <a:gd name="T48" fmla="*/ 0 w 229"/>
              <a:gd name="T49" fmla="*/ 1 h 329"/>
              <a:gd name="T50" fmla="*/ 0 w 229"/>
              <a:gd name="T51" fmla="*/ 1 h 329"/>
              <a:gd name="T52" fmla="*/ 0 w 229"/>
              <a:gd name="T53" fmla="*/ 1 h 329"/>
              <a:gd name="T54" fmla="*/ 0 w 229"/>
              <a:gd name="T55" fmla="*/ 1 h 329"/>
              <a:gd name="T56" fmla="*/ 0 w 229"/>
              <a:gd name="T57" fmla="*/ 1 h 329"/>
              <a:gd name="T58" fmla="*/ 0 w 229"/>
              <a:gd name="T59" fmla="*/ 1 h 329"/>
              <a:gd name="T60" fmla="*/ 0 w 229"/>
              <a:gd name="T61" fmla="*/ 1 h 329"/>
              <a:gd name="T62" fmla="*/ 0 w 229"/>
              <a:gd name="T63" fmla="*/ 1 h 329"/>
              <a:gd name="T64" fmla="*/ 0 w 229"/>
              <a:gd name="T65" fmla="*/ 1 h 329"/>
              <a:gd name="T66" fmla="*/ 0 w 229"/>
              <a:gd name="T67" fmla="*/ 1 h 329"/>
              <a:gd name="T68" fmla="*/ 0 w 229"/>
              <a:gd name="T69" fmla="*/ 1 h 329"/>
              <a:gd name="T70" fmla="*/ 0 w 229"/>
              <a:gd name="T71" fmla="*/ 1 h 329"/>
              <a:gd name="T72" fmla="*/ 0 w 229"/>
              <a:gd name="T73" fmla="*/ 1 h 329"/>
              <a:gd name="T74" fmla="*/ 0 w 229"/>
              <a:gd name="T75" fmla="*/ 1 h 329"/>
              <a:gd name="T76" fmla="*/ 0 w 229"/>
              <a:gd name="T77" fmla="*/ 1 h 329"/>
              <a:gd name="T78" fmla="*/ 0 w 229"/>
              <a:gd name="T79" fmla="*/ 1 h 329"/>
              <a:gd name="T80" fmla="*/ 0 w 229"/>
              <a:gd name="T81" fmla="*/ 1 h 329"/>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Lst>
            <a:ahLst/>
            <a:cxnLst>
              <a:cxn ang="T82">
                <a:pos x="T0" y="T1"/>
              </a:cxn>
              <a:cxn ang="T83">
                <a:pos x="T2" y="T3"/>
              </a:cxn>
              <a:cxn ang="T84">
                <a:pos x="T4" y="T5"/>
              </a:cxn>
              <a:cxn ang="T85">
                <a:pos x="T6" y="T7"/>
              </a:cxn>
              <a:cxn ang="T86">
                <a:pos x="T8" y="T9"/>
              </a:cxn>
              <a:cxn ang="T87">
                <a:pos x="T10" y="T11"/>
              </a:cxn>
              <a:cxn ang="T88">
                <a:pos x="T12" y="T13"/>
              </a:cxn>
              <a:cxn ang="T89">
                <a:pos x="T14" y="T15"/>
              </a:cxn>
              <a:cxn ang="T90">
                <a:pos x="T16" y="T17"/>
              </a:cxn>
              <a:cxn ang="T91">
                <a:pos x="T18" y="T19"/>
              </a:cxn>
              <a:cxn ang="T92">
                <a:pos x="T20" y="T21"/>
              </a:cxn>
              <a:cxn ang="T93">
                <a:pos x="T22" y="T23"/>
              </a:cxn>
              <a:cxn ang="T94">
                <a:pos x="T24" y="T25"/>
              </a:cxn>
              <a:cxn ang="T95">
                <a:pos x="T26" y="T27"/>
              </a:cxn>
              <a:cxn ang="T96">
                <a:pos x="T28" y="T29"/>
              </a:cxn>
              <a:cxn ang="T97">
                <a:pos x="T30" y="T31"/>
              </a:cxn>
              <a:cxn ang="T98">
                <a:pos x="T32" y="T33"/>
              </a:cxn>
              <a:cxn ang="T99">
                <a:pos x="T34" y="T35"/>
              </a:cxn>
              <a:cxn ang="T100">
                <a:pos x="T36" y="T37"/>
              </a:cxn>
              <a:cxn ang="T101">
                <a:pos x="T38" y="T39"/>
              </a:cxn>
              <a:cxn ang="T102">
                <a:pos x="T40" y="T41"/>
              </a:cxn>
              <a:cxn ang="T103">
                <a:pos x="T42" y="T43"/>
              </a:cxn>
              <a:cxn ang="T104">
                <a:pos x="T44" y="T45"/>
              </a:cxn>
              <a:cxn ang="T105">
                <a:pos x="T46" y="T47"/>
              </a:cxn>
              <a:cxn ang="T106">
                <a:pos x="T48" y="T49"/>
              </a:cxn>
              <a:cxn ang="T107">
                <a:pos x="T50" y="T51"/>
              </a:cxn>
              <a:cxn ang="T108">
                <a:pos x="T52" y="T53"/>
              </a:cxn>
              <a:cxn ang="T109">
                <a:pos x="T54" y="T55"/>
              </a:cxn>
              <a:cxn ang="T110">
                <a:pos x="T56" y="T57"/>
              </a:cxn>
              <a:cxn ang="T111">
                <a:pos x="T58" y="T59"/>
              </a:cxn>
              <a:cxn ang="T112">
                <a:pos x="T60" y="T61"/>
              </a:cxn>
              <a:cxn ang="T113">
                <a:pos x="T62" y="T63"/>
              </a:cxn>
              <a:cxn ang="T114">
                <a:pos x="T64" y="T65"/>
              </a:cxn>
              <a:cxn ang="T115">
                <a:pos x="T66" y="T67"/>
              </a:cxn>
              <a:cxn ang="T116">
                <a:pos x="T68" y="T69"/>
              </a:cxn>
              <a:cxn ang="T117">
                <a:pos x="T70" y="T71"/>
              </a:cxn>
              <a:cxn ang="T118">
                <a:pos x="T72" y="T73"/>
              </a:cxn>
              <a:cxn ang="T119">
                <a:pos x="T74" y="T75"/>
              </a:cxn>
              <a:cxn ang="T120">
                <a:pos x="T76" y="T77"/>
              </a:cxn>
              <a:cxn ang="T121">
                <a:pos x="T78" y="T79"/>
              </a:cxn>
              <a:cxn ang="T122">
                <a:pos x="T80" y="T81"/>
              </a:cxn>
            </a:cxnLst>
            <a:rect l="0" t="0" r="r" b="b"/>
            <a:pathLst>
              <a:path w="229" h="329">
                <a:moveTo>
                  <a:pt x="10" y="256"/>
                </a:moveTo>
                <a:lnTo>
                  <a:pt x="94" y="256"/>
                </a:lnTo>
                <a:lnTo>
                  <a:pt x="101" y="256"/>
                </a:lnTo>
                <a:lnTo>
                  <a:pt x="108" y="256"/>
                </a:lnTo>
                <a:lnTo>
                  <a:pt x="111" y="253"/>
                </a:lnTo>
                <a:lnTo>
                  <a:pt x="118" y="246"/>
                </a:lnTo>
                <a:lnTo>
                  <a:pt x="122" y="243"/>
                </a:lnTo>
                <a:lnTo>
                  <a:pt x="125" y="236"/>
                </a:lnTo>
                <a:lnTo>
                  <a:pt x="128" y="229"/>
                </a:lnTo>
                <a:lnTo>
                  <a:pt x="128" y="226"/>
                </a:lnTo>
                <a:lnTo>
                  <a:pt x="128" y="220"/>
                </a:lnTo>
                <a:lnTo>
                  <a:pt x="125" y="213"/>
                </a:lnTo>
                <a:lnTo>
                  <a:pt x="122" y="209"/>
                </a:lnTo>
                <a:lnTo>
                  <a:pt x="118" y="206"/>
                </a:lnTo>
                <a:lnTo>
                  <a:pt x="114" y="203"/>
                </a:lnTo>
                <a:lnTo>
                  <a:pt x="108" y="203"/>
                </a:lnTo>
                <a:lnTo>
                  <a:pt x="105" y="200"/>
                </a:lnTo>
                <a:lnTo>
                  <a:pt x="98" y="200"/>
                </a:lnTo>
                <a:lnTo>
                  <a:pt x="21" y="200"/>
                </a:lnTo>
                <a:lnTo>
                  <a:pt x="33" y="129"/>
                </a:lnTo>
                <a:lnTo>
                  <a:pt x="118" y="129"/>
                </a:lnTo>
                <a:lnTo>
                  <a:pt x="125" y="126"/>
                </a:lnTo>
                <a:lnTo>
                  <a:pt x="131" y="126"/>
                </a:lnTo>
                <a:lnTo>
                  <a:pt x="135" y="123"/>
                </a:lnTo>
                <a:lnTo>
                  <a:pt x="142" y="120"/>
                </a:lnTo>
                <a:lnTo>
                  <a:pt x="145" y="113"/>
                </a:lnTo>
                <a:lnTo>
                  <a:pt x="148" y="106"/>
                </a:lnTo>
                <a:lnTo>
                  <a:pt x="148" y="103"/>
                </a:lnTo>
                <a:lnTo>
                  <a:pt x="151" y="96"/>
                </a:lnTo>
                <a:lnTo>
                  <a:pt x="148" y="89"/>
                </a:lnTo>
                <a:lnTo>
                  <a:pt x="148" y="86"/>
                </a:lnTo>
                <a:lnTo>
                  <a:pt x="145" y="80"/>
                </a:lnTo>
                <a:lnTo>
                  <a:pt x="142" y="76"/>
                </a:lnTo>
                <a:lnTo>
                  <a:pt x="139" y="73"/>
                </a:lnTo>
                <a:lnTo>
                  <a:pt x="131" y="73"/>
                </a:lnTo>
                <a:lnTo>
                  <a:pt x="128" y="73"/>
                </a:lnTo>
                <a:lnTo>
                  <a:pt x="122" y="69"/>
                </a:lnTo>
                <a:lnTo>
                  <a:pt x="44" y="69"/>
                </a:lnTo>
                <a:lnTo>
                  <a:pt x="58" y="13"/>
                </a:lnTo>
                <a:lnTo>
                  <a:pt x="58" y="9"/>
                </a:lnTo>
                <a:lnTo>
                  <a:pt x="58" y="6"/>
                </a:lnTo>
                <a:lnTo>
                  <a:pt x="61" y="3"/>
                </a:lnTo>
                <a:lnTo>
                  <a:pt x="64" y="0"/>
                </a:lnTo>
                <a:lnTo>
                  <a:pt x="67" y="0"/>
                </a:lnTo>
                <a:lnTo>
                  <a:pt x="139" y="0"/>
                </a:lnTo>
                <a:lnTo>
                  <a:pt x="162" y="0"/>
                </a:lnTo>
                <a:lnTo>
                  <a:pt x="179" y="6"/>
                </a:lnTo>
                <a:lnTo>
                  <a:pt x="192" y="13"/>
                </a:lnTo>
                <a:lnTo>
                  <a:pt x="205" y="23"/>
                </a:lnTo>
                <a:lnTo>
                  <a:pt x="216" y="36"/>
                </a:lnTo>
                <a:lnTo>
                  <a:pt x="222" y="49"/>
                </a:lnTo>
                <a:lnTo>
                  <a:pt x="226" y="66"/>
                </a:lnTo>
                <a:lnTo>
                  <a:pt x="229" y="83"/>
                </a:lnTo>
                <a:lnTo>
                  <a:pt x="226" y="96"/>
                </a:lnTo>
                <a:lnTo>
                  <a:pt x="222" y="109"/>
                </a:lnTo>
                <a:lnTo>
                  <a:pt x="219" y="123"/>
                </a:lnTo>
                <a:lnTo>
                  <a:pt x="216" y="133"/>
                </a:lnTo>
                <a:lnTo>
                  <a:pt x="209" y="143"/>
                </a:lnTo>
                <a:lnTo>
                  <a:pt x="199" y="153"/>
                </a:lnTo>
                <a:lnTo>
                  <a:pt x="188" y="160"/>
                </a:lnTo>
                <a:lnTo>
                  <a:pt x="182" y="163"/>
                </a:lnTo>
                <a:lnTo>
                  <a:pt x="185" y="166"/>
                </a:lnTo>
                <a:lnTo>
                  <a:pt x="188" y="169"/>
                </a:lnTo>
                <a:lnTo>
                  <a:pt x="192" y="173"/>
                </a:lnTo>
                <a:lnTo>
                  <a:pt x="196" y="176"/>
                </a:lnTo>
                <a:lnTo>
                  <a:pt x="199" y="183"/>
                </a:lnTo>
                <a:lnTo>
                  <a:pt x="202" y="193"/>
                </a:lnTo>
                <a:lnTo>
                  <a:pt x="202" y="209"/>
                </a:lnTo>
                <a:lnTo>
                  <a:pt x="202" y="226"/>
                </a:lnTo>
                <a:lnTo>
                  <a:pt x="199" y="246"/>
                </a:lnTo>
                <a:lnTo>
                  <a:pt x="188" y="266"/>
                </a:lnTo>
                <a:lnTo>
                  <a:pt x="176" y="286"/>
                </a:lnTo>
                <a:lnTo>
                  <a:pt x="162" y="300"/>
                </a:lnTo>
                <a:lnTo>
                  <a:pt x="142" y="313"/>
                </a:lnTo>
                <a:lnTo>
                  <a:pt x="122" y="323"/>
                </a:lnTo>
                <a:lnTo>
                  <a:pt x="98" y="329"/>
                </a:lnTo>
                <a:lnTo>
                  <a:pt x="78" y="329"/>
                </a:lnTo>
                <a:lnTo>
                  <a:pt x="10" y="329"/>
                </a:lnTo>
                <a:lnTo>
                  <a:pt x="7" y="329"/>
                </a:lnTo>
                <a:lnTo>
                  <a:pt x="4" y="326"/>
                </a:lnTo>
                <a:lnTo>
                  <a:pt x="4" y="323"/>
                </a:lnTo>
                <a:lnTo>
                  <a:pt x="0" y="320"/>
                </a:lnTo>
                <a:lnTo>
                  <a:pt x="10" y="256"/>
                </a:lnTo>
              </a:path>
            </a:pathLst>
          </a:custGeom>
          <a:noFill/>
          <a:ln w="1588">
            <a:solidFill>
              <a:srgbClr val="FF1F1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6" name="Freeform 5"/>
          <xdr:cNvSpPr>
            <a:spLocks/>
          </xdr:cNvSpPr>
        </xdr:nvSpPr>
        <xdr:spPr bwMode="auto">
          <a:xfrm>
            <a:off x="4886" y="3647"/>
            <a:ext cx="101" cy="170"/>
          </a:xfrm>
          <a:custGeom>
            <a:avLst/>
            <a:gdLst>
              <a:gd name="T0" fmla="*/ 1 w 202"/>
              <a:gd name="T1" fmla="*/ 1 h 340"/>
              <a:gd name="T2" fmla="*/ 1 w 202"/>
              <a:gd name="T3" fmla="*/ 1 h 340"/>
              <a:gd name="T4" fmla="*/ 1 w 202"/>
              <a:gd name="T5" fmla="*/ 1 h 340"/>
              <a:gd name="T6" fmla="*/ 1 w 202"/>
              <a:gd name="T7" fmla="*/ 1 h 340"/>
              <a:gd name="T8" fmla="*/ 1 w 202"/>
              <a:gd name="T9" fmla="*/ 1 h 340"/>
              <a:gd name="T10" fmla="*/ 1 w 202"/>
              <a:gd name="T11" fmla="*/ 1 h 340"/>
              <a:gd name="T12" fmla="*/ 1 w 202"/>
              <a:gd name="T13" fmla="*/ 1 h 340"/>
              <a:gd name="T14" fmla="*/ 1 w 202"/>
              <a:gd name="T15" fmla="*/ 1 h 340"/>
              <a:gd name="T16" fmla="*/ 0 w 202"/>
              <a:gd name="T17" fmla="*/ 1 h 340"/>
              <a:gd name="T18" fmla="*/ 0 w 202"/>
              <a:gd name="T19" fmla="*/ 1 h 340"/>
              <a:gd name="T20" fmla="*/ 1 w 202"/>
              <a:gd name="T21" fmla="*/ 1 h 340"/>
              <a:gd name="T22" fmla="*/ 1 w 202"/>
              <a:gd name="T23" fmla="*/ 1 h 340"/>
              <a:gd name="T24" fmla="*/ 1 w 202"/>
              <a:gd name="T25" fmla="*/ 1 h 340"/>
              <a:gd name="T26" fmla="*/ 1 w 202"/>
              <a:gd name="T27" fmla="*/ 1 h 340"/>
              <a:gd name="T28" fmla="*/ 1 w 202"/>
              <a:gd name="T29" fmla="*/ 1 h 340"/>
              <a:gd name="T30" fmla="*/ 1 w 202"/>
              <a:gd name="T31" fmla="*/ 1 h 340"/>
              <a:gd name="T32" fmla="*/ 1 w 202"/>
              <a:gd name="T33" fmla="*/ 1 h 340"/>
              <a:gd name="T34" fmla="*/ 1 w 202"/>
              <a:gd name="T35" fmla="*/ 1 h 340"/>
              <a:gd name="T36" fmla="*/ 1 w 202"/>
              <a:gd name="T37" fmla="*/ 1 h 340"/>
              <a:gd name="T38" fmla="*/ 1 w 202"/>
              <a:gd name="T39" fmla="*/ 1 h 340"/>
              <a:gd name="T40" fmla="*/ 1 w 202"/>
              <a:gd name="T41" fmla="*/ 1 h 340"/>
              <a:gd name="T42" fmla="*/ 1 w 202"/>
              <a:gd name="T43" fmla="*/ 1 h 340"/>
              <a:gd name="T44" fmla="*/ 1 w 202"/>
              <a:gd name="T45" fmla="*/ 0 h 340"/>
              <a:gd name="T46" fmla="*/ 1 w 202"/>
              <a:gd name="T47" fmla="*/ 0 h 340"/>
              <a:gd name="T48" fmla="*/ 1 w 202"/>
              <a:gd name="T49" fmla="*/ 1 h 340"/>
              <a:gd name="T50" fmla="*/ 1 w 202"/>
              <a:gd name="T51" fmla="*/ 1 h 340"/>
              <a:gd name="T52" fmla="*/ 1 w 202"/>
              <a:gd name="T53" fmla="*/ 1 h 340"/>
              <a:gd name="T54" fmla="*/ 1 w 202"/>
              <a:gd name="T55" fmla="*/ 1 h 340"/>
              <a:gd name="T56" fmla="*/ 1 w 202"/>
              <a:gd name="T57" fmla="*/ 1 h 340"/>
              <a:gd name="T58" fmla="*/ 1 w 202"/>
              <a:gd name="T59" fmla="*/ 1 h 340"/>
              <a:gd name="T60" fmla="*/ 1 w 202"/>
              <a:gd name="T61" fmla="*/ 1 h 340"/>
              <a:gd name="T62" fmla="*/ 1 w 202"/>
              <a:gd name="T63" fmla="*/ 1 h 340"/>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Lst>
            <a:ahLst/>
            <a:cxnLst>
              <a:cxn ang="T64">
                <a:pos x="T0" y="T1"/>
              </a:cxn>
              <a:cxn ang="T65">
                <a:pos x="T2" y="T3"/>
              </a:cxn>
              <a:cxn ang="T66">
                <a:pos x="T4" y="T5"/>
              </a:cxn>
              <a:cxn ang="T67">
                <a:pos x="T6" y="T7"/>
              </a:cxn>
              <a:cxn ang="T68">
                <a:pos x="T8" y="T9"/>
              </a:cxn>
              <a:cxn ang="T69">
                <a:pos x="T10" y="T11"/>
              </a:cxn>
              <a:cxn ang="T70">
                <a:pos x="T12" y="T13"/>
              </a:cxn>
              <a:cxn ang="T71">
                <a:pos x="T14" y="T15"/>
              </a:cxn>
              <a:cxn ang="T72">
                <a:pos x="T16" y="T17"/>
              </a:cxn>
              <a:cxn ang="T73">
                <a:pos x="T18" y="T19"/>
              </a:cxn>
              <a:cxn ang="T74">
                <a:pos x="T20" y="T21"/>
              </a:cxn>
              <a:cxn ang="T75">
                <a:pos x="T22" y="T23"/>
              </a:cxn>
              <a:cxn ang="T76">
                <a:pos x="T24" y="T25"/>
              </a:cxn>
              <a:cxn ang="T77">
                <a:pos x="T26" y="T27"/>
              </a:cxn>
              <a:cxn ang="T78">
                <a:pos x="T28" y="T29"/>
              </a:cxn>
              <a:cxn ang="T79">
                <a:pos x="T30" y="T31"/>
              </a:cxn>
              <a:cxn ang="T80">
                <a:pos x="T32" y="T33"/>
              </a:cxn>
              <a:cxn ang="T81">
                <a:pos x="T34" y="T35"/>
              </a:cxn>
              <a:cxn ang="T82">
                <a:pos x="T36" y="T37"/>
              </a:cxn>
              <a:cxn ang="T83">
                <a:pos x="T38" y="T39"/>
              </a:cxn>
              <a:cxn ang="T84">
                <a:pos x="T40" y="T41"/>
              </a:cxn>
              <a:cxn ang="T85">
                <a:pos x="T42" y="T43"/>
              </a:cxn>
              <a:cxn ang="T86">
                <a:pos x="T44" y="T45"/>
              </a:cxn>
              <a:cxn ang="T87">
                <a:pos x="T46" y="T47"/>
              </a:cxn>
              <a:cxn ang="T88">
                <a:pos x="T48" y="T49"/>
              </a:cxn>
              <a:cxn ang="T89">
                <a:pos x="T50" y="T51"/>
              </a:cxn>
              <a:cxn ang="T90">
                <a:pos x="T52" y="T53"/>
              </a:cxn>
              <a:cxn ang="T91">
                <a:pos x="T54" y="T55"/>
              </a:cxn>
              <a:cxn ang="T92">
                <a:pos x="T56" y="T57"/>
              </a:cxn>
              <a:cxn ang="T93">
                <a:pos x="T58" y="T59"/>
              </a:cxn>
              <a:cxn ang="T94">
                <a:pos x="T60" y="T61"/>
              </a:cxn>
              <a:cxn ang="T95">
                <a:pos x="T62" y="T63"/>
              </a:cxn>
            </a:cxnLst>
            <a:rect l="0" t="0" r="r" b="b"/>
            <a:pathLst>
              <a:path w="202" h="340">
                <a:moveTo>
                  <a:pt x="142" y="273"/>
                </a:moveTo>
                <a:lnTo>
                  <a:pt x="151" y="293"/>
                </a:lnTo>
                <a:lnTo>
                  <a:pt x="151" y="296"/>
                </a:lnTo>
                <a:lnTo>
                  <a:pt x="151" y="300"/>
                </a:lnTo>
                <a:lnTo>
                  <a:pt x="151" y="303"/>
                </a:lnTo>
                <a:lnTo>
                  <a:pt x="148" y="303"/>
                </a:lnTo>
                <a:lnTo>
                  <a:pt x="148" y="306"/>
                </a:lnTo>
                <a:lnTo>
                  <a:pt x="104" y="333"/>
                </a:lnTo>
                <a:lnTo>
                  <a:pt x="94" y="340"/>
                </a:lnTo>
                <a:lnTo>
                  <a:pt x="91" y="340"/>
                </a:lnTo>
                <a:lnTo>
                  <a:pt x="87" y="340"/>
                </a:lnTo>
                <a:lnTo>
                  <a:pt x="84" y="340"/>
                </a:lnTo>
                <a:lnTo>
                  <a:pt x="84" y="336"/>
                </a:lnTo>
                <a:lnTo>
                  <a:pt x="70" y="316"/>
                </a:lnTo>
                <a:lnTo>
                  <a:pt x="3" y="189"/>
                </a:lnTo>
                <a:lnTo>
                  <a:pt x="3" y="186"/>
                </a:lnTo>
                <a:lnTo>
                  <a:pt x="0" y="183"/>
                </a:lnTo>
                <a:lnTo>
                  <a:pt x="0" y="180"/>
                </a:lnTo>
                <a:lnTo>
                  <a:pt x="0" y="176"/>
                </a:lnTo>
                <a:lnTo>
                  <a:pt x="0" y="173"/>
                </a:lnTo>
                <a:lnTo>
                  <a:pt x="0" y="169"/>
                </a:lnTo>
                <a:lnTo>
                  <a:pt x="3" y="169"/>
                </a:lnTo>
                <a:lnTo>
                  <a:pt x="7" y="126"/>
                </a:lnTo>
                <a:lnTo>
                  <a:pt x="91" y="126"/>
                </a:lnTo>
                <a:lnTo>
                  <a:pt x="98" y="126"/>
                </a:lnTo>
                <a:lnTo>
                  <a:pt x="104" y="126"/>
                </a:lnTo>
                <a:lnTo>
                  <a:pt x="111" y="123"/>
                </a:lnTo>
                <a:lnTo>
                  <a:pt x="114" y="116"/>
                </a:lnTo>
                <a:lnTo>
                  <a:pt x="118" y="113"/>
                </a:lnTo>
                <a:lnTo>
                  <a:pt x="121" y="106"/>
                </a:lnTo>
                <a:lnTo>
                  <a:pt x="125" y="100"/>
                </a:lnTo>
                <a:lnTo>
                  <a:pt x="125" y="96"/>
                </a:lnTo>
                <a:lnTo>
                  <a:pt x="125" y="89"/>
                </a:lnTo>
                <a:lnTo>
                  <a:pt x="121" y="83"/>
                </a:lnTo>
                <a:lnTo>
                  <a:pt x="118" y="80"/>
                </a:lnTo>
                <a:lnTo>
                  <a:pt x="114" y="76"/>
                </a:lnTo>
                <a:lnTo>
                  <a:pt x="111" y="73"/>
                </a:lnTo>
                <a:lnTo>
                  <a:pt x="108" y="73"/>
                </a:lnTo>
                <a:lnTo>
                  <a:pt x="101" y="69"/>
                </a:lnTo>
                <a:lnTo>
                  <a:pt x="94" y="69"/>
                </a:lnTo>
                <a:lnTo>
                  <a:pt x="20" y="69"/>
                </a:lnTo>
                <a:lnTo>
                  <a:pt x="30" y="9"/>
                </a:lnTo>
                <a:lnTo>
                  <a:pt x="30" y="6"/>
                </a:lnTo>
                <a:lnTo>
                  <a:pt x="33" y="3"/>
                </a:lnTo>
                <a:lnTo>
                  <a:pt x="36" y="0"/>
                </a:lnTo>
                <a:lnTo>
                  <a:pt x="41" y="0"/>
                </a:lnTo>
                <a:lnTo>
                  <a:pt x="114" y="0"/>
                </a:lnTo>
                <a:lnTo>
                  <a:pt x="134" y="0"/>
                </a:lnTo>
                <a:lnTo>
                  <a:pt x="151" y="6"/>
                </a:lnTo>
                <a:lnTo>
                  <a:pt x="168" y="13"/>
                </a:lnTo>
                <a:lnTo>
                  <a:pt x="179" y="23"/>
                </a:lnTo>
                <a:lnTo>
                  <a:pt x="188" y="36"/>
                </a:lnTo>
                <a:lnTo>
                  <a:pt x="195" y="49"/>
                </a:lnTo>
                <a:lnTo>
                  <a:pt x="199" y="66"/>
                </a:lnTo>
                <a:lnTo>
                  <a:pt x="202" y="83"/>
                </a:lnTo>
                <a:lnTo>
                  <a:pt x="199" y="100"/>
                </a:lnTo>
                <a:lnTo>
                  <a:pt x="195" y="116"/>
                </a:lnTo>
                <a:lnTo>
                  <a:pt x="185" y="133"/>
                </a:lnTo>
                <a:lnTo>
                  <a:pt x="175" y="153"/>
                </a:lnTo>
                <a:lnTo>
                  <a:pt x="159" y="166"/>
                </a:lnTo>
                <a:lnTo>
                  <a:pt x="142" y="180"/>
                </a:lnTo>
                <a:lnTo>
                  <a:pt x="118" y="186"/>
                </a:lnTo>
                <a:lnTo>
                  <a:pt x="94" y="189"/>
                </a:lnTo>
                <a:lnTo>
                  <a:pt x="101" y="196"/>
                </a:lnTo>
                <a:lnTo>
                  <a:pt x="142" y="273"/>
                </a:lnTo>
                <a:close/>
              </a:path>
            </a:pathLst>
          </a:custGeom>
          <a:solidFill>
            <a:srgbClr val="FF1F1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 name="Freeform 6"/>
          <xdr:cNvSpPr>
            <a:spLocks/>
          </xdr:cNvSpPr>
        </xdr:nvSpPr>
        <xdr:spPr bwMode="auto">
          <a:xfrm>
            <a:off x="4886" y="3647"/>
            <a:ext cx="101" cy="170"/>
          </a:xfrm>
          <a:custGeom>
            <a:avLst/>
            <a:gdLst>
              <a:gd name="T0" fmla="*/ 1 w 202"/>
              <a:gd name="T1" fmla="*/ 1 h 340"/>
              <a:gd name="T2" fmla="*/ 1 w 202"/>
              <a:gd name="T3" fmla="*/ 1 h 340"/>
              <a:gd name="T4" fmla="*/ 1 w 202"/>
              <a:gd name="T5" fmla="*/ 1 h 340"/>
              <a:gd name="T6" fmla="*/ 1 w 202"/>
              <a:gd name="T7" fmla="*/ 1 h 340"/>
              <a:gd name="T8" fmla="*/ 1 w 202"/>
              <a:gd name="T9" fmla="*/ 1 h 340"/>
              <a:gd name="T10" fmla="*/ 1 w 202"/>
              <a:gd name="T11" fmla="*/ 1 h 340"/>
              <a:gd name="T12" fmla="*/ 1 w 202"/>
              <a:gd name="T13" fmla="*/ 1 h 340"/>
              <a:gd name="T14" fmla="*/ 1 w 202"/>
              <a:gd name="T15" fmla="*/ 1 h 340"/>
              <a:gd name="T16" fmla="*/ 0 w 202"/>
              <a:gd name="T17" fmla="*/ 1 h 340"/>
              <a:gd name="T18" fmla="*/ 0 w 202"/>
              <a:gd name="T19" fmla="*/ 1 h 340"/>
              <a:gd name="T20" fmla="*/ 1 w 202"/>
              <a:gd name="T21" fmla="*/ 1 h 340"/>
              <a:gd name="T22" fmla="*/ 1 w 202"/>
              <a:gd name="T23" fmla="*/ 1 h 340"/>
              <a:gd name="T24" fmla="*/ 1 w 202"/>
              <a:gd name="T25" fmla="*/ 1 h 340"/>
              <a:gd name="T26" fmla="*/ 1 w 202"/>
              <a:gd name="T27" fmla="*/ 1 h 340"/>
              <a:gd name="T28" fmla="*/ 1 w 202"/>
              <a:gd name="T29" fmla="*/ 1 h 340"/>
              <a:gd name="T30" fmla="*/ 1 w 202"/>
              <a:gd name="T31" fmla="*/ 1 h 340"/>
              <a:gd name="T32" fmla="*/ 1 w 202"/>
              <a:gd name="T33" fmla="*/ 1 h 340"/>
              <a:gd name="T34" fmla="*/ 1 w 202"/>
              <a:gd name="T35" fmla="*/ 1 h 340"/>
              <a:gd name="T36" fmla="*/ 1 w 202"/>
              <a:gd name="T37" fmla="*/ 1 h 340"/>
              <a:gd name="T38" fmla="*/ 1 w 202"/>
              <a:gd name="T39" fmla="*/ 1 h 340"/>
              <a:gd name="T40" fmla="*/ 1 w 202"/>
              <a:gd name="T41" fmla="*/ 1 h 340"/>
              <a:gd name="T42" fmla="*/ 1 w 202"/>
              <a:gd name="T43" fmla="*/ 1 h 340"/>
              <a:gd name="T44" fmla="*/ 1 w 202"/>
              <a:gd name="T45" fmla="*/ 0 h 340"/>
              <a:gd name="T46" fmla="*/ 1 w 202"/>
              <a:gd name="T47" fmla="*/ 0 h 340"/>
              <a:gd name="T48" fmla="*/ 1 w 202"/>
              <a:gd name="T49" fmla="*/ 1 h 340"/>
              <a:gd name="T50" fmla="*/ 1 w 202"/>
              <a:gd name="T51" fmla="*/ 1 h 340"/>
              <a:gd name="T52" fmla="*/ 1 w 202"/>
              <a:gd name="T53" fmla="*/ 1 h 340"/>
              <a:gd name="T54" fmla="*/ 1 w 202"/>
              <a:gd name="T55" fmla="*/ 1 h 340"/>
              <a:gd name="T56" fmla="*/ 1 w 202"/>
              <a:gd name="T57" fmla="*/ 1 h 340"/>
              <a:gd name="T58" fmla="*/ 1 w 202"/>
              <a:gd name="T59" fmla="*/ 1 h 340"/>
              <a:gd name="T60" fmla="*/ 1 w 202"/>
              <a:gd name="T61" fmla="*/ 1 h 340"/>
              <a:gd name="T62" fmla="*/ 1 w 202"/>
              <a:gd name="T63" fmla="*/ 1 h 340"/>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Lst>
            <a:ahLst/>
            <a:cxnLst>
              <a:cxn ang="T64">
                <a:pos x="T0" y="T1"/>
              </a:cxn>
              <a:cxn ang="T65">
                <a:pos x="T2" y="T3"/>
              </a:cxn>
              <a:cxn ang="T66">
                <a:pos x="T4" y="T5"/>
              </a:cxn>
              <a:cxn ang="T67">
                <a:pos x="T6" y="T7"/>
              </a:cxn>
              <a:cxn ang="T68">
                <a:pos x="T8" y="T9"/>
              </a:cxn>
              <a:cxn ang="T69">
                <a:pos x="T10" y="T11"/>
              </a:cxn>
              <a:cxn ang="T70">
                <a:pos x="T12" y="T13"/>
              </a:cxn>
              <a:cxn ang="T71">
                <a:pos x="T14" y="T15"/>
              </a:cxn>
              <a:cxn ang="T72">
                <a:pos x="T16" y="T17"/>
              </a:cxn>
              <a:cxn ang="T73">
                <a:pos x="T18" y="T19"/>
              </a:cxn>
              <a:cxn ang="T74">
                <a:pos x="T20" y="T21"/>
              </a:cxn>
              <a:cxn ang="T75">
                <a:pos x="T22" y="T23"/>
              </a:cxn>
              <a:cxn ang="T76">
                <a:pos x="T24" y="T25"/>
              </a:cxn>
              <a:cxn ang="T77">
                <a:pos x="T26" y="T27"/>
              </a:cxn>
              <a:cxn ang="T78">
                <a:pos x="T28" y="T29"/>
              </a:cxn>
              <a:cxn ang="T79">
                <a:pos x="T30" y="T31"/>
              </a:cxn>
              <a:cxn ang="T80">
                <a:pos x="T32" y="T33"/>
              </a:cxn>
              <a:cxn ang="T81">
                <a:pos x="T34" y="T35"/>
              </a:cxn>
              <a:cxn ang="T82">
                <a:pos x="T36" y="T37"/>
              </a:cxn>
              <a:cxn ang="T83">
                <a:pos x="T38" y="T39"/>
              </a:cxn>
              <a:cxn ang="T84">
                <a:pos x="T40" y="T41"/>
              </a:cxn>
              <a:cxn ang="T85">
                <a:pos x="T42" y="T43"/>
              </a:cxn>
              <a:cxn ang="T86">
                <a:pos x="T44" y="T45"/>
              </a:cxn>
              <a:cxn ang="T87">
                <a:pos x="T46" y="T47"/>
              </a:cxn>
              <a:cxn ang="T88">
                <a:pos x="T48" y="T49"/>
              </a:cxn>
              <a:cxn ang="T89">
                <a:pos x="T50" y="T51"/>
              </a:cxn>
              <a:cxn ang="T90">
                <a:pos x="T52" y="T53"/>
              </a:cxn>
              <a:cxn ang="T91">
                <a:pos x="T54" y="T55"/>
              </a:cxn>
              <a:cxn ang="T92">
                <a:pos x="T56" y="T57"/>
              </a:cxn>
              <a:cxn ang="T93">
                <a:pos x="T58" y="T59"/>
              </a:cxn>
              <a:cxn ang="T94">
                <a:pos x="T60" y="T61"/>
              </a:cxn>
              <a:cxn ang="T95">
                <a:pos x="T62" y="T63"/>
              </a:cxn>
            </a:cxnLst>
            <a:rect l="0" t="0" r="r" b="b"/>
            <a:pathLst>
              <a:path w="202" h="340">
                <a:moveTo>
                  <a:pt x="142" y="273"/>
                </a:moveTo>
                <a:lnTo>
                  <a:pt x="151" y="293"/>
                </a:lnTo>
                <a:lnTo>
                  <a:pt x="151" y="296"/>
                </a:lnTo>
                <a:lnTo>
                  <a:pt x="151" y="300"/>
                </a:lnTo>
                <a:lnTo>
                  <a:pt x="151" y="303"/>
                </a:lnTo>
                <a:lnTo>
                  <a:pt x="148" y="303"/>
                </a:lnTo>
                <a:lnTo>
                  <a:pt x="148" y="306"/>
                </a:lnTo>
                <a:lnTo>
                  <a:pt x="104" y="333"/>
                </a:lnTo>
                <a:lnTo>
                  <a:pt x="94" y="340"/>
                </a:lnTo>
                <a:lnTo>
                  <a:pt x="91" y="340"/>
                </a:lnTo>
                <a:lnTo>
                  <a:pt x="87" y="340"/>
                </a:lnTo>
                <a:lnTo>
                  <a:pt x="84" y="340"/>
                </a:lnTo>
                <a:lnTo>
                  <a:pt x="84" y="336"/>
                </a:lnTo>
                <a:lnTo>
                  <a:pt x="70" y="316"/>
                </a:lnTo>
                <a:lnTo>
                  <a:pt x="3" y="189"/>
                </a:lnTo>
                <a:lnTo>
                  <a:pt x="3" y="186"/>
                </a:lnTo>
                <a:lnTo>
                  <a:pt x="0" y="183"/>
                </a:lnTo>
                <a:lnTo>
                  <a:pt x="0" y="180"/>
                </a:lnTo>
                <a:lnTo>
                  <a:pt x="0" y="176"/>
                </a:lnTo>
                <a:lnTo>
                  <a:pt x="0" y="173"/>
                </a:lnTo>
                <a:lnTo>
                  <a:pt x="0" y="169"/>
                </a:lnTo>
                <a:lnTo>
                  <a:pt x="3" y="169"/>
                </a:lnTo>
                <a:lnTo>
                  <a:pt x="7" y="126"/>
                </a:lnTo>
                <a:lnTo>
                  <a:pt x="91" y="126"/>
                </a:lnTo>
                <a:lnTo>
                  <a:pt x="98" y="126"/>
                </a:lnTo>
                <a:lnTo>
                  <a:pt x="104" y="126"/>
                </a:lnTo>
                <a:lnTo>
                  <a:pt x="111" y="123"/>
                </a:lnTo>
                <a:lnTo>
                  <a:pt x="114" y="116"/>
                </a:lnTo>
                <a:lnTo>
                  <a:pt x="118" y="113"/>
                </a:lnTo>
                <a:lnTo>
                  <a:pt x="121" y="106"/>
                </a:lnTo>
                <a:lnTo>
                  <a:pt x="125" y="100"/>
                </a:lnTo>
                <a:lnTo>
                  <a:pt x="125" y="96"/>
                </a:lnTo>
                <a:lnTo>
                  <a:pt x="125" y="89"/>
                </a:lnTo>
                <a:lnTo>
                  <a:pt x="121" y="83"/>
                </a:lnTo>
                <a:lnTo>
                  <a:pt x="118" y="80"/>
                </a:lnTo>
                <a:lnTo>
                  <a:pt x="114" y="76"/>
                </a:lnTo>
                <a:lnTo>
                  <a:pt x="111" y="73"/>
                </a:lnTo>
                <a:lnTo>
                  <a:pt x="108" y="73"/>
                </a:lnTo>
                <a:lnTo>
                  <a:pt x="101" y="69"/>
                </a:lnTo>
                <a:lnTo>
                  <a:pt x="94" y="69"/>
                </a:lnTo>
                <a:lnTo>
                  <a:pt x="20" y="69"/>
                </a:lnTo>
                <a:lnTo>
                  <a:pt x="30" y="9"/>
                </a:lnTo>
                <a:lnTo>
                  <a:pt x="30" y="6"/>
                </a:lnTo>
                <a:lnTo>
                  <a:pt x="33" y="3"/>
                </a:lnTo>
                <a:lnTo>
                  <a:pt x="36" y="0"/>
                </a:lnTo>
                <a:lnTo>
                  <a:pt x="41" y="0"/>
                </a:lnTo>
                <a:lnTo>
                  <a:pt x="114" y="0"/>
                </a:lnTo>
                <a:lnTo>
                  <a:pt x="134" y="0"/>
                </a:lnTo>
                <a:lnTo>
                  <a:pt x="151" y="6"/>
                </a:lnTo>
                <a:lnTo>
                  <a:pt x="168" y="13"/>
                </a:lnTo>
                <a:lnTo>
                  <a:pt x="179" y="23"/>
                </a:lnTo>
                <a:lnTo>
                  <a:pt x="188" y="36"/>
                </a:lnTo>
                <a:lnTo>
                  <a:pt x="195" y="49"/>
                </a:lnTo>
                <a:lnTo>
                  <a:pt x="199" y="66"/>
                </a:lnTo>
                <a:lnTo>
                  <a:pt x="202" y="83"/>
                </a:lnTo>
                <a:lnTo>
                  <a:pt x="199" y="100"/>
                </a:lnTo>
                <a:lnTo>
                  <a:pt x="195" y="116"/>
                </a:lnTo>
                <a:lnTo>
                  <a:pt x="185" y="133"/>
                </a:lnTo>
                <a:lnTo>
                  <a:pt x="175" y="153"/>
                </a:lnTo>
                <a:lnTo>
                  <a:pt x="159" y="166"/>
                </a:lnTo>
                <a:lnTo>
                  <a:pt x="142" y="180"/>
                </a:lnTo>
                <a:lnTo>
                  <a:pt x="118" y="186"/>
                </a:lnTo>
                <a:lnTo>
                  <a:pt x="94" y="189"/>
                </a:lnTo>
                <a:lnTo>
                  <a:pt x="101" y="196"/>
                </a:lnTo>
                <a:lnTo>
                  <a:pt x="142" y="273"/>
                </a:lnTo>
              </a:path>
            </a:pathLst>
          </a:custGeom>
          <a:noFill/>
          <a:ln w="1588">
            <a:solidFill>
              <a:srgbClr val="FF1F1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8" name="Freeform 7"/>
          <xdr:cNvSpPr>
            <a:spLocks/>
          </xdr:cNvSpPr>
        </xdr:nvSpPr>
        <xdr:spPr bwMode="auto">
          <a:xfrm>
            <a:off x="5007" y="3645"/>
            <a:ext cx="110" cy="37"/>
          </a:xfrm>
          <a:custGeom>
            <a:avLst/>
            <a:gdLst>
              <a:gd name="T0" fmla="*/ 1 w 218"/>
              <a:gd name="T1" fmla="*/ 1 h 73"/>
              <a:gd name="T2" fmla="*/ 0 w 218"/>
              <a:gd name="T3" fmla="*/ 1 h 73"/>
              <a:gd name="T4" fmla="*/ 1 w 218"/>
              <a:gd name="T5" fmla="*/ 1 h 73"/>
              <a:gd name="T6" fmla="*/ 1 w 218"/>
              <a:gd name="T7" fmla="*/ 1 h 73"/>
              <a:gd name="T8" fmla="*/ 1 w 218"/>
              <a:gd name="T9" fmla="*/ 1 h 73"/>
              <a:gd name="T10" fmla="*/ 1 w 218"/>
              <a:gd name="T11" fmla="*/ 1 h 73"/>
              <a:gd name="T12" fmla="*/ 1 w 218"/>
              <a:gd name="T13" fmla="*/ 1 h 73"/>
              <a:gd name="T14" fmla="*/ 1 w 218"/>
              <a:gd name="T15" fmla="*/ 0 h 73"/>
              <a:gd name="T16" fmla="*/ 1 w 218"/>
              <a:gd name="T17" fmla="*/ 0 h 73"/>
              <a:gd name="T18" fmla="*/ 1 w 218"/>
              <a:gd name="T19" fmla="*/ 1 h 73"/>
              <a:gd name="T20" fmla="*/ 1 w 218"/>
              <a:gd name="T21" fmla="*/ 1 h 73"/>
              <a:gd name="T22" fmla="*/ 1 w 218"/>
              <a:gd name="T23" fmla="*/ 1 h 73"/>
              <a:gd name="T24" fmla="*/ 1 w 218"/>
              <a:gd name="T25" fmla="*/ 1 h 73"/>
              <a:gd name="T26" fmla="*/ 1 w 218"/>
              <a:gd name="T27" fmla="*/ 1 h 73"/>
              <a:gd name="T28" fmla="*/ 1 w 218"/>
              <a:gd name="T29" fmla="*/ 1 h 73"/>
              <a:gd name="T30" fmla="*/ 1 w 218"/>
              <a:gd name="T31" fmla="*/ 1 h 73"/>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0" t="0" r="r" b="b"/>
            <a:pathLst>
              <a:path w="218" h="73">
                <a:moveTo>
                  <a:pt x="208" y="73"/>
                </a:moveTo>
                <a:lnTo>
                  <a:pt x="0" y="73"/>
                </a:lnTo>
                <a:lnTo>
                  <a:pt x="13" y="13"/>
                </a:lnTo>
                <a:lnTo>
                  <a:pt x="13" y="10"/>
                </a:lnTo>
                <a:lnTo>
                  <a:pt x="17" y="7"/>
                </a:lnTo>
                <a:lnTo>
                  <a:pt x="20" y="4"/>
                </a:lnTo>
                <a:lnTo>
                  <a:pt x="23" y="4"/>
                </a:lnTo>
                <a:lnTo>
                  <a:pt x="26" y="0"/>
                </a:lnTo>
                <a:lnTo>
                  <a:pt x="205" y="0"/>
                </a:lnTo>
                <a:lnTo>
                  <a:pt x="208" y="4"/>
                </a:lnTo>
                <a:lnTo>
                  <a:pt x="212" y="4"/>
                </a:lnTo>
                <a:lnTo>
                  <a:pt x="215" y="4"/>
                </a:lnTo>
                <a:lnTo>
                  <a:pt x="218" y="7"/>
                </a:lnTo>
                <a:lnTo>
                  <a:pt x="218" y="10"/>
                </a:lnTo>
                <a:lnTo>
                  <a:pt x="218" y="13"/>
                </a:lnTo>
                <a:lnTo>
                  <a:pt x="208" y="73"/>
                </a:lnTo>
                <a:close/>
              </a:path>
            </a:pathLst>
          </a:custGeom>
          <a:solidFill>
            <a:srgbClr val="FF1F1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9" name="Freeform 8"/>
          <xdr:cNvSpPr>
            <a:spLocks/>
          </xdr:cNvSpPr>
        </xdr:nvSpPr>
        <xdr:spPr bwMode="auto">
          <a:xfrm>
            <a:off x="5007" y="3645"/>
            <a:ext cx="110" cy="37"/>
          </a:xfrm>
          <a:custGeom>
            <a:avLst/>
            <a:gdLst>
              <a:gd name="T0" fmla="*/ 1 w 218"/>
              <a:gd name="T1" fmla="*/ 1 h 73"/>
              <a:gd name="T2" fmla="*/ 0 w 218"/>
              <a:gd name="T3" fmla="*/ 1 h 73"/>
              <a:gd name="T4" fmla="*/ 1 w 218"/>
              <a:gd name="T5" fmla="*/ 1 h 73"/>
              <a:gd name="T6" fmla="*/ 1 w 218"/>
              <a:gd name="T7" fmla="*/ 1 h 73"/>
              <a:gd name="T8" fmla="*/ 1 w 218"/>
              <a:gd name="T9" fmla="*/ 1 h 73"/>
              <a:gd name="T10" fmla="*/ 1 w 218"/>
              <a:gd name="T11" fmla="*/ 1 h 73"/>
              <a:gd name="T12" fmla="*/ 1 w 218"/>
              <a:gd name="T13" fmla="*/ 1 h 73"/>
              <a:gd name="T14" fmla="*/ 1 w 218"/>
              <a:gd name="T15" fmla="*/ 0 h 73"/>
              <a:gd name="T16" fmla="*/ 1 w 218"/>
              <a:gd name="T17" fmla="*/ 0 h 73"/>
              <a:gd name="T18" fmla="*/ 1 w 218"/>
              <a:gd name="T19" fmla="*/ 1 h 73"/>
              <a:gd name="T20" fmla="*/ 1 w 218"/>
              <a:gd name="T21" fmla="*/ 1 h 73"/>
              <a:gd name="T22" fmla="*/ 1 w 218"/>
              <a:gd name="T23" fmla="*/ 1 h 73"/>
              <a:gd name="T24" fmla="*/ 1 w 218"/>
              <a:gd name="T25" fmla="*/ 1 h 73"/>
              <a:gd name="T26" fmla="*/ 1 w 218"/>
              <a:gd name="T27" fmla="*/ 1 h 73"/>
              <a:gd name="T28" fmla="*/ 1 w 218"/>
              <a:gd name="T29" fmla="*/ 1 h 73"/>
              <a:gd name="T30" fmla="*/ 1 w 218"/>
              <a:gd name="T31" fmla="*/ 1 h 73"/>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0" t="0" r="r" b="b"/>
            <a:pathLst>
              <a:path w="218" h="73">
                <a:moveTo>
                  <a:pt x="208" y="73"/>
                </a:moveTo>
                <a:lnTo>
                  <a:pt x="0" y="73"/>
                </a:lnTo>
                <a:lnTo>
                  <a:pt x="13" y="13"/>
                </a:lnTo>
                <a:lnTo>
                  <a:pt x="13" y="10"/>
                </a:lnTo>
                <a:lnTo>
                  <a:pt x="17" y="7"/>
                </a:lnTo>
                <a:lnTo>
                  <a:pt x="20" y="4"/>
                </a:lnTo>
                <a:lnTo>
                  <a:pt x="23" y="4"/>
                </a:lnTo>
                <a:lnTo>
                  <a:pt x="26" y="0"/>
                </a:lnTo>
                <a:lnTo>
                  <a:pt x="205" y="0"/>
                </a:lnTo>
                <a:lnTo>
                  <a:pt x="208" y="4"/>
                </a:lnTo>
                <a:lnTo>
                  <a:pt x="212" y="4"/>
                </a:lnTo>
                <a:lnTo>
                  <a:pt x="215" y="4"/>
                </a:lnTo>
                <a:lnTo>
                  <a:pt x="218" y="7"/>
                </a:lnTo>
                <a:lnTo>
                  <a:pt x="218" y="10"/>
                </a:lnTo>
                <a:lnTo>
                  <a:pt x="218" y="13"/>
                </a:lnTo>
                <a:lnTo>
                  <a:pt x="208" y="73"/>
                </a:lnTo>
              </a:path>
            </a:pathLst>
          </a:custGeom>
          <a:noFill/>
          <a:ln w="1588">
            <a:solidFill>
              <a:srgbClr val="FF1F1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0" name="Freeform 9"/>
          <xdr:cNvSpPr>
            <a:spLocks/>
          </xdr:cNvSpPr>
        </xdr:nvSpPr>
        <xdr:spPr bwMode="auto">
          <a:xfrm>
            <a:off x="4985" y="3710"/>
            <a:ext cx="93" cy="102"/>
          </a:xfrm>
          <a:custGeom>
            <a:avLst/>
            <a:gdLst>
              <a:gd name="T0" fmla="*/ 1 w 185"/>
              <a:gd name="T1" fmla="*/ 1 h 203"/>
              <a:gd name="T2" fmla="*/ 1 w 185"/>
              <a:gd name="T3" fmla="*/ 1 h 203"/>
              <a:gd name="T4" fmla="*/ 1 w 185"/>
              <a:gd name="T5" fmla="*/ 1 h 203"/>
              <a:gd name="T6" fmla="*/ 1 w 185"/>
              <a:gd name="T7" fmla="*/ 1 h 203"/>
              <a:gd name="T8" fmla="*/ 1 w 185"/>
              <a:gd name="T9" fmla="*/ 1 h 203"/>
              <a:gd name="T10" fmla="*/ 1 w 185"/>
              <a:gd name="T11" fmla="*/ 1 h 203"/>
              <a:gd name="T12" fmla="*/ 1 w 185"/>
              <a:gd name="T13" fmla="*/ 1 h 203"/>
              <a:gd name="T14" fmla="*/ 1 w 185"/>
              <a:gd name="T15" fmla="*/ 1 h 203"/>
              <a:gd name="T16" fmla="*/ 1 w 185"/>
              <a:gd name="T17" fmla="*/ 1 h 203"/>
              <a:gd name="T18" fmla="*/ 1 w 185"/>
              <a:gd name="T19" fmla="*/ 1 h 203"/>
              <a:gd name="T20" fmla="*/ 1 w 185"/>
              <a:gd name="T21" fmla="*/ 1 h 203"/>
              <a:gd name="T22" fmla="*/ 0 w 185"/>
              <a:gd name="T23" fmla="*/ 1 h 203"/>
              <a:gd name="T24" fmla="*/ 0 w 185"/>
              <a:gd name="T25" fmla="*/ 1 h 203"/>
              <a:gd name="T26" fmla="*/ 1 w 185"/>
              <a:gd name="T27" fmla="*/ 1 h 203"/>
              <a:gd name="T28" fmla="*/ 1 w 185"/>
              <a:gd name="T29" fmla="*/ 0 h 203"/>
              <a:gd name="T30" fmla="*/ 1 w 185"/>
              <a:gd name="T31" fmla="*/ 0 h 203"/>
              <a:gd name="T32" fmla="*/ 1 w 185"/>
              <a:gd name="T33" fmla="*/ 1 h 203"/>
              <a:gd name="T34" fmla="*/ 1 w 185"/>
              <a:gd name="T35" fmla="*/ 1 h 203"/>
              <a:gd name="T36" fmla="*/ 1 w 185"/>
              <a:gd name="T37" fmla="*/ 1 h 203"/>
              <a:gd name="T38" fmla="*/ 1 w 185"/>
              <a:gd name="T39" fmla="*/ 1 h 203"/>
              <a:gd name="T40" fmla="*/ 1 w 185"/>
              <a:gd name="T41" fmla="*/ 1 h 203"/>
              <a:gd name="T42" fmla="*/ 1 w 185"/>
              <a:gd name="T43" fmla="*/ 1 h 203"/>
              <a:gd name="T44" fmla="*/ 1 w 185"/>
              <a:gd name="T45" fmla="*/ 1 h 203"/>
              <a:gd name="T46" fmla="*/ 1 w 185"/>
              <a:gd name="T47" fmla="*/ 1 h 203"/>
              <a:gd name="T48" fmla="*/ 1 w 185"/>
              <a:gd name="T49" fmla="*/ 1 h 203"/>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0" t="0" r="r" b="b"/>
            <a:pathLst>
              <a:path w="185" h="203">
                <a:moveTo>
                  <a:pt x="78" y="183"/>
                </a:moveTo>
                <a:lnTo>
                  <a:pt x="73" y="197"/>
                </a:lnTo>
                <a:lnTo>
                  <a:pt x="73" y="200"/>
                </a:lnTo>
                <a:lnTo>
                  <a:pt x="70" y="200"/>
                </a:lnTo>
                <a:lnTo>
                  <a:pt x="70" y="203"/>
                </a:lnTo>
                <a:lnTo>
                  <a:pt x="67" y="203"/>
                </a:lnTo>
                <a:lnTo>
                  <a:pt x="13" y="203"/>
                </a:lnTo>
                <a:lnTo>
                  <a:pt x="10" y="203"/>
                </a:lnTo>
                <a:lnTo>
                  <a:pt x="6" y="203"/>
                </a:lnTo>
                <a:lnTo>
                  <a:pt x="3" y="203"/>
                </a:lnTo>
                <a:lnTo>
                  <a:pt x="3" y="200"/>
                </a:lnTo>
                <a:lnTo>
                  <a:pt x="0" y="200"/>
                </a:lnTo>
                <a:lnTo>
                  <a:pt x="0" y="197"/>
                </a:lnTo>
                <a:lnTo>
                  <a:pt x="10" y="137"/>
                </a:lnTo>
                <a:lnTo>
                  <a:pt x="33" y="0"/>
                </a:lnTo>
                <a:lnTo>
                  <a:pt x="185" y="0"/>
                </a:lnTo>
                <a:lnTo>
                  <a:pt x="171" y="60"/>
                </a:lnTo>
                <a:lnTo>
                  <a:pt x="171" y="63"/>
                </a:lnTo>
                <a:lnTo>
                  <a:pt x="171" y="67"/>
                </a:lnTo>
                <a:lnTo>
                  <a:pt x="168" y="70"/>
                </a:lnTo>
                <a:lnTo>
                  <a:pt x="165" y="70"/>
                </a:lnTo>
                <a:lnTo>
                  <a:pt x="161" y="74"/>
                </a:lnTo>
                <a:lnTo>
                  <a:pt x="158" y="74"/>
                </a:lnTo>
                <a:lnTo>
                  <a:pt x="98" y="74"/>
                </a:lnTo>
                <a:lnTo>
                  <a:pt x="78" y="183"/>
                </a:lnTo>
                <a:close/>
              </a:path>
            </a:pathLst>
          </a:custGeom>
          <a:solidFill>
            <a:srgbClr val="FF1F1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 name="Freeform 10"/>
          <xdr:cNvSpPr>
            <a:spLocks/>
          </xdr:cNvSpPr>
        </xdr:nvSpPr>
        <xdr:spPr bwMode="auto">
          <a:xfrm>
            <a:off x="4985" y="3710"/>
            <a:ext cx="93" cy="102"/>
          </a:xfrm>
          <a:custGeom>
            <a:avLst/>
            <a:gdLst>
              <a:gd name="T0" fmla="*/ 1 w 185"/>
              <a:gd name="T1" fmla="*/ 1 h 203"/>
              <a:gd name="T2" fmla="*/ 1 w 185"/>
              <a:gd name="T3" fmla="*/ 1 h 203"/>
              <a:gd name="T4" fmla="*/ 1 w 185"/>
              <a:gd name="T5" fmla="*/ 1 h 203"/>
              <a:gd name="T6" fmla="*/ 1 w 185"/>
              <a:gd name="T7" fmla="*/ 1 h 203"/>
              <a:gd name="T8" fmla="*/ 1 w 185"/>
              <a:gd name="T9" fmla="*/ 1 h 203"/>
              <a:gd name="T10" fmla="*/ 1 w 185"/>
              <a:gd name="T11" fmla="*/ 1 h 203"/>
              <a:gd name="T12" fmla="*/ 1 w 185"/>
              <a:gd name="T13" fmla="*/ 1 h 203"/>
              <a:gd name="T14" fmla="*/ 1 w 185"/>
              <a:gd name="T15" fmla="*/ 1 h 203"/>
              <a:gd name="T16" fmla="*/ 1 w 185"/>
              <a:gd name="T17" fmla="*/ 1 h 203"/>
              <a:gd name="T18" fmla="*/ 1 w 185"/>
              <a:gd name="T19" fmla="*/ 1 h 203"/>
              <a:gd name="T20" fmla="*/ 1 w 185"/>
              <a:gd name="T21" fmla="*/ 1 h 203"/>
              <a:gd name="T22" fmla="*/ 0 w 185"/>
              <a:gd name="T23" fmla="*/ 1 h 203"/>
              <a:gd name="T24" fmla="*/ 0 w 185"/>
              <a:gd name="T25" fmla="*/ 1 h 203"/>
              <a:gd name="T26" fmla="*/ 1 w 185"/>
              <a:gd name="T27" fmla="*/ 1 h 203"/>
              <a:gd name="T28" fmla="*/ 1 w 185"/>
              <a:gd name="T29" fmla="*/ 0 h 203"/>
              <a:gd name="T30" fmla="*/ 1 w 185"/>
              <a:gd name="T31" fmla="*/ 0 h 203"/>
              <a:gd name="T32" fmla="*/ 1 w 185"/>
              <a:gd name="T33" fmla="*/ 1 h 203"/>
              <a:gd name="T34" fmla="*/ 1 w 185"/>
              <a:gd name="T35" fmla="*/ 1 h 203"/>
              <a:gd name="T36" fmla="*/ 1 w 185"/>
              <a:gd name="T37" fmla="*/ 1 h 203"/>
              <a:gd name="T38" fmla="*/ 1 w 185"/>
              <a:gd name="T39" fmla="*/ 1 h 203"/>
              <a:gd name="T40" fmla="*/ 1 w 185"/>
              <a:gd name="T41" fmla="*/ 1 h 203"/>
              <a:gd name="T42" fmla="*/ 1 w 185"/>
              <a:gd name="T43" fmla="*/ 1 h 203"/>
              <a:gd name="T44" fmla="*/ 1 w 185"/>
              <a:gd name="T45" fmla="*/ 1 h 203"/>
              <a:gd name="T46" fmla="*/ 1 w 185"/>
              <a:gd name="T47" fmla="*/ 1 h 203"/>
              <a:gd name="T48" fmla="*/ 1 w 185"/>
              <a:gd name="T49" fmla="*/ 1 h 203"/>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0" t="0" r="r" b="b"/>
            <a:pathLst>
              <a:path w="185" h="203">
                <a:moveTo>
                  <a:pt x="78" y="183"/>
                </a:moveTo>
                <a:lnTo>
                  <a:pt x="73" y="197"/>
                </a:lnTo>
                <a:lnTo>
                  <a:pt x="73" y="200"/>
                </a:lnTo>
                <a:lnTo>
                  <a:pt x="70" y="200"/>
                </a:lnTo>
                <a:lnTo>
                  <a:pt x="70" y="203"/>
                </a:lnTo>
                <a:lnTo>
                  <a:pt x="67" y="203"/>
                </a:lnTo>
                <a:lnTo>
                  <a:pt x="13" y="203"/>
                </a:lnTo>
                <a:lnTo>
                  <a:pt x="10" y="203"/>
                </a:lnTo>
                <a:lnTo>
                  <a:pt x="6" y="203"/>
                </a:lnTo>
                <a:lnTo>
                  <a:pt x="3" y="203"/>
                </a:lnTo>
                <a:lnTo>
                  <a:pt x="3" y="200"/>
                </a:lnTo>
                <a:lnTo>
                  <a:pt x="0" y="200"/>
                </a:lnTo>
                <a:lnTo>
                  <a:pt x="0" y="197"/>
                </a:lnTo>
                <a:lnTo>
                  <a:pt x="10" y="137"/>
                </a:lnTo>
                <a:lnTo>
                  <a:pt x="33" y="0"/>
                </a:lnTo>
                <a:lnTo>
                  <a:pt x="185" y="0"/>
                </a:lnTo>
                <a:lnTo>
                  <a:pt x="171" y="60"/>
                </a:lnTo>
                <a:lnTo>
                  <a:pt x="171" y="63"/>
                </a:lnTo>
                <a:lnTo>
                  <a:pt x="171" y="67"/>
                </a:lnTo>
                <a:lnTo>
                  <a:pt x="168" y="70"/>
                </a:lnTo>
                <a:lnTo>
                  <a:pt x="165" y="70"/>
                </a:lnTo>
                <a:lnTo>
                  <a:pt x="161" y="74"/>
                </a:lnTo>
                <a:lnTo>
                  <a:pt x="158" y="74"/>
                </a:lnTo>
                <a:lnTo>
                  <a:pt x="98" y="74"/>
                </a:lnTo>
                <a:lnTo>
                  <a:pt x="78" y="183"/>
                </a:lnTo>
              </a:path>
            </a:pathLst>
          </a:custGeom>
          <a:noFill/>
          <a:ln w="1588">
            <a:solidFill>
              <a:srgbClr val="FF1F1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12" name="Freeform 11"/>
          <xdr:cNvSpPr>
            <a:spLocks/>
          </xdr:cNvSpPr>
        </xdr:nvSpPr>
        <xdr:spPr bwMode="auto">
          <a:xfrm>
            <a:off x="5235" y="3693"/>
            <a:ext cx="97" cy="119"/>
          </a:xfrm>
          <a:custGeom>
            <a:avLst/>
            <a:gdLst>
              <a:gd name="T0" fmla="*/ 0 w 196"/>
              <a:gd name="T1" fmla="*/ 1 h 236"/>
              <a:gd name="T2" fmla="*/ 0 w 196"/>
              <a:gd name="T3" fmla="*/ 1 h 236"/>
              <a:gd name="T4" fmla="*/ 0 w 196"/>
              <a:gd name="T5" fmla="*/ 1 h 236"/>
              <a:gd name="T6" fmla="*/ 0 w 196"/>
              <a:gd name="T7" fmla="*/ 1 h 236"/>
              <a:gd name="T8" fmla="*/ 0 w 196"/>
              <a:gd name="T9" fmla="*/ 1 h 236"/>
              <a:gd name="T10" fmla="*/ 0 w 196"/>
              <a:gd name="T11" fmla="*/ 1 h 236"/>
              <a:gd name="T12" fmla="*/ 0 w 196"/>
              <a:gd name="T13" fmla="*/ 1 h 236"/>
              <a:gd name="T14" fmla="*/ 0 w 196"/>
              <a:gd name="T15" fmla="*/ 1 h 236"/>
              <a:gd name="T16" fmla="*/ 0 w 196"/>
              <a:gd name="T17" fmla="*/ 0 h 236"/>
              <a:gd name="T18" fmla="*/ 0 w 196"/>
              <a:gd name="T19" fmla="*/ 1 h 236"/>
              <a:gd name="T20" fmla="*/ 0 w 196"/>
              <a:gd name="T21" fmla="*/ 1 h 236"/>
              <a:gd name="T22" fmla="*/ 0 w 196"/>
              <a:gd name="T23" fmla="*/ 1 h 236"/>
              <a:gd name="T24" fmla="*/ 0 w 196"/>
              <a:gd name="T25" fmla="*/ 1 h 236"/>
              <a:gd name="T26" fmla="*/ 0 w 196"/>
              <a:gd name="T27" fmla="*/ 1 h 236"/>
              <a:gd name="T28" fmla="*/ 0 w 196"/>
              <a:gd name="T29" fmla="*/ 1 h 236"/>
              <a:gd name="T30" fmla="*/ 0 w 196"/>
              <a:gd name="T31" fmla="*/ 1 h 236"/>
              <a:gd name="T32" fmla="*/ 0 w 196"/>
              <a:gd name="T33" fmla="*/ 1 h 236"/>
              <a:gd name="T34" fmla="*/ 0 w 196"/>
              <a:gd name="T35" fmla="*/ 1 h 236"/>
              <a:gd name="T36" fmla="*/ 0 w 196"/>
              <a:gd name="T37" fmla="*/ 1 h 236"/>
              <a:gd name="T38" fmla="*/ 0 w 196"/>
              <a:gd name="T39" fmla="*/ 1 h 236"/>
              <a:gd name="T40" fmla="*/ 0 w 196"/>
              <a:gd name="T41" fmla="*/ 1 h 236"/>
              <a:gd name="T42" fmla="*/ 0 w 196"/>
              <a:gd name="T43" fmla="*/ 1 h 236"/>
              <a:gd name="T44" fmla="*/ 0 w 196"/>
              <a:gd name="T45" fmla="*/ 1 h 236"/>
              <a:gd name="T46" fmla="*/ 0 w 196"/>
              <a:gd name="T47" fmla="*/ 1 h 236"/>
              <a:gd name="T48" fmla="*/ 0 w 196"/>
              <a:gd name="T49" fmla="*/ 1 h 236"/>
              <a:gd name="T50" fmla="*/ 0 w 196"/>
              <a:gd name="T51" fmla="*/ 1 h 2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0" t="0" r="r" b="b"/>
            <a:pathLst>
              <a:path w="196" h="236">
                <a:moveTo>
                  <a:pt x="98" y="40"/>
                </a:moveTo>
                <a:lnTo>
                  <a:pt x="101" y="36"/>
                </a:lnTo>
                <a:lnTo>
                  <a:pt x="108" y="33"/>
                </a:lnTo>
                <a:lnTo>
                  <a:pt x="111" y="27"/>
                </a:lnTo>
                <a:lnTo>
                  <a:pt x="118" y="20"/>
                </a:lnTo>
                <a:lnTo>
                  <a:pt x="128" y="13"/>
                </a:lnTo>
                <a:lnTo>
                  <a:pt x="135" y="7"/>
                </a:lnTo>
                <a:lnTo>
                  <a:pt x="145" y="3"/>
                </a:lnTo>
                <a:lnTo>
                  <a:pt x="159" y="0"/>
                </a:lnTo>
                <a:lnTo>
                  <a:pt x="196" y="3"/>
                </a:lnTo>
                <a:lnTo>
                  <a:pt x="182" y="56"/>
                </a:lnTo>
                <a:lnTo>
                  <a:pt x="159" y="53"/>
                </a:lnTo>
                <a:lnTo>
                  <a:pt x="138" y="56"/>
                </a:lnTo>
                <a:lnTo>
                  <a:pt x="125" y="63"/>
                </a:lnTo>
                <a:lnTo>
                  <a:pt x="111" y="70"/>
                </a:lnTo>
                <a:lnTo>
                  <a:pt x="104" y="80"/>
                </a:lnTo>
                <a:lnTo>
                  <a:pt x="101" y="90"/>
                </a:lnTo>
                <a:lnTo>
                  <a:pt x="95" y="100"/>
                </a:lnTo>
                <a:lnTo>
                  <a:pt x="95" y="110"/>
                </a:lnTo>
                <a:lnTo>
                  <a:pt x="91" y="113"/>
                </a:lnTo>
                <a:lnTo>
                  <a:pt x="70" y="236"/>
                </a:lnTo>
                <a:lnTo>
                  <a:pt x="0" y="236"/>
                </a:lnTo>
                <a:lnTo>
                  <a:pt x="37" y="16"/>
                </a:lnTo>
                <a:lnTo>
                  <a:pt x="37" y="7"/>
                </a:lnTo>
                <a:lnTo>
                  <a:pt x="104" y="7"/>
                </a:lnTo>
                <a:lnTo>
                  <a:pt x="98" y="4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3" name="Freeform 12"/>
          <xdr:cNvSpPr>
            <a:spLocks/>
          </xdr:cNvSpPr>
        </xdr:nvSpPr>
        <xdr:spPr bwMode="auto">
          <a:xfrm>
            <a:off x="5445" y="3645"/>
            <a:ext cx="147" cy="170"/>
          </a:xfrm>
          <a:custGeom>
            <a:avLst/>
            <a:gdLst>
              <a:gd name="T0" fmla="*/ 1 w 293"/>
              <a:gd name="T1" fmla="*/ 0 h 340"/>
              <a:gd name="T2" fmla="*/ 1 w 293"/>
              <a:gd name="T3" fmla="*/ 0 h 340"/>
              <a:gd name="T4" fmla="*/ 1 w 293"/>
              <a:gd name="T5" fmla="*/ 1 h 340"/>
              <a:gd name="T6" fmla="*/ 1 w 293"/>
              <a:gd name="T7" fmla="*/ 1 h 340"/>
              <a:gd name="T8" fmla="*/ 1 w 293"/>
              <a:gd name="T9" fmla="*/ 1 h 340"/>
              <a:gd name="T10" fmla="*/ 1 w 293"/>
              <a:gd name="T11" fmla="*/ 1 h 340"/>
              <a:gd name="T12" fmla="*/ 1 w 293"/>
              <a:gd name="T13" fmla="*/ 1 h 340"/>
              <a:gd name="T14" fmla="*/ 1 w 293"/>
              <a:gd name="T15" fmla="*/ 1 h 340"/>
              <a:gd name="T16" fmla="*/ 1 w 293"/>
              <a:gd name="T17" fmla="*/ 1 h 340"/>
              <a:gd name="T18" fmla="*/ 1 w 293"/>
              <a:gd name="T19" fmla="*/ 1 h 340"/>
              <a:gd name="T20" fmla="*/ 1 w 293"/>
              <a:gd name="T21" fmla="*/ 1 h 340"/>
              <a:gd name="T22" fmla="*/ 1 w 293"/>
              <a:gd name="T23" fmla="*/ 1 h 340"/>
              <a:gd name="T24" fmla="*/ 1 w 293"/>
              <a:gd name="T25" fmla="*/ 1 h 340"/>
              <a:gd name="T26" fmla="*/ 1 w 293"/>
              <a:gd name="T27" fmla="*/ 1 h 340"/>
              <a:gd name="T28" fmla="*/ 1 w 293"/>
              <a:gd name="T29" fmla="*/ 1 h 340"/>
              <a:gd name="T30" fmla="*/ 1 w 293"/>
              <a:gd name="T31" fmla="*/ 1 h 340"/>
              <a:gd name="T32" fmla="*/ 1 w 293"/>
              <a:gd name="T33" fmla="*/ 1 h 340"/>
              <a:gd name="T34" fmla="*/ 1 w 293"/>
              <a:gd name="T35" fmla="*/ 1 h 340"/>
              <a:gd name="T36" fmla="*/ 1 w 293"/>
              <a:gd name="T37" fmla="*/ 1 h 340"/>
              <a:gd name="T38" fmla="*/ 0 w 293"/>
              <a:gd name="T39" fmla="*/ 1 h 340"/>
              <a:gd name="T40" fmla="*/ 1 w 293"/>
              <a:gd name="T41" fmla="*/ 1 h 340"/>
              <a:gd name="T42" fmla="*/ 1 w 293"/>
              <a:gd name="T43" fmla="*/ 1 h 340"/>
              <a:gd name="T44" fmla="*/ 1 w 293"/>
              <a:gd name="T45" fmla="*/ 1 h 340"/>
              <a:gd name="T46" fmla="*/ 1 w 293"/>
              <a:gd name="T47" fmla="*/ 1 h 340"/>
              <a:gd name="T48" fmla="*/ 1 w 293"/>
              <a:gd name="T49" fmla="*/ 1 h 340"/>
              <a:gd name="T50" fmla="*/ 1 w 293"/>
              <a:gd name="T51" fmla="*/ 1 h 340"/>
              <a:gd name="T52" fmla="*/ 1 w 293"/>
              <a:gd name="T53" fmla="*/ 1 h 340"/>
              <a:gd name="T54" fmla="*/ 1 w 293"/>
              <a:gd name="T55" fmla="*/ 1 h 340"/>
              <a:gd name="T56" fmla="*/ 1 w 293"/>
              <a:gd name="T57" fmla="*/ 1 h 340"/>
              <a:gd name="T58" fmla="*/ 1 w 293"/>
              <a:gd name="T59" fmla="*/ 1 h 340"/>
              <a:gd name="T60" fmla="*/ 1 w 293"/>
              <a:gd name="T61" fmla="*/ 1 h 340"/>
              <a:gd name="T62" fmla="*/ 1 w 293"/>
              <a:gd name="T63" fmla="*/ 1 h 340"/>
              <a:gd name="T64" fmla="*/ 1 w 293"/>
              <a:gd name="T65" fmla="*/ 1 h 340"/>
              <a:gd name="T66" fmla="*/ 1 w 293"/>
              <a:gd name="T67" fmla="*/ 1 h 340"/>
              <a:gd name="T68" fmla="*/ 1 w 293"/>
              <a:gd name="T69" fmla="*/ 1 h 340"/>
              <a:gd name="T70" fmla="*/ 1 w 293"/>
              <a:gd name="T71" fmla="*/ 1 h 340"/>
              <a:gd name="T72" fmla="*/ 1 w 293"/>
              <a:gd name="T73" fmla="*/ 1 h 340"/>
              <a:gd name="T74" fmla="*/ 1 w 293"/>
              <a:gd name="T75" fmla="*/ 0 h 340"/>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Lst>
            <a:ahLst/>
            <a:cxnLst>
              <a:cxn ang="T76">
                <a:pos x="T0" y="T1"/>
              </a:cxn>
              <a:cxn ang="T77">
                <a:pos x="T2" y="T3"/>
              </a:cxn>
              <a:cxn ang="T78">
                <a:pos x="T4" y="T5"/>
              </a:cxn>
              <a:cxn ang="T79">
                <a:pos x="T6" y="T7"/>
              </a:cxn>
              <a:cxn ang="T80">
                <a:pos x="T8" y="T9"/>
              </a:cxn>
              <a:cxn ang="T81">
                <a:pos x="T10" y="T11"/>
              </a:cxn>
              <a:cxn ang="T82">
                <a:pos x="T12" y="T13"/>
              </a:cxn>
              <a:cxn ang="T83">
                <a:pos x="T14" y="T15"/>
              </a:cxn>
              <a:cxn ang="T84">
                <a:pos x="T16" y="T17"/>
              </a:cxn>
              <a:cxn ang="T85">
                <a:pos x="T18" y="T19"/>
              </a:cxn>
              <a:cxn ang="T86">
                <a:pos x="T20" y="T21"/>
              </a:cxn>
              <a:cxn ang="T87">
                <a:pos x="T22" y="T23"/>
              </a:cxn>
              <a:cxn ang="T88">
                <a:pos x="T24" y="T25"/>
              </a:cxn>
              <a:cxn ang="T89">
                <a:pos x="T26" y="T27"/>
              </a:cxn>
              <a:cxn ang="T90">
                <a:pos x="T28" y="T29"/>
              </a:cxn>
              <a:cxn ang="T91">
                <a:pos x="T30" y="T31"/>
              </a:cxn>
              <a:cxn ang="T92">
                <a:pos x="T32" y="T33"/>
              </a:cxn>
              <a:cxn ang="T93">
                <a:pos x="T34" y="T35"/>
              </a:cxn>
              <a:cxn ang="T94">
                <a:pos x="T36" y="T37"/>
              </a:cxn>
              <a:cxn ang="T95">
                <a:pos x="T38" y="T39"/>
              </a:cxn>
              <a:cxn ang="T96">
                <a:pos x="T40" y="T41"/>
              </a:cxn>
              <a:cxn ang="T97">
                <a:pos x="T42" y="T43"/>
              </a:cxn>
              <a:cxn ang="T98">
                <a:pos x="T44" y="T45"/>
              </a:cxn>
              <a:cxn ang="T99">
                <a:pos x="T46" y="T47"/>
              </a:cxn>
              <a:cxn ang="T100">
                <a:pos x="T48" y="T49"/>
              </a:cxn>
              <a:cxn ang="T101">
                <a:pos x="T50" y="T51"/>
              </a:cxn>
              <a:cxn ang="T102">
                <a:pos x="T52" y="T53"/>
              </a:cxn>
              <a:cxn ang="T103">
                <a:pos x="T54" y="T55"/>
              </a:cxn>
              <a:cxn ang="T104">
                <a:pos x="T56" y="T57"/>
              </a:cxn>
              <a:cxn ang="T105">
                <a:pos x="T58" y="T59"/>
              </a:cxn>
              <a:cxn ang="T106">
                <a:pos x="T60" y="T61"/>
              </a:cxn>
              <a:cxn ang="T107">
                <a:pos x="T62" y="T63"/>
              </a:cxn>
              <a:cxn ang="T108">
                <a:pos x="T64" y="T65"/>
              </a:cxn>
              <a:cxn ang="T109">
                <a:pos x="T66" y="T67"/>
              </a:cxn>
              <a:cxn ang="T110">
                <a:pos x="T68" y="T69"/>
              </a:cxn>
              <a:cxn ang="T111">
                <a:pos x="T70" y="T71"/>
              </a:cxn>
              <a:cxn ang="T112">
                <a:pos x="T72" y="T73"/>
              </a:cxn>
              <a:cxn ang="T113">
                <a:pos x="T74" y="T75"/>
              </a:cxn>
            </a:cxnLst>
            <a:rect l="0" t="0" r="r" b="b"/>
            <a:pathLst>
              <a:path w="293" h="340">
                <a:moveTo>
                  <a:pt x="222" y="0"/>
                </a:moveTo>
                <a:lnTo>
                  <a:pt x="293" y="0"/>
                </a:lnTo>
                <a:lnTo>
                  <a:pt x="236" y="333"/>
                </a:lnTo>
                <a:lnTo>
                  <a:pt x="168" y="333"/>
                </a:lnTo>
                <a:lnTo>
                  <a:pt x="172" y="307"/>
                </a:lnTo>
                <a:lnTo>
                  <a:pt x="158" y="317"/>
                </a:lnTo>
                <a:lnTo>
                  <a:pt x="148" y="324"/>
                </a:lnTo>
                <a:lnTo>
                  <a:pt x="135" y="330"/>
                </a:lnTo>
                <a:lnTo>
                  <a:pt x="124" y="337"/>
                </a:lnTo>
                <a:lnTo>
                  <a:pt x="112" y="340"/>
                </a:lnTo>
                <a:lnTo>
                  <a:pt x="101" y="340"/>
                </a:lnTo>
                <a:lnTo>
                  <a:pt x="87" y="340"/>
                </a:lnTo>
                <a:lnTo>
                  <a:pt x="78" y="340"/>
                </a:lnTo>
                <a:lnTo>
                  <a:pt x="57" y="337"/>
                </a:lnTo>
                <a:lnTo>
                  <a:pt x="40" y="330"/>
                </a:lnTo>
                <a:lnTo>
                  <a:pt x="27" y="320"/>
                </a:lnTo>
                <a:lnTo>
                  <a:pt x="17" y="307"/>
                </a:lnTo>
                <a:lnTo>
                  <a:pt x="6" y="290"/>
                </a:lnTo>
                <a:lnTo>
                  <a:pt x="3" y="273"/>
                </a:lnTo>
                <a:lnTo>
                  <a:pt x="0" y="250"/>
                </a:lnTo>
                <a:lnTo>
                  <a:pt x="3" y="224"/>
                </a:lnTo>
                <a:lnTo>
                  <a:pt x="6" y="204"/>
                </a:lnTo>
                <a:lnTo>
                  <a:pt x="14" y="180"/>
                </a:lnTo>
                <a:lnTo>
                  <a:pt x="27" y="160"/>
                </a:lnTo>
                <a:lnTo>
                  <a:pt x="40" y="140"/>
                </a:lnTo>
                <a:lnTo>
                  <a:pt x="61" y="124"/>
                </a:lnTo>
                <a:lnTo>
                  <a:pt x="81" y="110"/>
                </a:lnTo>
                <a:lnTo>
                  <a:pt x="104" y="104"/>
                </a:lnTo>
                <a:lnTo>
                  <a:pt x="128" y="100"/>
                </a:lnTo>
                <a:lnTo>
                  <a:pt x="138" y="100"/>
                </a:lnTo>
                <a:lnTo>
                  <a:pt x="148" y="100"/>
                </a:lnTo>
                <a:lnTo>
                  <a:pt x="155" y="100"/>
                </a:lnTo>
                <a:lnTo>
                  <a:pt x="165" y="104"/>
                </a:lnTo>
                <a:lnTo>
                  <a:pt x="175" y="107"/>
                </a:lnTo>
                <a:lnTo>
                  <a:pt x="182" y="113"/>
                </a:lnTo>
                <a:lnTo>
                  <a:pt x="192" y="124"/>
                </a:lnTo>
                <a:lnTo>
                  <a:pt x="199" y="137"/>
                </a:lnTo>
                <a:lnTo>
                  <a:pt x="222"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 name="Freeform 13"/>
          <xdr:cNvSpPr>
            <a:spLocks/>
          </xdr:cNvSpPr>
        </xdr:nvSpPr>
        <xdr:spPr bwMode="auto">
          <a:xfrm>
            <a:off x="5319" y="3695"/>
            <a:ext cx="118" cy="122"/>
          </a:xfrm>
          <a:custGeom>
            <a:avLst/>
            <a:gdLst>
              <a:gd name="T0" fmla="*/ 1 w 236"/>
              <a:gd name="T1" fmla="*/ 1 h 244"/>
              <a:gd name="T2" fmla="*/ 1 w 236"/>
              <a:gd name="T3" fmla="*/ 1 h 244"/>
              <a:gd name="T4" fmla="*/ 1 w 236"/>
              <a:gd name="T5" fmla="*/ 1 h 244"/>
              <a:gd name="T6" fmla="*/ 1 w 236"/>
              <a:gd name="T7" fmla="*/ 1 h 244"/>
              <a:gd name="T8" fmla="*/ 1 w 236"/>
              <a:gd name="T9" fmla="*/ 1 h 244"/>
              <a:gd name="T10" fmla="*/ 1 w 236"/>
              <a:gd name="T11" fmla="*/ 1 h 244"/>
              <a:gd name="T12" fmla="*/ 1 w 236"/>
              <a:gd name="T13" fmla="*/ 1 h 244"/>
              <a:gd name="T14" fmla="*/ 1 w 236"/>
              <a:gd name="T15" fmla="*/ 1 h 244"/>
              <a:gd name="T16" fmla="*/ 1 w 236"/>
              <a:gd name="T17" fmla="*/ 1 h 244"/>
              <a:gd name="T18" fmla="*/ 1 w 236"/>
              <a:gd name="T19" fmla="*/ 1 h 244"/>
              <a:gd name="T20" fmla="*/ 1 w 236"/>
              <a:gd name="T21" fmla="*/ 1 h 244"/>
              <a:gd name="T22" fmla="*/ 1 w 236"/>
              <a:gd name="T23" fmla="*/ 1 h 244"/>
              <a:gd name="T24" fmla="*/ 1 w 236"/>
              <a:gd name="T25" fmla="*/ 1 h 244"/>
              <a:gd name="T26" fmla="*/ 1 w 236"/>
              <a:gd name="T27" fmla="*/ 1 h 244"/>
              <a:gd name="T28" fmla="*/ 1 w 236"/>
              <a:gd name="T29" fmla="*/ 1 h 244"/>
              <a:gd name="T30" fmla="*/ 1 w 236"/>
              <a:gd name="T31" fmla="*/ 1 h 244"/>
              <a:gd name="T32" fmla="*/ 1 w 236"/>
              <a:gd name="T33" fmla="*/ 1 h 244"/>
              <a:gd name="T34" fmla="*/ 1 w 236"/>
              <a:gd name="T35" fmla="*/ 1 h 244"/>
              <a:gd name="T36" fmla="*/ 1 w 236"/>
              <a:gd name="T37" fmla="*/ 1 h 244"/>
              <a:gd name="T38" fmla="*/ 1 w 236"/>
              <a:gd name="T39" fmla="*/ 1 h 244"/>
              <a:gd name="T40" fmla="*/ 1 w 236"/>
              <a:gd name="T41" fmla="*/ 1 h 244"/>
              <a:gd name="T42" fmla="*/ 1 w 236"/>
              <a:gd name="T43" fmla="*/ 1 h 244"/>
              <a:gd name="T44" fmla="*/ 1 w 236"/>
              <a:gd name="T45" fmla="*/ 1 h 244"/>
              <a:gd name="T46" fmla="*/ 1 w 236"/>
              <a:gd name="T47" fmla="*/ 1 h 244"/>
              <a:gd name="T48" fmla="*/ 1 w 236"/>
              <a:gd name="T49" fmla="*/ 1 h 244"/>
              <a:gd name="T50" fmla="*/ 1 w 236"/>
              <a:gd name="T51" fmla="*/ 1 h 244"/>
              <a:gd name="T52" fmla="*/ 1 w 236"/>
              <a:gd name="T53" fmla="*/ 1 h 244"/>
              <a:gd name="T54" fmla="*/ 1 w 236"/>
              <a:gd name="T55" fmla="*/ 1 h 244"/>
              <a:gd name="T56" fmla="*/ 1 w 236"/>
              <a:gd name="T57" fmla="*/ 1 h 244"/>
              <a:gd name="T58" fmla="*/ 1 w 236"/>
              <a:gd name="T59" fmla="*/ 1 h 244"/>
              <a:gd name="T60" fmla="*/ 1 w 236"/>
              <a:gd name="T61" fmla="*/ 1 h 244"/>
              <a:gd name="T62" fmla="*/ 1 w 236"/>
              <a:gd name="T63" fmla="*/ 1 h 244"/>
              <a:gd name="T64" fmla="*/ 0 w 236"/>
              <a:gd name="T65" fmla="*/ 1 h 244"/>
              <a:gd name="T66" fmla="*/ 0 w 236"/>
              <a:gd name="T67" fmla="*/ 1 h 244"/>
              <a:gd name="T68" fmla="*/ 1 w 236"/>
              <a:gd name="T69" fmla="*/ 1 h 244"/>
              <a:gd name="T70" fmla="*/ 1 w 236"/>
              <a:gd name="T71" fmla="*/ 1 h 244"/>
              <a:gd name="T72" fmla="*/ 1 w 236"/>
              <a:gd name="T73" fmla="*/ 1 h 244"/>
              <a:gd name="T74" fmla="*/ 1 w 236"/>
              <a:gd name="T75" fmla="*/ 1 h 244"/>
              <a:gd name="T76" fmla="*/ 1 w 236"/>
              <a:gd name="T77" fmla="*/ 1 h 244"/>
              <a:gd name="T78" fmla="*/ 1 w 236"/>
              <a:gd name="T79" fmla="*/ 1 h 244"/>
              <a:gd name="T80" fmla="*/ 1 w 236"/>
              <a:gd name="T81" fmla="*/ 1 h 244"/>
              <a:gd name="T82" fmla="*/ 1 w 236"/>
              <a:gd name="T83" fmla="*/ 0 h 244"/>
              <a:gd name="T84" fmla="*/ 1 w 236"/>
              <a:gd name="T85" fmla="*/ 0 h 244"/>
              <a:gd name="T86" fmla="*/ 1 w 236"/>
              <a:gd name="T87" fmla="*/ 1 h 244"/>
              <a:gd name="T88" fmla="*/ 1 w 236"/>
              <a:gd name="T89" fmla="*/ 1 h 244"/>
              <a:gd name="T90" fmla="*/ 1 w 236"/>
              <a:gd name="T91" fmla="*/ 1 h 244"/>
              <a:gd name="T92" fmla="*/ 1 w 236"/>
              <a:gd name="T93" fmla="*/ 1 h 244"/>
              <a:gd name="T94" fmla="*/ 1 w 236"/>
              <a:gd name="T95" fmla="*/ 1 h 244"/>
              <a:gd name="T96" fmla="*/ 1 w 236"/>
              <a:gd name="T97" fmla="*/ 1 h 244"/>
              <a:gd name="T98" fmla="*/ 1 w 236"/>
              <a:gd name="T99" fmla="*/ 1 h 244"/>
              <a:gd name="T100" fmla="*/ 1 w 236"/>
              <a:gd name="T101" fmla="*/ 1 h 244"/>
              <a:gd name="T102" fmla="*/ 1 w 236"/>
              <a:gd name="T103" fmla="*/ 1 h 244"/>
              <a:gd name="T104" fmla="*/ 1 w 236"/>
              <a:gd name="T105" fmla="*/ 1 h 244"/>
              <a:gd name="T106" fmla="*/ 1 w 236"/>
              <a:gd name="T107" fmla="*/ 1 h 244"/>
              <a:gd name="T108" fmla="*/ 1 w 236"/>
              <a:gd name="T109" fmla="*/ 1 h 244"/>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Lst>
            <a:ahLst/>
            <a:cxnLst>
              <a:cxn ang="T110">
                <a:pos x="T0" y="T1"/>
              </a:cxn>
              <a:cxn ang="T111">
                <a:pos x="T2" y="T3"/>
              </a:cxn>
              <a:cxn ang="T112">
                <a:pos x="T4" y="T5"/>
              </a:cxn>
              <a:cxn ang="T113">
                <a:pos x="T6" y="T7"/>
              </a:cxn>
              <a:cxn ang="T114">
                <a:pos x="T8" y="T9"/>
              </a:cxn>
              <a:cxn ang="T115">
                <a:pos x="T10" y="T11"/>
              </a:cxn>
              <a:cxn ang="T116">
                <a:pos x="T12" y="T13"/>
              </a:cxn>
              <a:cxn ang="T117">
                <a:pos x="T14" y="T15"/>
              </a:cxn>
              <a:cxn ang="T118">
                <a:pos x="T16" y="T17"/>
              </a:cxn>
              <a:cxn ang="T119">
                <a:pos x="T18" y="T19"/>
              </a:cxn>
              <a:cxn ang="T120">
                <a:pos x="T20" y="T21"/>
              </a:cxn>
              <a:cxn ang="T121">
                <a:pos x="T22" y="T23"/>
              </a:cxn>
              <a:cxn ang="T122">
                <a:pos x="T24" y="T25"/>
              </a:cxn>
              <a:cxn ang="T123">
                <a:pos x="T26" y="T27"/>
              </a:cxn>
              <a:cxn ang="T124">
                <a:pos x="T28" y="T29"/>
              </a:cxn>
              <a:cxn ang="T125">
                <a:pos x="T30" y="T31"/>
              </a:cxn>
              <a:cxn ang="T126">
                <a:pos x="T32" y="T33"/>
              </a:cxn>
              <a:cxn ang="T127">
                <a:pos x="T34" y="T35"/>
              </a:cxn>
              <a:cxn ang="T128">
                <a:pos x="T36" y="T37"/>
              </a:cxn>
              <a:cxn ang="T129">
                <a:pos x="T38" y="T39"/>
              </a:cxn>
              <a:cxn ang="T130">
                <a:pos x="T40" y="T41"/>
              </a:cxn>
              <a:cxn ang="T131">
                <a:pos x="T42" y="T43"/>
              </a:cxn>
              <a:cxn ang="T132">
                <a:pos x="T44" y="T45"/>
              </a:cxn>
              <a:cxn ang="T133">
                <a:pos x="T46" y="T47"/>
              </a:cxn>
              <a:cxn ang="T134">
                <a:pos x="T48" y="T49"/>
              </a:cxn>
              <a:cxn ang="T135">
                <a:pos x="T50" y="T51"/>
              </a:cxn>
              <a:cxn ang="T136">
                <a:pos x="T52" y="T53"/>
              </a:cxn>
              <a:cxn ang="T137">
                <a:pos x="T54" y="T55"/>
              </a:cxn>
              <a:cxn ang="T138">
                <a:pos x="T56" y="T57"/>
              </a:cxn>
              <a:cxn ang="T139">
                <a:pos x="T58" y="T59"/>
              </a:cxn>
              <a:cxn ang="T140">
                <a:pos x="T60" y="T61"/>
              </a:cxn>
              <a:cxn ang="T141">
                <a:pos x="T62" y="T63"/>
              </a:cxn>
              <a:cxn ang="T142">
                <a:pos x="T64" y="T65"/>
              </a:cxn>
              <a:cxn ang="T143">
                <a:pos x="T66" y="T67"/>
              </a:cxn>
              <a:cxn ang="T144">
                <a:pos x="T68" y="T69"/>
              </a:cxn>
              <a:cxn ang="T145">
                <a:pos x="T70" y="T71"/>
              </a:cxn>
              <a:cxn ang="T146">
                <a:pos x="T72" y="T73"/>
              </a:cxn>
              <a:cxn ang="T147">
                <a:pos x="T74" y="T75"/>
              </a:cxn>
              <a:cxn ang="T148">
                <a:pos x="T76" y="T77"/>
              </a:cxn>
              <a:cxn ang="T149">
                <a:pos x="T78" y="T79"/>
              </a:cxn>
              <a:cxn ang="T150">
                <a:pos x="T80" y="T81"/>
              </a:cxn>
              <a:cxn ang="T151">
                <a:pos x="T82" y="T83"/>
              </a:cxn>
              <a:cxn ang="T152">
                <a:pos x="T84" y="T85"/>
              </a:cxn>
              <a:cxn ang="T153">
                <a:pos x="T86" y="T87"/>
              </a:cxn>
              <a:cxn ang="T154">
                <a:pos x="T88" y="T89"/>
              </a:cxn>
              <a:cxn ang="T155">
                <a:pos x="T90" y="T91"/>
              </a:cxn>
              <a:cxn ang="T156">
                <a:pos x="T92" y="T93"/>
              </a:cxn>
              <a:cxn ang="T157">
                <a:pos x="T94" y="T95"/>
              </a:cxn>
              <a:cxn ang="T158">
                <a:pos x="T96" y="T97"/>
              </a:cxn>
              <a:cxn ang="T159">
                <a:pos x="T98" y="T99"/>
              </a:cxn>
              <a:cxn ang="T160">
                <a:pos x="T100" y="T101"/>
              </a:cxn>
              <a:cxn ang="T161">
                <a:pos x="T102" y="T103"/>
              </a:cxn>
              <a:cxn ang="T162">
                <a:pos x="T104" y="T105"/>
              </a:cxn>
              <a:cxn ang="T163">
                <a:pos x="T106" y="T107"/>
              </a:cxn>
              <a:cxn ang="T164">
                <a:pos x="T108" y="T109"/>
              </a:cxn>
            </a:cxnLst>
            <a:rect l="0" t="0" r="r" b="b"/>
            <a:pathLst>
              <a:path w="236" h="244">
                <a:moveTo>
                  <a:pt x="68" y="144"/>
                </a:moveTo>
                <a:lnTo>
                  <a:pt x="68" y="150"/>
                </a:lnTo>
                <a:lnTo>
                  <a:pt x="68" y="157"/>
                </a:lnTo>
                <a:lnTo>
                  <a:pt x="75" y="167"/>
                </a:lnTo>
                <a:lnTo>
                  <a:pt x="78" y="177"/>
                </a:lnTo>
                <a:lnTo>
                  <a:pt x="88" y="184"/>
                </a:lnTo>
                <a:lnTo>
                  <a:pt x="98" y="190"/>
                </a:lnTo>
                <a:lnTo>
                  <a:pt x="109" y="193"/>
                </a:lnTo>
                <a:lnTo>
                  <a:pt x="121" y="193"/>
                </a:lnTo>
                <a:lnTo>
                  <a:pt x="135" y="197"/>
                </a:lnTo>
                <a:lnTo>
                  <a:pt x="149" y="193"/>
                </a:lnTo>
                <a:lnTo>
                  <a:pt x="162" y="193"/>
                </a:lnTo>
                <a:lnTo>
                  <a:pt x="175" y="190"/>
                </a:lnTo>
                <a:lnTo>
                  <a:pt x="186" y="187"/>
                </a:lnTo>
                <a:lnTo>
                  <a:pt x="196" y="184"/>
                </a:lnTo>
                <a:lnTo>
                  <a:pt x="202" y="177"/>
                </a:lnTo>
                <a:lnTo>
                  <a:pt x="209" y="173"/>
                </a:lnTo>
                <a:lnTo>
                  <a:pt x="199" y="227"/>
                </a:lnTo>
                <a:lnTo>
                  <a:pt x="196" y="227"/>
                </a:lnTo>
                <a:lnTo>
                  <a:pt x="189" y="230"/>
                </a:lnTo>
                <a:lnTo>
                  <a:pt x="182" y="233"/>
                </a:lnTo>
                <a:lnTo>
                  <a:pt x="175" y="233"/>
                </a:lnTo>
                <a:lnTo>
                  <a:pt x="166" y="237"/>
                </a:lnTo>
                <a:lnTo>
                  <a:pt x="155" y="240"/>
                </a:lnTo>
                <a:lnTo>
                  <a:pt x="141" y="240"/>
                </a:lnTo>
                <a:lnTo>
                  <a:pt x="126" y="244"/>
                </a:lnTo>
                <a:lnTo>
                  <a:pt x="95" y="240"/>
                </a:lnTo>
                <a:lnTo>
                  <a:pt x="64" y="237"/>
                </a:lnTo>
                <a:lnTo>
                  <a:pt x="44" y="227"/>
                </a:lnTo>
                <a:lnTo>
                  <a:pt x="28" y="213"/>
                </a:lnTo>
                <a:lnTo>
                  <a:pt x="14" y="200"/>
                </a:lnTo>
                <a:lnTo>
                  <a:pt x="3" y="180"/>
                </a:lnTo>
                <a:lnTo>
                  <a:pt x="0" y="160"/>
                </a:lnTo>
                <a:lnTo>
                  <a:pt x="0" y="137"/>
                </a:lnTo>
                <a:lnTo>
                  <a:pt x="3" y="107"/>
                </a:lnTo>
                <a:lnTo>
                  <a:pt x="14" y="80"/>
                </a:lnTo>
                <a:lnTo>
                  <a:pt x="28" y="57"/>
                </a:lnTo>
                <a:lnTo>
                  <a:pt x="44" y="37"/>
                </a:lnTo>
                <a:lnTo>
                  <a:pt x="64" y="20"/>
                </a:lnTo>
                <a:lnTo>
                  <a:pt x="84" y="10"/>
                </a:lnTo>
                <a:lnTo>
                  <a:pt x="109" y="4"/>
                </a:lnTo>
                <a:lnTo>
                  <a:pt x="132" y="0"/>
                </a:lnTo>
                <a:lnTo>
                  <a:pt x="152" y="0"/>
                </a:lnTo>
                <a:lnTo>
                  <a:pt x="169" y="4"/>
                </a:lnTo>
                <a:lnTo>
                  <a:pt x="182" y="7"/>
                </a:lnTo>
                <a:lnTo>
                  <a:pt x="196" y="13"/>
                </a:lnTo>
                <a:lnTo>
                  <a:pt x="206" y="20"/>
                </a:lnTo>
                <a:lnTo>
                  <a:pt x="216" y="30"/>
                </a:lnTo>
                <a:lnTo>
                  <a:pt x="222" y="40"/>
                </a:lnTo>
                <a:lnTo>
                  <a:pt x="226" y="50"/>
                </a:lnTo>
                <a:lnTo>
                  <a:pt x="233" y="70"/>
                </a:lnTo>
                <a:lnTo>
                  <a:pt x="236" y="97"/>
                </a:lnTo>
                <a:lnTo>
                  <a:pt x="236" y="120"/>
                </a:lnTo>
                <a:lnTo>
                  <a:pt x="233" y="144"/>
                </a:lnTo>
                <a:lnTo>
                  <a:pt x="68" y="144"/>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 name="Freeform 14"/>
          <xdr:cNvSpPr>
            <a:spLocks/>
          </xdr:cNvSpPr>
        </xdr:nvSpPr>
        <xdr:spPr bwMode="auto">
          <a:xfrm>
            <a:off x="5110" y="3645"/>
            <a:ext cx="64" cy="167"/>
          </a:xfrm>
          <a:custGeom>
            <a:avLst/>
            <a:gdLst>
              <a:gd name="T0" fmla="*/ 1 w 128"/>
              <a:gd name="T1" fmla="*/ 0 h 333"/>
              <a:gd name="T2" fmla="*/ 1 w 128"/>
              <a:gd name="T3" fmla="*/ 0 h 333"/>
              <a:gd name="T4" fmla="*/ 1 w 128"/>
              <a:gd name="T5" fmla="*/ 1 h 333"/>
              <a:gd name="T6" fmla="*/ 0 w 128"/>
              <a:gd name="T7" fmla="*/ 1 h 333"/>
              <a:gd name="T8" fmla="*/ 1 w 128"/>
              <a:gd name="T9" fmla="*/ 0 h 333"/>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28" h="333">
                <a:moveTo>
                  <a:pt x="60" y="0"/>
                </a:moveTo>
                <a:lnTo>
                  <a:pt x="128" y="0"/>
                </a:lnTo>
                <a:lnTo>
                  <a:pt x="71" y="333"/>
                </a:lnTo>
                <a:lnTo>
                  <a:pt x="0" y="333"/>
                </a:lnTo>
                <a:lnTo>
                  <a:pt x="60"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 name="Freeform 15"/>
          <xdr:cNvSpPr>
            <a:spLocks/>
          </xdr:cNvSpPr>
        </xdr:nvSpPr>
        <xdr:spPr bwMode="auto">
          <a:xfrm>
            <a:off x="5159" y="3697"/>
            <a:ext cx="82" cy="115"/>
          </a:xfrm>
          <a:custGeom>
            <a:avLst/>
            <a:gdLst>
              <a:gd name="T0" fmla="*/ 0 w 165"/>
              <a:gd name="T1" fmla="*/ 0 h 229"/>
              <a:gd name="T2" fmla="*/ 0 w 165"/>
              <a:gd name="T3" fmla="*/ 0 h 229"/>
              <a:gd name="T4" fmla="*/ 0 w 165"/>
              <a:gd name="T5" fmla="*/ 1 h 229"/>
              <a:gd name="T6" fmla="*/ 0 w 165"/>
              <a:gd name="T7" fmla="*/ 1 h 229"/>
              <a:gd name="T8" fmla="*/ 0 w 165"/>
              <a:gd name="T9" fmla="*/ 1 h 229"/>
              <a:gd name="T10" fmla="*/ 0 w 165"/>
              <a:gd name="T11" fmla="*/ 1 h 229"/>
              <a:gd name="T12" fmla="*/ 0 w 165"/>
              <a:gd name="T13" fmla="*/ 0 h 229"/>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165" h="229">
                <a:moveTo>
                  <a:pt x="165" y="0"/>
                </a:moveTo>
                <a:lnTo>
                  <a:pt x="89" y="0"/>
                </a:lnTo>
                <a:lnTo>
                  <a:pt x="0" y="96"/>
                </a:lnTo>
                <a:lnTo>
                  <a:pt x="58" y="229"/>
                </a:lnTo>
                <a:lnTo>
                  <a:pt x="132" y="229"/>
                </a:lnTo>
                <a:lnTo>
                  <a:pt x="72" y="96"/>
                </a:lnTo>
                <a:lnTo>
                  <a:pt x="165"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 name="Freeform 16"/>
          <xdr:cNvSpPr>
            <a:spLocks/>
          </xdr:cNvSpPr>
        </xdr:nvSpPr>
        <xdr:spPr bwMode="auto">
          <a:xfrm>
            <a:off x="5354" y="3720"/>
            <a:ext cx="51" cy="25"/>
          </a:xfrm>
          <a:custGeom>
            <a:avLst/>
            <a:gdLst>
              <a:gd name="T0" fmla="*/ 0 w 101"/>
              <a:gd name="T1" fmla="*/ 1 h 50"/>
              <a:gd name="T2" fmla="*/ 1 w 101"/>
              <a:gd name="T3" fmla="*/ 1 h 50"/>
              <a:gd name="T4" fmla="*/ 1 w 101"/>
              <a:gd name="T5" fmla="*/ 1 h 50"/>
              <a:gd name="T6" fmla="*/ 1 w 101"/>
              <a:gd name="T7" fmla="*/ 1 h 50"/>
              <a:gd name="T8" fmla="*/ 1 w 101"/>
              <a:gd name="T9" fmla="*/ 1 h 50"/>
              <a:gd name="T10" fmla="*/ 1 w 101"/>
              <a:gd name="T11" fmla="*/ 1 h 50"/>
              <a:gd name="T12" fmla="*/ 1 w 101"/>
              <a:gd name="T13" fmla="*/ 1 h 50"/>
              <a:gd name="T14" fmla="*/ 1 w 101"/>
              <a:gd name="T15" fmla="*/ 0 h 50"/>
              <a:gd name="T16" fmla="*/ 1 w 101"/>
              <a:gd name="T17" fmla="*/ 0 h 50"/>
              <a:gd name="T18" fmla="*/ 1 w 101"/>
              <a:gd name="T19" fmla="*/ 0 h 50"/>
              <a:gd name="T20" fmla="*/ 1 w 101"/>
              <a:gd name="T21" fmla="*/ 1 h 50"/>
              <a:gd name="T22" fmla="*/ 1 w 101"/>
              <a:gd name="T23" fmla="*/ 1 h 50"/>
              <a:gd name="T24" fmla="*/ 1 w 101"/>
              <a:gd name="T25" fmla="*/ 1 h 50"/>
              <a:gd name="T26" fmla="*/ 1 w 101"/>
              <a:gd name="T27" fmla="*/ 1 h 50"/>
              <a:gd name="T28" fmla="*/ 1 w 101"/>
              <a:gd name="T29" fmla="*/ 1 h 50"/>
              <a:gd name="T30" fmla="*/ 1 w 101"/>
              <a:gd name="T31" fmla="*/ 1 h 50"/>
              <a:gd name="T32" fmla="*/ 1 w 101"/>
              <a:gd name="T33" fmla="*/ 1 h 50"/>
              <a:gd name="T34" fmla="*/ 0 w 101"/>
              <a:gd name="T35" fmla="*/ 1 h 50"/>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101" h="50">
                <a:moveTo>
                  <a:pt x="0" y="50"/>
                </a:moveTo>
                <a:lnTo>
                  <a:pt x="4" y="40"/>
                </a:lnTo>
                <a:lnTo>
                  <a:pt x="7" y="30"/>
                </a:lnTo>
                <a:lnTo>
                  <a:pt x="13" y="20"/>
                </a:lnTo>
                <a:lnTo>
                  <a:pt x="24" y="14"/>
                </a:lnTo>
                <a:lnTo>
                  <a:pt x="30" y="7"/>
                </a:lnTo>
                <a:lnTo>
                  <a:pt x="44" y="3"/>
                </a:lnTo>
                <a:lnTo>
                  <a:pt x="55" y="0"/>
                </a:lnTo>
                <a:lnTo>
                  <a:pt x="67" y="0"/>
                </a:lnTo>
                <a:lnTo>
                  <a:pt x="75" y="0"/>
                </a:lnTo>
                <a:lnTo>
                  <a:pt x="84" y="3"/>
                </a:lnTo>
                <a:lnTo>
                  <a:pt x="91" y="7"/>
                </a:lnTo>
                <a:lnTo>
                  <a:pt x="95" y="14"/>
                </a:lnTo>
                <a:lnTo>
                  <a:pt x="98" y="23"/>
                </a:lnTo>
                <a:lnTo>
                  <a:pt x="101" y="30"/>
                </a:lnTo>
                <a:lnTo>
                  <a:pt x="101" y="40"/>
                </a:lnTo>
                <a:lnTo>
                  <a:pt x="101" y="50"/>
                </a:lnTo>
                <a:lnTo>
                  <a:pt x="0" y="5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 name="Freeform 17"/>
          <xdr:cNvSpPr>
            <a:spLocks/>
          </xdr:cNvSpPr>
        </xdr:nvSpPr>
        <xdr:spPr bwMode="auto">
          <a:xfrm>
            <a:off x="5481" y="3720"/>
            <a:ext cx="56" cy="70"/>
          </a:xfrm>
          <a:custGeom>
            <a:avLst/>
            <a:gdLst>
              <a:gd name="T0" fmla="*/ 0 w 114"/>
              <a:gd name="T1" fmla="*/ 1 h 140"/>
              <a:gd name="T2" fmla="*/ 0 w 114"/>
              <a:gd name="T3" fmla="*/ 1 h 140"/>
              <a:gd name="T4" fmla="*/ 0 w 114"/>
              <a:gd name="T5" fmla="*/ 1 h 140"/>
              <a:gd name="T6" fmla="*/ 0 w 114"/>
              <a:gd name="T7" fmla="*/ 1 h 140"/>
              <a:gd name="T8" fmla="*/ 0 w 114"/>
              <a:gd name="T9" fmla="*/ 1 h 140"/>
              <a:gd name="T10" fmla="*/ 0 w 114"/>
              <a:gd name="T11" fmla="*/ 1 h 140"/>
              <a:gd name="T12" fmla="*/ 0 w 114"/>
              <a:gd name="T13" fmla="*/ 1 h 140"/>
              <a:gd name="T14" fmla="*/ 0 w 114"/>
              <a:gd name="T15" fmla="*/ 0 h 140"/>
              <a:gd name="T16" fmla="*/ 0 w 114"/>
              <a:gd name="T17" fmla="*/ 0 h 140"/>
              <a:gd name="T18" fmla="*/ 0 w 114"/>
              <a:gd name="T19" fmla="*/ 0 h 140"/>
              <a:gd name="T20" fmla="*/ 0 w 114"/>
              <a:gd name="T21" fmla="*/ 1 h 140"/>
              <a:gd name="T22" fmla="*/ 0 w 114"/>
              <a:gd name="T23" fmla="*/ 1 h 140"/>
              <a:gd name="T24" fmla="*/ 0 w 114"/>
              <a:gd name="T25" fmla="*/ 1 h 140"/>
              <a:gd name="T26" fmla="*/ 0 w 114"/>
              <a:gd name="T27" fmla="*/ 1 h 140"/>
              <a:gd name="T28" fmla="*/ 0 w 114"/>
              <a:gd name="T29" fmla="*/ 1 h 140"/>
              <a:gd name="T30" fmla="*/ 0 w 114"/>
              <a:gd name="T31" fmla="*/ 1 h 140"/>
              <a:gd name="T32" fmla="*/ 0 w 114"/>
              <a:gd name="T33" fmla="*/ 1 h 140"/>
              <a:gd name="T34" fmla="*/ 0 w 114"/>
              <a:gd name="T35" fmla="*/ 1 h 140"/>
              <a:gd name="T36" fmla="*/ 0 w 114"/>
              <a:gd name="T37" fmla="*/ 1 h 140"/>
              <a:gd name="T38" fmla="*/ 0 w 114"/>
              <a:gd name="T39" fmla="*/ 1 h 140"/>
              <a:gd name="T40" fmla="*/ 0 w 114"/>
              <a:gd name="T41" fmla="*/ 1 h 140"/>
              <a:gd name="T42" fmla="*/ 0 w 114"/>
              <a:gd name="T43" fmla="*/ 1 h 140"/>
              <a:gd name="T44" fmla="*/ 0 w 114"/>
              <a:gd name="T45" fmla="*/ 1 h 140"/>
              <a:gd name="T46" fmla="*/ 0 w 114"/>
              <a:gd name="T47" fmla="*/ 1 h 140"/>
              <a:gd name="T48" fmla="*/ 0 w 114"/>
              <a:gd name="T49" fmla="*/ 1 h 140"/>
              <a:gd name="T50" fmla="*/ 0 w 114"/>
              <a:gd name="T51" fmla="*/ 1 h 140"/>
              <a:gd name="T52" fmla="*/ 0 w 114"/>
              <a:gd name="T53" fmla="*/ 1 h 140"/>
              <a:gd name="T54" fmla="*/ 0 w 114"/>
              <a:gd name="T55" fmla="*/ 1 h 140"/>
              <a:gd name="T56" fmla="*/ 0 w 114"/>
              <a:gd name="T57" fmla="*/ 1 h 140"/>
              <a:gd name="T58" fmla="*/ 0 w 114"/>
              <a:gd name="T59" fmla="*/ 1 h 140"/>
              <a:gd name="T60" fmla="*/ 0 w 114"/>
              <a:gd name="T61" fmla="*/ 1 h 140"/>
              <a:gd name="T62" fmla="*/ 0 w 114"/>
              <a:gd name="T63" fmla="*/ 1 h 140"/>
              <a:gd name="T64" fmla="*/ 0 w 114"/>
              <a:gd name="T65" fmla="*/ 1 h 140"/>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0" t="0" r="r" b="b"/>
            <a:pathLst>
              <a:path w="114" h="140">
                <a:moveTo>
                  <a:pt x="3" y="67"/>
                </a:moveTo>
                <a:lnTo>
                  <a:pt x="3" y="54"/>
                </a:lnTo>
                <a:lnTo>
                  <a:pt x="10" y="40"/>
                </a:lnTo>
                <a:lnTo>
                  <a:pt x="16" y="30"/>
                </a:lnTo>
                <a:lnTo>
                  <a:pt x="24" y="17"/>
                </a:lnTo>
                <a:lnTo>
                  <a:pt x="33" y="10"/>
                </a:lnTo>
                <a:lnTo>
                  <a:pt x="47" y="3"/>
                </a:lnTo>
                <a:lnTo>
                  <a:pt x="61" y="0"/>
                </a:lnTo>
                <a:lnTo>
                  <a:pt x="77" y="0"/>
                </a:lnTo>
                <a:lnTo>
                  <a:pt x="87" y="0"/>
                </a:lnTo>
                <a:lnTo>
                  <a:pt x="97" y="7"/>
                </a:lnTo>
                <a:lnTo>
                  <a:pt x="104" y="14"/>
                </a:lnTo>
                <a:lnTo>
                  <a:pt x="111" y="23"/>
                </a:lnTo>
                <a:lnTo>
                  <a:pt x="114" y="34"/>
                </a:lnTo>
                <a:lnTo>
                  <a:pt x="114" y="43"/>
                </a:lnTo>
                <a:lnTo>
                  <a:pt x="114" y="57"/>
                </a:lnTo>
                <a:lnTo>
                  <a:pt x="111" y="70"/>
                </a:lnTo>
                <a:lnTo>
                  <a:pt x="108" y="87"/>
                </a:lnTo>
                <a:lnTo>
                  <a:pt x="104" y="100"/>
                </a:lnTo>
                <a:lnTo>
                  <a:pt x="97" y="114"/>
                </a:lnTo>
                <a:lnTo>
                  <a:pt x="87" y="123"/>
                </a:lnTo>
                <a:lnTo>
                  <a:pt x="77" y="134"/>
                </a:lnTo>
                <a:lnTo>
                  <a:pt x="64" y="137"/>
                </a:lnTo>
                <a:lnTo>
                  <a:pt x="50" y="140"/>
                </a:lnTo>
                <a:lnTo>
                  <a:pt x="33" y="140"/>
                </a:lnTo>
                <a:lnTo>
                  <a:pt x="24" y="137"/>
                </a:lnTo>
                <a:lnTo>
                  <a:pt x="16" y="134"/>
                </a:lnTo>
                <a:lnTo>
                  <a:pt x="10" y="127"/>
                </a:lnTo>
                <a:lnTo>
                  <a:pt x="3" y="117"/>
                </a:lnTo>
                <a:lnTo>
                  <a:pt x="0" y="107"/>
                </a:lnTo>
                <a:lnTo>
                  <a:pt x="0" y="97"/>
                </a:lnTo>
                <a:lnTo>
                  <a:pt x="0" y="80"/>
                </a:lnTo>
                <a:lnTo>
                  <a:pt x="3" y="67"/>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 name="Freeform 18"/>
          <xdr:cNvSpPr>
            <a:spLocks/>
          </xdr:cNvSpPr>
        </xdr:nvSpPr>
        <xdr:spPr bwMode="auto">
          <a:xfrm>
            <a:off x="5645" y="3645"/>
            <a:ext cx="90" cy="167"/>
          </a:xfrm>
          <a:custGeom>
            <a:avLst/>
            <a:gdLst>
              <a:gd name="T0" fmla="*/ 1 w 178"/>
              <a:gd name="T1" fmla="*/ 1 h 333"/>
              <a:gd name="T2" fmla="*/ 1 w 178"/>
              <a:gd name="T3" fmla="*/ 1 h 333"/>
              <a:gd name="T4" fmla="*/ 1 w 178"/>
              <a:gd name="T5" fmla="*/ 1 h 333"/>
              <a:gd name="T6" fmla="*/ 1 w 178"/>
              <a:gd name="T7" fmla="*/ 1 h 333"/>
              <a:gd name="T8" fmla="*/ 1 w 178"/>
              <a:gd name="T9" fmla="*/ 0 h 333"/>
              <a:gd name="T10" fmla="*/ 1 w 178"/>
              <a:gd name="T11" fmla="*/ 0 h 333"/>
              <a:gd name="T12" fmla="*/ 1 w 178"/>
              <a:gd name="T13" fmla="*/ 1 h 333"/>
              <a:gd name="T14" fmla="*/ 1 w 178"/>
              <a:gd name="T15" fmla="*/ 1 h 333"/>
              <a:gd name="T16" fmla="*/ 0 w 178"/>
              <a:gd name="T17" fmla="*/ 1 h 333"/>
              <a:gd name="T18" fmla="*/ 1 w 178"/>
              <a:gd name="T19" fmla="*/ 1 h 333"/>
              <a:gd name="T20" fmla="*/ 1 w 178"/>
              <a:gd name="T21" fmla="*/ 1 h 333"/>
              <a:gd name="T22" fmla="*/ 1 w 178"/>
              <a:gd name="T23" fmla="*/ 1 h 333"/>
              <a:gd name="T24" fmla="*/ 1 w 178"/>
              <a:gd name="T25" fmla="*/ 1 h 333"/>
              <a:gd name="T26" fmla="*/ 1 w 178"/>
              <a:gd name="T27" fmla="*/ 1 h 333"/>
              <a:gd name="T28" fmla="*/ 1 w 178"/>
              <a:gd name="T29" fmla="*/ 1 h 333"/>
              <a:gd name="T30" fmla="*/ 1 w 178"/>
              <a:gd name="T31" fmla="*/ 1 h 333"/>
              <a:gd name="T32" fmla="*/ 1 w 178"/>
              <a:gd name="T33" fmla="*/ 1 h 333"/>
              <a:gd name="T34" fmla="*/ 1 w 178"/>
              <a:gd name="T35" fmla="*/ 1 h 333"/>
              <a:gd name="T36" fmla="*/ 1 w 178"/>
              <a:gd name="T37" fmla="*/ 1 h 333"/>
              <a:gd name="T38" fmla="*/ 1 w 178"/>
              <a:gd name="T39" fmla="*/ 1 h 333"/>
              <a:gd name="T40" fmla="*/ 1 w 178"/>
              <a:gd name="T41" fmla="*/ 1 h 333"/>
              <a:gd name="T42" fmla="*/ 1 w 178"/>
              <a:gd name="T43" fmla="*/ 1 h 333"/>
              <a:gd name="T44" fmla="*/ 1 w 178"/>
              <a:gd name="T45" fmla="*/ 1 h 333"/>
              <a:gd name="T46" fmla="*/ 1 w 178"/>
              <a:gd name="T47" fmla="*/ 1 h 333"/>
              <a:gd name="T48" fmla="*/ 1 w 178"/>
              <a:gd name="T49" fmla="*/ 1 h 333"/>
              <a:gd name="T50" fmla="*/ 1 w 178"/>
              <a:gd name="T51" fmla="*/ 1 h 333"/>
              <a:gd name="T52" fmla="*/ 1 w 178"/>
              <a:gd name="T53" fmla="*/ 1 h 333"/>
              <a:gd name="T54" fmla="*/ 1 w 178"/>
              <a:gd name="T55" fmla="*/ 1 h 333"/>
              <a:gd name="T56" fmla="*/ 1 w 178"/>
              <a:gd name="T57" fmla="*/ 1 h 333"/>
              <a:gd name="T58" fmla="*/ 1 w 178"/>
              <a:gd name="T59" fmla="*/ 1 h 333"/>
              <a:gd name="T60" fmla="*/ 1 w 178"/>
              <a:gd name="T61" fmla="*/ 1 h 333"/>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Lst>
            <a:ahLst/>
            <a:cxnLst>
              <a:cxn ang="T62">
                <a:pos x="T0" y="T1"/>
              </a:cxn>
              <a:cxn ang="T63">
                <a:pos x="T2" y="T3"/>
              </a:cxn>
              <a:cxn ang="T64">
                <a:pos x="T4" y="T5"/>
              </a:cxn>
              <a:cxn ang="T65">
                <a:pos x="T6" y="T7"/>
              </a:cxn>
              <a:cxn ang="T66">
                <a:pos x="T8" y="T9"/>
              </a:cxn>
              <a:cxn ang="T67">
                <a:pos x="T10" y="T11"/>
              </a:cxn>
              <a:cxn ang="T68">
                <a:pos x="T12" y="T13"/>
              </a:cxn>
              <a:cxn ang="T69">
                <a:pos x="T14" y="T15"/>
              </a:cxn>
              <a:cxn ang="T70">
                <a:pos x="T16" y="T17"/>
              </a:cxn>
              <a:cxn ang="T71">
                <a:pos x="T18" y="T19"/>
              </a:cxn>
              <a:cxn ang="T72">
                <a:pos x="T20" y="T21"/>
              </a:cxn>
              <a:cxn ang="T73">
                <a:pos x="T22" y="T23"/>
              </a:cxn>
              <a:cxn ang="T74">
                <a:pos x="T24" y="T25"/>
              </a:cxn>
              <a:cxn ang="T75">
                <a:pos x="T26" y="T27"/>
              </a:cxn>
              <a:cxn ang="T76">
                <a:pos x="T28" y="T29"/>
              </a:cxn>
              <a:cxn ang="T77">
                <a:pos x="T30" y="T31"/>
              </a:cxn>
              <a:cxn ang="T78">
                <a:pos x="T32" y="T33"/>
              </a:cxn>
              <a:cxn ang="T79">
                <a:pos x="T34" y="T35"/>
              </a:cxn>
              <a:cxn ang="T80">
                <a:pos x="T36" y="T37"/>
              </a:cxn>
              <a:cxn ang="T81">
                <a:pos x="T38" y="T39"/>
              </a:cxn>
              <a:cxn ang="T82">
                <a:pos x="T40" y="T41"/>
              </a:cxn>
              <a:cxn ang="T83">
                <a:pos x="T42" y="T43"/>
              </a:cxn>
              <a:cxn ang="T84">
                <a:pos x="T44" y="T45"/>
              </a:cxn>
              <a:cxn ang="T85">
                <a:pos x="T46" y="T47"/>
              </a:cxn>
              <a:cxn ang="T86">
                <a:pos x="T48" y="T49"/>
              </a:cxn>
              <a:cxn ang="T87">
                <a:pos x="T50" y="T51"/>
              </a:cxn>
              <a:cxn ang="T88">
                <a:pos x="T52" y="T53"/>
              </a:cxn>
              <a:cxn ang="T89">
                <a:pos x="T54" y="T55"/>
              </a:cxn>
              <a:cxn ang="T90">
                <a:pos x="T56" y="T57"/>
              </a:cxn>
              <a:cxn ang="T91">
                <a:pos x="T58" y="T59"/>
              </a:cxn>
              <a:cxn ang="T92">
                <a:pos x="T60" y="T61"/>
              </a:cxn>
            </a:cxnLst>
            <a:rect l="0" t="0" r="r" b="b"/>
            <a:pathLst>
              <a:path w="178" h="333">
                <a:moveTo>
                  <a:pt x="114" y="147"/>
                </a:moveTo>
                <a:lnTo>
                  <a:pt x="169" y="147"/>
                </a:lnTo>
                <a:lnTo>
                  <a:pt x="178" y="104"/>
                </a:lnTo>
                <a:lnTo>
                  <a:pt x="124" y="104"/>
                </a:lnTo>
                <a:lnTo>
                  <a:pt x="138" y="0"/>
                </a:lnTo>
                <a:lnTo>
                  <a:pt x="71" y="0"/>
                </a:lnTo>
                <a:lnTo>
                  <a:pt x="54" y="104"/>
                </a:lnTo>
                <a:lnTo>
                  <a:pt x="3" y="104"/>
                </a:lnTo>
                <a:lnTo>
                  <a:pt x="0" y="147"/>
                </a:lnTo>
                <a:lnTo>
                  <a:pt x="43" y="147"/>
                </a:lnTo>
                <a:lnTo>
                  <a:pt x="20" y="284"/>
                </a:lnTo>
                <a:lnTo>
                  <a:pt x="20" y="293"/>
                </a:lnTo>
                <a:lnTo>
                  <a:pt x="23" y="307"/>
                </a:lnTo>
                <a:lnTo>
                  <a:pt x="27" y="313"/>
                </a:lnTo>
                <a:lnTo>
                  <a:pt x="34" y="320"/>
                </a:lnTo>
                <a:lnTo>
                  <a:pt x="51" y="330"/>
                </a:lnTo>
                <a:lnTo>
                  <a:pt x="71" y="333"/>
                </a:lnTo>
                <a:lnTo>
                  <a:pt x="91" y="333"/>
                </a:lnTo>
                <a:lnTo>
                  <a:pt x="111" y="330"/>
                </a:lnTo>
                <a:lnTo>
                  <a:pt x="128" y="327"/>
                </a:lnTo>
                <a:lnTo>
                  <a:pt x="138" y="324"/>
                </a:lnTo>
                <a:lnTo>
                  <a:pt x="144" y="277"/>
                </a:lnTo>
                <a:lnTo>
                  <a:pt x="141" y="280"/>
                </a:lnTo>
                <a:lnTo>
                  <a:pt x="135" y="284"/>
                </a:lnTo>
                <a:lnTo>
                  <a:pt x="124" y="284"/>
                </a:lnTo>
                <a:lnTo>
                  <a:pt x="114" y="287"/>
                </a:lnTo>
                <a:lnTo>
                  <a:pt x="104" y="287"/>
                </a:lnTo>
                <a:lnTo>
                  <a:pt x="97" y="284"/>
                </a:lnTo>
                <a:lnTo>
                  <a:pt x="94" y="277"/>
                </a:lnTo>
                <a:lnTo>
                  <a:pt x="94" y="270"/>
                </a:lnTo>
                <a:lnTo>
                  <a:pt x="114" y="147"/>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0" name="Freeform 19"/>
          <xdr:cNvSpPr>
            <a:spLocks/>
          </xdr:cNvSpPr>
        </xdr:nvSpPr>
        <xdr:spPr bwMode="auto">
          <a:xfrm>
            <a:off x="5608" y="3645"/>
            <a:ext cx="41" cy="35"/>
          </a:xfrm>
          <a:custGeom>
            <a:avLst/>
            <a:gdLst>
              <a:gd name="T0" fmla="*/ 1 w 82"/>
              <a:gd name="T1" fmla="*/ 0 h 70"/>
              <a:gd name="T2" fmla="*/ 1 w 82"/>
              <a:gd name="T3" fmla="*/ 0 h 70"/>
              <a:gd name="T4" fmla="*/ 1 w 82"/>
              <a:gd name="T5" fmla="*/ 1 h 70"/>
              <a:gd name="T6" fmla="*/ 0 w 82"/>
              <a:gd name="T7" fmla="*/ 1 h 70"/>
              <a:gd name="T8" fmla="*/ 1 w 82"/>
              <a:gd name="T9" fmla="*/ 0 h 7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82" h="70">
                <a:moveTo>
                  <a:pt x="11" y="0"/>
                </a:moveTo>
                <a:lnTo>
                  <a:pt x="82" y="0"/>
                </a:lnTo>
                <a:lnTo>
                  <a:pt x="71" y="70"/>
                </a:lnTo>
                <a:lnTo>
                  <a:pt x="0" y="70"/>
                </a:lnTo>
                <a:lnTo>
                  <a:pt x="11"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1" name="Freeform 20"/>
          <xdr:cNvSpPr>
            <a:spLocks/>
          </xdr:cNvSpPr>
        </xdr:nvSpPr>
        <xdr:spPr bwMode="auto">
          <a:xfrm>
            <a:off x="5585" y="3697"/>
            <a:ext cx="56" cy="115"/>
          </a:xfrm>
          <a:custGeom>
            <a:avLst/>
            <a:gdLst>
              <a:gd name="T0" fmla="*/ 1 w 112"/>
              <a:gd name="T1" fmla="*/ 0 h 229"/>
              <a:gd name="T2" fmla="*/ 1 w 112"/>
              <a:gd name="T3" fmla="*/ 0 h 229"/>
              <a:gd name="T4" fmla="*/ 1 w 112"/>
              <a:gd name="T5" fmla="*/ 1 h 229"/>
              <a:gd name="T6" fmla="*/ 0 w 112"/>
              <a:gd name="T7" fmla="*/ 1 h 229"/>
              <a:gd name="T8" fmla="*/ 1 w 112"/>
              <a:gd name="T9" fmla="*/ 0 h 229"/>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12" h="229">
                <a:moveTo>
                  <a:pt x="41" y="0"/>
                </a:moveTo>
                <a:lnTo>
                  <a:pt x="112" y="0"/>
                </a:lnTo>
                <a:lnTo>
                  <a:pt x="72" y="229"/>
                </a:lnTo>
                <a:lnTo>
                  <a:pt x="0" y="229"/>
                </a:lnTo>
                <a:lnTo>
                  <a:pt x="41"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2" name="Freeform 21"/>
          <xdr:cNvSpPr>
            <a:spLocks/>
          </xdr:cNvSpPr>
        </xdr:nvSpPr>
        <xdr:spPr bwMode="auto">
          <a:xfrm>
            <a:off x="5235" y="3693"/>
            <a:ext cx="97" cy="119"/>
          </a:xfrm>
          <a:custGeom>
            <a:avLst/>
            <a:gdLst>
              <a:gd name="T0" fmla="*/ 0 w 196"/>
              <a:gd name="T1" fmla="*/ 1 h 236"/>
              <a:gd name="T2" fmla="*/ 0 w 196"/>
              <a:gd name="T3" fmla="*/ 1 h 236"/>
              <a:gd name="T4" fmla="*/ 0 w 196"/>
              <a:gd name="T5" fmla="*/ 1 h 236"/>
              <a:gd name="T6" fmla="*/ 0 w 196"/>
              <a:gd name="T7" fmla="*/ 1 h 236"/>
              <a:gd name="T8" fmla="*/ 0 w 196"/>
              <a:gd name="T9" fmla="*/ 1 h 236"/>
              <a:gd name="T10" fmla="*/ 0 w 196"/>
              <a:gd name="T11" fmla="*/ 1 h 236"/>
              <a:gd name="T12" fmla="*/ 0 w 196"/>
              <a:gd name="T13" fmla="*/ 1 h 236"/>
              <a:gd name="T14" fmla="*/ 0 w 196"/>
              <a:gd name="T15" fmla="*/ 1 h 236"/>
              <a:gd name="T16" fmla="*/ 0 w 196"/>
              <a:gd name="T17" fmla="*/ 0 h 236"/>
              <a:gd name="T18" fmla="*/ 0 w 196"/>
              <a:gd name="T19" fmla="*/ 1 h 236"/>
              <a:gd name="T20" fmla="*/ 0 w 196"/>
              <a:gd name="T21" fmla="*/ 1 h 236"/>
              <a:gd name="T22" fmla="*/ 0 w 196"/>
              <a:gd name="T23" fmla="*/ 1 h 236"/>
              <a:gd name="T24" fmla="*/ 0 w 196"/>
              <a:gd name="T25" fmla="*/ 1 h 236"/>
              <a:gd name="T26" fmla="*/ 0 w 196"/>
              <a:gd name="T27" fmla="*/ 1 h 236"/>
              <a:gd name="T28" fmla="*/ 0 w 196"/>
              <a:gd name="T29" fmla="*/ 1 h 236"/>
              <a:gd name="T30" fmla="*/ 0 w 196"/>
              <a:gd name="T31" fmla="*/ 1 h 236"/>
              <a:gd name="T32" fmla="*/ 0 w 196"/>
              <a:gd name="T33" fmla="*/ 1 h 236"/>
              <a:gd name="T34" fmla="*/ 0 w 196"/>
              <a:gd name="T35" fmla="*/ 1 h 236"/>
              <a:gd name="T36" fmla="*/ 0 w 196"/>
              <a:gd name="T37" fmla="*/ 1 h 236"/>
              <a:gd name="T38" fmla="*/ 0 w 196"/>
              <a:gd name="T39" fmla="*/ 1 h 236"/>
              <a:gd name="T40" fmla="*/ 0 w 196"/>
              <a:gd name="T41" fmla="*/ 1 h 236"/>
              <a:gd name="T42" fmla="*/ 0 w 196"/>
              <a:gd name="T43" fmla="*/ 1 h 236"/>
              <a:gd name="T44" fmla="*/ 0 w 196"/>
              <a:gd name="T45" fmla="*/ 1 h 236"/>
              <a:gd name="T46" fmla="*/ 0 w 196"/>
              <a:gd name="T47" fmla="*/ 1 h 236"/>
              <a:gd name="T48" fmla="*/ 0 w 196"/>
              <a:gd name="T49" fmla="*/ 1 h 236"/>
              <a:gd name="T50" fmla="*/ 0 w 196"/>
              <a:gd name="T51" fmla="*/ 1 h 2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0" t="0" r="r" b="b"/>
            <a:pathLst>
              <a:path w="196" h="236">
                <a:moveTo>
                  <a:pt x="98" y="40"/>
                </a:moveTo>
                <a:lnTo>
                  <a:pt x="101" y="36"/>
                </a:lnTo>
                <a:lnTo>
                  <a:pt x="108" y="33"/>
                </a:lnTo>
                <a:lnTo>
                  <a:pt x="111" y="27"/>
                </a:lnTo>
                <a:lnTo>
                  <a:pt x="118" y="20"/>
                </a:lnTo>
                <a:lnTo>
                  <a:pt x="128" y="13"/>
                </a:lnTo>
                <a:lnTo>
                  <a:pt x="135" y="7"/>
                </a:lnTo>
                <a:lnTo>
                  <a:pt x="145" y="3"/>
                </a:lnTo>
                <a:lnTo>
                  <a:pt x="159" y="0"/>
                </a:lnTo>
                <a:lnTo>
                  <a:pt x="196" y="3"/>
                </a:lnTo>
                <a:lnTo>
                  <a:pt x="182" y="56"/>
                </a:lnTo>
                <a:lnTo>
                  <a:pt x="159" y="53"/>
                </a:lnTo>
                <a:lnTo>
                  <a:pt x="138" y="56"/>
                </a:lnTo>
                <a:lnTo>
                  <a:pt x="125" y="63"/>
                </a:lnTo>
                <a:lnTo>
                  <a:pt x="111" y="70"/>
                </a:lnTo>
                <a:lnTo>
                  <a:pt x="104" y="80"/>
                </a:lnTo>
                <a:lnTo>
                  <a:pt x="101" y="90"/>
                </a:lnTo>
                <a:lnTo>
                  <a:pt x="95" y="100"/>
                </a:lnTo>
                <a:lnTo>
                  <a:pt x="95" y="110"/>
                </a:lnTo>
                <a:lnTo>
                  <a:pt x="91" y="113"/>
                </a:lnTo>
                <a:lnTo>
                  <a:pt x="70" y="236"/>
                </a:lnTo>
                <a:lnTo>
                  <a:pt x="0" y="236"/>
                </a:lnTo>
                <a:lnTo>
                  <a:pt x="37" y="16"/>
                </a:lnTo>
                <a:lnTo>
                  <a:pt x="37" y="7"/>
                </a:lnTo>
                <a:lnTo>
                  <a:pt x="104" y="7"/>
                </a:lnTo>
                <a:lnTo>
                  <a:pt x="98" y="40"/>
                </a:lnTo>
              </a:path>
            </a:pathLst>
          </a:custGeom>
          <a:noFill/>
          <a:ln w="1588">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3" name="Freeform 22"/>
          <xdr:cNvSpPr>
            <a:spLocks/>
          </xdr:cNvSpPr>
        </xdr:nvSpPr>
        <xdr:spPr bwMode="auto">
          <a:xfrm>
            <a:off x="5445" y="3645"/>
            <a:ext cx="147" cy="170"/>
          </a:xfrm>
          <a:custGeom>
            <a:avLst/>
            <a:gdLst>
              <a:gd name="T0" fmla="*/ 1 w 293"/>
              <a:gd name="T1" fmla="*/ 0 h 340"/>
              <a:gd name="T2" fmla="*/ 1 w 293"/>
              <a:gd name="T3" fmla="*/ 0 h 340"/>
              <a:gd name="T4" fmla="*/ 1 w 293"/>
              <a:gd name="T5" fmla="*/ 1 h 340"/>
              <a:gd name="T6" fmla="*/ 1 w 293"/>
              <a:gd name="T7" fmla="*/ 1 h 340"/>
              <a:gd name="T8" fmla="*/ 1 w 293"/>
              <a:gd name="T9" fmla="*/ 1 h 340"/>
              <a:gd name="T10" fmla="*/ 1 w 293"/>
              <a:gd name="T11" fmla="*/ 1 h 340"/>
              <a:gd name="T12" fmla="*/ 1 w 293"/>
              <a:gd name="T13" fmla="*/ 1 h 340"/>
              <a:gd name="T14" fmla="*/ 1 w 293"/>
              <a:gd name="T15" fmla="*/ 1 h 340"/>
              <a:gd name="T16" fmla="*/ 1 w 293"/>
              <a:gd name="T17" fmla="*/ 1 h 340"/>
              <a:gd name="T18" fmla="*/ 1 w 293"/>
              <a:gd name="T19" fmla="*/ 1 h 340"/>
              <a:gd name="T20" fmla="*/ 1 w 293"/>
              <a:gd name="T21" fmla="*/ 1 h 340"/>
              <a:gd name="T22" fmla="*/ 1 w 293"/>
              <a:gd name="T23" fmla="*/ 1 h 340"/>
              <a:gd name="T24" fmla="*/ 1 w 293"/>
              <a:gd name="T25" fmla="*/ 1 h 340"/>
              <a:gd name="T26" fmla="*/ 1 w 293"/>
              <a:gd name="T27" fmla="*/ 1 h 340"/>
              <a:gd name="T28" fmla="*/ 1 w 293"/>
              <a:gd name="T29" fmla="*/ 1 h 340"/>
              <a:gd name="T30" fmla="*/ 1 w 293"/>
              <a:gd name="T31" fmla="*/ 1 h 340"/>
              <a:gd name="T32" fmla="*/ 1 w 293"/>
              <a:gd name="T33" fmla="*/ 1 h 340"/>
              <a:gd name="T34" fmla="*/ 1 w 293"/>
              <a:gd name="T35" fmla="*/ 1 h 340"/>
              <a:gd name="T36" fmla="*/ 1 w 293"/>
              <a:gd name="T37" fmla="*/ 1 h 340"/>
              <a:gd name="T38" fmla="*/ 0 w 293"/>
              <a:gd name="T39" fmla="*/ 1 h 340"/>
              <a:gd name="T40" fmla="*/ 1 w 293"/>
              <a:gd name="T41" fmla="*/ 1 h 340"/>
              <a:gd name="T42" fmla="*/ 1 w 293"/>
              <a:gd name="T43" fmla="*/ 1 h 340"/>
              <a:gd name="T44" fmla="*/ 1 w 293"/>
              <a:gd name="T45" fmla="*/ 1 h 340"/>
              <a:gd name="T46" fmla="*/ 1 w 293"/>
              <a:gd name="T47" fmla="*/ 1 h 340"/>
              <a:gd name="T48" fmla="*/ 1 w 293"/>
              <a:gd name="T49" fmla="*/ 1 h 340"/>
              <a:gd name="T50" fmla="*/ 1 w 293"/>
              <a:gd name="T51" fmla="*/ 1 h 340"/>
              <a:gd name="T52" fmla="*/ 1 w 293"/>
              <a:gd name="T53" fmla="*/ 1 h 340"/>
              <a:gd name="T54" fmla="*/ 1 w 293"/>
              <a:gd name="T55" fmla="*/ 1 h 340"/>
              <a:gd name="T56" fmla="*/ 1 w 293"/>
              <a:gd name="T57" fmla="*/ 1 h 340"/>
              <a:gd name="T58" fmla="*/ 1 w 293"/>
              <a:gd name="T59" fmla="*/ 1 h 340"/>
              <a:gd name="T60" fmla="*/ 1 w 293"/>
              <a:gd name="T61" fmla="*/ 1 h 340"/>
              <a:gd name="T62" fmla="*/ 1 w 293"/>
              <a:gd name="T63" fmla="*/ 1 h 340"/>
              <a:gd name="T64" fmla="*/ 1 w 293"/>
              <a:gd name="T65" fmla="*/ 1 h 340"/>
              <a:gd name="T66" fmla="*/ 1 w 293"/>
              <a:gd name="T67" fmla="*/ 1 h 340"/>
              <a:gd name="T68" fmla="*/ 1 w 293"/>
              <a:gd name="T69" fmla="*/ 1 h 340"/>
              <a:gd name="T70" fmla="*/ 1 w 293"/>
              <a:gd name="T71" fmla="*/ 1 h 340"/>
              <a:gd name="T72" fmla="*/ 1 w 293"/>
              <a:gd name="T73" fmla="*/ 1 h 340"/>
              <a:gd name="T74" fmla="*/ 1 w 293"/>
              <a:gd name="T75" fmla="*/ 0 h 340"/>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Lst>
            <a:ahLst/>
            <a:cxnLst>
              <a:cxn ang="T76">
                <a:pos x="T0" y="T1"/>
              </a:cxn>
              <a:cxn ang="T77">
                <a:pos x="T2" y="T3"/>
              </a:cxn>
              <a:cxn ang="T78">
                <a:pos x="T4" y="T5"/>
              </a:cxn>
              <a:cxn ang="T79">
                <a:pos x="T6" y="T7"/>
              </a:cxn>
              <a:cxn ang="T80">
                <a:pos x="T8" y="T9"/>
              </a:cxn>
              <a:cxn ang="T81">
                <a:pos x="T10" y="T11"/>
              </a:cxn>
              <a:cxn ang="T82">
                <a:pos x="T12" y="T13"/>
              </a:cxn>
              <a:cxn ang="T83">
                <a:pos x="T14" y="T15"/>
              </a:cxn>
              <a:cxn ang="T84">
                <a:pos x="T16" y="T17"/>
              </a:cxn>
              <a:cxn ang="T85">
                <a:pos x="T18" y="T19"/>
              </a:cxn>
              <a:cxn ang="T86">
                <a:pos x="T20" y="T21"/>
              </a:cxn>
              <a:cxn ang="T87">
                <a:pos x="T22" y="T23"/>
              </a:cxn>
              <a:cxn ang="T88">
                <a:pos x="T24" y="T25"/>
              </a:cxn>
              <a:cxn ang="T89">
                <a:pos x="T26" y="T27"/>
              </a:cxn>
              <a:cxn ang="T90">
                <a:pos x="T28" y="T29"/>
              </a:cxn>
              <a:cxn ang="T91">
                <a:pos x="T30" y="T31"/>
              </a:cxn>
              <a:cxn ang="T92">
                <a:pos x="T32" y="T33"/>
              </a:cxn>
              <a:cxn ang="T93">
                <a:pos x="T34" y="T35"/>
              </a:cxn>
              <a:cxn ang="T94">
                <a:pos x="T36" y="T37"/>
              </a:cxn>
              <a:cxn ang="T95">
                <a:pos x="T38" y="T39"/>
              </a:cxn>
              <a:cxn ang="T96">
                <a:pos x="T40" y="T41"/>
              </a:cxn>
              <a:cxn ang="T97">
                <a:pos x="T42" y="T43"/>
              </a:cxn>
              <a:cxn ang="T98">
                <a:pos x="T44" y="T45"/>
              </a:cxn>
              <a:cxn ang="T99">
                <a:pos x="T46" y="T47"/>
              </a:cxn>
              <a:cxn ang="T100">
                <a:pos x="T48" y="T49"/>
              </a:cxn>
              <a:cxn ang="T101">
                <a:pos x="T50" y="T51"/>
              </a:cxn>
              <a:cxn ang="T102">
                <a:pos x="T52" y="T53"/>
              </a:cxn>
              <a:cxn ang="T103">
                <a:pos x="T54" y="T55"/>
              </a:cxn>
              <a:cxn ang="T104">
                <a:pos x="T56" y="T57"/>
              </a:cxn>
              <a:cxn ang="T105">
                <a:pos x="T58" y="T59"/>
              </a:cxn>
              <a:cxn ang="T106">
                <a:pos x="T60" y="T61"/>
              </a:cxn>
              <a:cxn ang="T107">
                <a:pos x="T62" y="T63"/>
              </a:cxn>
              <a:cxn ang="T108">
                <a:pos x="T64" y="T65"/>
              </a:cxn>
              <a:cxn ang="T109">
                <a:pos x="T66" y="T67"/>
              </a:cxn>
              <a:cxn ang="T110">
                <a:pos x="T68" y="T69"/>
              </a:cxn>
              <a:cxn ang="T111">
                <a:pos x="T70" y="T71"/>
              </a:cxn>
              <a:cxn ang="T112">
                <a:pos x="T72" y="T73"/>
              </a:cxn>
              <a:cxn ang="T113">
                <a:pos x="T74" y="T75"/>
              </a:cxn>
            </a:cxnLst>
            <a:rect l="0" t="0" r="r" b="b"/>
            <a:pathLst>
              <a:path w="293" h="340">
                <a:moveTo>
                  <a:pt x="222" y="0"/>
                </a:moveTo>
                <a:lnTo>
                  <a:pt x="293" y="0"/>
                </a:lnTo>
                <a:lnTo>
                  <a:pt x="236" y="333"/>
                </a:lnTo>
                <a:lnTo>
                  <a:pt x="168" y="333"/>
                </a:lnTo>
                <a:lnTo>
                  <a:pt x="172" y="307"/>
                </a:lnTo>
                <a:lnTo>
                  <a:pt x="158" y="317"/>
                </a:lnTo>
                <a:lnTo>
                  <a:pt x="148" y="324"/>
                </a:lnTo>
                <a:lnTo>
                  <a:pt x="135" y="330"/>
                </a:lnTo>
                <a:lnTo>
                  <a:pt x="124" y="337"/>
                </a:lnTo>
                <a:lnTo>
                  <a:pt x="112" y="340"/>
                </a:lnTo>
                <a:lnTo>
                  <a:pt x="101" y="340"/>
                </a:lnTo>
                <a:lnTo>
                  <a:pt x="87" y="340"/>
                </a:lnTo>
                <a:lnTo>
                  <a:pt x="78" y="340"/>
                </a:lnTo>
                <a:lnTo>
                  <a:pt x="57" y="337"/>
                </a:lnTo>
                <a:lnTo>
                  <a:pt x="40" y="330"/>
                </a:lnTo>
                <a:lnTo>
                  <a:pt x="27" y="320"/>
                </a:lnTo>
                <a:lnTo>
                  <a:pt x="17" y="307"/>
                </a:lnTo>
                <a:lnTo>
                  <a:pt x="6" y="290"/>
                </a:lnTo>
                <a:lnTo>
                  <a:pt x="3" y="273"/>
                </a:lnTo>
                <a:lnTo>
                  <a:pt x="0" y="250"/>
                </a:lnTo>
                <a:lnTo>
                  <a:pt x="3" y="224"/>
                </a:lnTo>
                <a:lnTo>
                  <a:pt x="6" y="204"/>
                </a:lnTo>
                <a:lnTo>
                  <a:pt x="14" y="180"/>
                </a:lnTo>
                <a:lnTo>
                  <a:pt x="27" y="160"/>
                </a:lnTo>
                <a:lnTo>
                  <a:pt x="40" y="140"/>
                </a:lnTo>
                <a:lnTo>
                  <a:pt x="61" y="124"/>
                </a:lnTo>
                <a:lnTo>
                  <a:pt x="81" y="110"/>
                </a:lnTo>
                <a:lnTo>
                  <a:pt x="104" y="104"/>
                </a:lnTo>
                <a:lnTo>
                  <a:pt x="128" y="100"/>
                </a:lnTo>
                <a:lnTo>
                  <a:pt x="138" y="100"/>
                </a:lnTo>
                <a:lnTo>
                  <a:pt x="148" y="100"/>
                </a:lnTo>
                <a:lnTo>
                  <a:pt x="155" y="100"/>
                </a:lnTo>
                <a:lnTo>
                  <a:pt x="165" y="104"/>
                </a:lnTo>
                <a:lnTo>
                  <a:pt x="175" y="107"/>
                </a:lnTo>
                <a:lnTo>
                  <a:pt x="182" y="113"/>
                </a:lnTo>
                <a:lnTo>
                  <a:pt x="192" y="124"/>
                </a:lnTo>
                <a:lnTo>
                  <a:pt x="199" y="137"/>
                </a:lnTo>
                <a:lnTo>
                  <a:pt x="222" y="0"/>
                </a:lnTo>
              </a:path>
            </a:pathLst>
          </a:custGeom>
          <a:noFill/>
          <a:ln w="1588">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4" name="Freeform 23"/>
          <xdr:cNvSpPr>
            <a:spLocks/>
          </xdr:cNvSpPr>
        </xdr:nvSpPr>
        <xdr:spPr bwMode="auto">
          <a:xfrm>
            <a:off x="5319" y="3695"/>
            <a:ext cx="118" cy="122"/>
          </a:xfrm>
          <a:custGeom>
            <a:avLst/>
            <a:gdLst>
              <a:gd name="T0" fmla="*/ 1 w 236"/>
              <a:gd name="T1" fmla="*/ 1 h 244"/>
              <a:gd name="T2" fmla="*/ 1 w 236"/>
              <a:gd name="T3" fmla="*/ 1 h 244"/>
              <a:gd name="T4" fmla="*/ 1 w 236"/>
              <a:gd name="T5" fmla="*/ 1 h 244"/>
              <a:gd name="T6" fmla="*/ 1 w 236"/>
              <a:gd name="T7" fmla="*/ 1 h 244"/>
              <a:gd name="T8" fmla="*/ 1 w 236"/>
              <a:gd name="T9" fmla="*/ 1 h 244"/>
              <a:gd name="T10" fmla="*/ 1 w 236"/>
              <a:gd name="T11" fmla="*/ 1 h 244"/>
              <a:gd name="T12" fmla="*/ 1 w 236"/>
              <a:gd name="T13" fmla="*/ 1 h 244"/>
              <a:gd name="T14" fmla="*/ 1 w 236"/>
              <a:gd name="T15" fmla="*/ 1 h 244"/>
              <a:gd name="T16" fmla="*/ 1 w 236"/>
              <a:gd name="T17" fmla="*/ 1 h 244"/>
              <a:gd name="T18" fmla="*/ 1 w 236"/>
              <a:gd name="T19" fmla="*/ 1 h 244"/>
              <a:gd name="T20" fmla="*/ 1 w 236"/>
              <a:gd name="T21" fmla="*/ 1 h 244"/>
              <a:gd name="T22" fmla="*/ 1 w 236"/>
              <a:gd name="T23" fmla="*/ 1 h 244"/>
              <a:gd name="T24" fmla="*/ 1 w 236"/>
              <a:gd name="T25" fmla="*/ 1 h 244"/>
              <a:gd name="T26" fmla="*/ 1 w 236"/>
              <a:gd name="T27" fmla="*/ 1 h 244"/>
              <a:gd name="T28" fmla="*/ 1 w 236"/>
              <a:gd name="T29" fmla="*/ 1 h 244"/>
              <a:gd name="T30" fmla="*/ 1 w 236"/>
              <a:gd name="T31" fmla="*/ 1 h 244"/>
              <a:gd name="T32" fmla="*/ 1 w 236"/>
              <a:gd name="T33" fmla="*/ 1 h 244"/>
              <a:gd name="T34" fmla="*/ 1 w 236"/>
              <a:gd name="T35" fmla="*/ 1 h 244"/>
              <a:gd name="T36" fmla="*/ 1 w 236"/>
              <a:gd name="T37" fmla="*/ 1 h 244"/>
              <a:gd name="T38" fmla="*/ 1 w 236"/>
              <a:gd name="T39" fmla="*/ 1 h 244"/>
              <a:gd name="T40" fmla="*/ 1 w 236"/>
              <a:gd name="T41" fmla="*/ 1 h 244"/>
              <a:gd name="T42" fmla="*/ 1 w 236"/>
              <a:gd name="T43" fmla="*/ 1 h 244"/>
              <a:gd name="T44" fmla="*/ 1 w 236"/>
              <a:gd name="T45" fmla="*/ 1 h 244"/>
              <a:gd name="T46" fmla="*/ 1 w 236"/>
              <a:gd name="T47" fmla="*/ 1 h 244"/>
              <a:gd name="T48" fmla="*/ 1 w 236"/>
              <a:gd name="T49" fmla="*/ 1 h 244"/>
              <a:gd name="T50" fmla="*/ 1 w 236"/>
              <a:gd name="T51" fmla="*/ 1 h 244"/>
              <a:gd name="T52" fmla="*/ 1 w 236"/>
              <a:gd name="T53" fmla="*/ 1 h 244"/>
              <a:gd name="T54" fmla="*/ 1 w 236"/>
              <a:gd name="T55" fmla="*/ 1 h 244"/>
              <a:gd name="T56" fmla="*/ 1 w 236"/>
              <a:gd name="T57" fmla="*/ 1 h 244"/>
              <a:gd name="T58" fmla="*/ 1 w 236"/>
              <a:gd name="T59" fmla="*/ 1 h 244"/>
              <a:gd name="T60" fmla="*/ 1 w 236"/>
              <a:gd name="T61" fmla="*/ 1 h 244"/>
              <a:gd name="T62" fmla="*/ 1 w 236"/>
              <a:gd name="T63" fmla="*/ 1 h 244"/>
              <a:gd name="T64" fmla="*/ 0 w 236"/>
              <a:gd name="T65" fmla="*/ 1 h 244"/>
              <a:gd name="T66" fmla="*/ 0 w 236"/>
              <a:gd name="T67" fmla="*/ 1 h 244"/>
              <a:gd name="T68" fmla="*/ 1 w 236"/>
              <a:gd name="T69" fmla="*/ 1 h 244"/>
              <a:gd name="T70" fmla="*/ 1 w 236"/>
              <a:gd name="T71" fmla="*/ 1 h 244"/>
              <a:gd name="T72" fmla="*/ 1 w 236"/>
              <a:gd name="T73" fmla="*/ 1 h 244"/>
              <a:gd name="T74" fmla="*/ 1 w 236"/>
              <a:gd name="T75" fmla="*/ 1 h 244"/>
              <a:gd name="T76" fmla="*/ 1 w 236"/>
              <a:gd name="T77" fmla="*/ 1 h 244"/>
              <a:gd name="T78" fmla="*/ 1 w 236"/>
              <a:gd name="T79" fmla="*/ 1 h 244"/>
              <a:gd name="T80" fmla="*/ 1 w 236"/>
              <a:gd name="T81" fmla="*/ 1 h 244"/>
              <a:gd name="T82" fmla="*/ 1 w 236"/>
              <a:gd name="T83" fmla="*/ 0 h 244"/>
              <a:gd name="T84" fmla="*/ 1 w 236"/>
              <a:gd name="T85" fmla="*/ 0 h 244"/>
              <a:gd name="T86" fmla="*/ 1 w 236"/>
              <a:gd name="T87" fmla="*/ 1 h 244"/>
              <a:gd name="T88" fmla="*/ 1 w 236"/>
              <a:gd name="T89" fmla="*/ 1 h 244"/>
              <a:gd name="T90" fmla="*/ 1 w 236"/>
              <a:gd name="T91" fmla="*/ 1 h 244"/>
              <a:gd name="T92" fmla="*/ 1 w 236"/>
              <a:gd name="T93" fmla="*/ 1 h 244"/>
              <a:gd name="T94" fmla="*/ 1 w 236"/>
              <a:gd name="T95" fmla="*/ 1 h 244"/>
              <a:gd name="T96" fmla="*/ 1 w 236"/>
              <a:gd name="T97" fmla="*/ 1 h 244"/>
              <a:gd name="T98" fmla="*/ 1 w 236"/>
              <a:gd name="T99" fmla="*/ 1 h 244"/>
              <a:gd name="T100" fmla="*/ 1 w 236"/>
              <a:gd name="T101" fmla="*/ 1 h 244"/>
              <a:gd name="T102" fmla="*/ 1 w 236"/>
              <a:gd name="T103" fmla="*/ 1 h 244"/>
              <a:gd name="T104" fmla="*/ 1 w 236"/>
              <a:gd name="T105" fmla="*/ 1 h 244"/>
              <a:gd name="T106" fmla="*/ 1 w 236"/>
              <a:gd name="T107" fmla="*/ 1 h 244"/>
              <a:gd name="T108" fmla="*/ 1 w 236"/>
              <a:gd name="T109" fmla="*/ 1 h 244"/>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Lst>
            <a:ahLst/>
            <a:cxnLst>
              <a:cxn ang="T110">
                <a:pos x="T0" y="T1"/>
              </a:cxn>
              <a:cxn ang="T111">
                <a:pos x="T2" y="T3"/>
              </a:cxn>
              <a:cxn ang="T112">
                <a:pos x="T4" y="T5"/>
              </a:cxn>
              <a:cxn ang="T113">
                <a:pos x="T6" y="T7"/>
              </a:cxn>
              <a:cxn ang="T114">
                <a:pos x="T8" y="T9"/>
              </a:cxn>
              <a:cxn ang="T115">
                <a:pos x="T10" y="T11"/>
              </a:cxn>
              <a:cxn ang="T116">
                <a:pos x="T12" y="T13"/>
              </a:cxn>
              <a:cxn ang="T117">
                <a:pos x="T14" y="T15"/>
              </a:cxn>
              <a:cxn ang="T118">
                <a:pos x="T16" y="T17"/>
              </a:cxn>
              <a:cxn ang="T119">
                <a:pos x="T18" y="T19"/>
              </a:cxn>
              <a:cxn ang="T120">
                <a:pos x="T20" y="T21"/>
              </a:cxn>
              <a:cxn ang="T121">
                <a:pos x="T22" y="T23"/>
              </a:cxn>
              <a:cxn ang="T122">
                <a:pos x="T24" y="T25"/>
              </a:cxn>
              <a:cxn ang="T123">
                <a:pos x="T26" y="T27"/>
              </a:cxn>
              <a:cxn ang="T124">
                <a:pos x="T28" y="T29"/>
              </a:cxn>
              <a:cxn ang="T125">
                <a:pos x="T30" y="T31"/>
              </a:cxn>
              <a:cxn ang="T126">
                <a:pos x="T32" y="T33"/>
              </a:cxn>
              <a:cxn ang="T127">
                <a:pos x="T34" y="T35"/>
              </a:cxn>
              <a:cxn ang="T128">
                <a:pos x="T36" y="T37"/>
              </a:cxn>
              <a:cxn ang="T129">
                <a:pos x="T38" y="T39"/>
              </a:cxn>
              <a:cxn ang="T130">
                <a:pos x="T40" y="T41"/>
              </a:cxn>
              <a:cxn ang="T131">
                <a:pos x="T42" y="T43"/>
              </a:cxn>
              <a:cxn ang="T132">
                <a:pos x="T44" y="T45"/>
              </a:cxn>
              <a:cxn ang="T133">
                <a:pos x="T46" y="T47"/>
              </a:cxn>
              <a:cxn ang="T134">
                <a:pos x="T48" y="T49"/>
              </a:cxn>
              <a:cxn ang="T135">
                <a:pos x="T50" y="T51"/>
              </a:cxn>
              <a:cxn ang="T136">
                <a:pos x="T52" y="T53"/>
              </a:cxn>
              <a:cxn ang="T137">
                <a:pos x="T54" y="T55"/>
              </a:cxn>
              <a:cxn ang="T138">
                <a:pos x="T56" y="T57"/>
              </a:cxn>
              <a:cxn ang="T139">
                <a:pos x="T58" y="T59"/>
              </a:cxn>
              <a:cxn ang="T140">
                <a:pos x="T60" y="T61"/>
              </a:cxn>
              <a:cxn ang="T141">
                <a:pos x="T62" y="T63"/>
              </a:cxn>
              <a:cxn ang="T142">
                <a:pos x="T64" y="T65"/>
              </a:cxn>
              <a:cxn ang="T143">
                <a:pos x="T66" y="T67"/>
              </a:cxn>
              <a:cxn ang="T144">
                <a:pos x="T68" y="T69"/>
              </a:cxn>
              <a:cxn ang="T145">
                <a:pos x="T70" y="T71"/>
              </a:cxn>
              <a:cxn ang="T146">
                <a:pos x="T72" y="T73"/>
              </a:cxn>
              <a:cxn ang="T147">
                <a:pos x="T74" y="T75"/>
              </a:cxn>
              <a:cxn ang="T148">
                <a:pos x="T76" y="T77"/>
              </a:cxn>
              <a:cxn ang="T149">
                <a:pos x="T78" y="T79"/>
              </a:cxn>
              <a:cxn ang="T150">
                <a:pos x="T80" y="T81"/>
              </a:cxn>
              <a:cxn ang="T151">
                <a:pos x="T82" y="T83"/>
              </a:cxn>
              <a:cxn ang="T152">
                <a:pos x="T84" y="T85"/>
              </a:cxn>
              <a:cxn ang="T153">
                <a:pos x="T86" y="T87"/>
              </a:cxn>
              <a:cxn ang="T154">
                <a:pos x="T88" y="T89"/>
              </a:cxn>
              <a:cxn ang="T155">
                <a:pos x="T90" y="T91"/>
              </a:cxn>
              <a:cxn ang="T156">
                <a:pos x="T92" y="T93"/>
              </a:cxn>
              <a:cxn ang="T157">
                <a:pos x="T94" y="T95"/>
              </a:cxn>
              <a:cxn ang="T158">
                <a:pos x="T96" y="T97"/>
              </a:cxn>
              <a:cxn ang="T159">
                <a:pos x="T98" y="T99"/>
              </a:cxn>
              <a:cxn ang="T160">
                <a:pos x="T100" y="T101"/>
              </a:cxn>
              <a:cxn ang="T161">
                <a:pos x="T102" y="T103"/>
              </a:cxn>
              <a:cxn ang="T162">
                <a:pos x="T104" y="T105"/>
              </a:cxn>
              <a:cxn ang="T163">
                <a:pos x="T106" y="T107"/>
              </a:cxn>
              <a:cxn ang="T164">
                <a:pos x="T108" y="T109"/>
              </a:cxn>
            </a:cxnLst>
            <a:rect l="0" t="0" r="r" b="b"/>
            <a:pathLst>
              <a:path w="236" h="244">
                <a:moveTo>
                  <a:pt x="68" y="144"/>
                </a:moveTo>
                <a:lnTo>
                  <a:pt x="68" y="150"/>
                </a:lnTo>
                <a:lnTo>
                  <a:pt x="68" y="157"/>
                </a:lnTo>
                <a:lnTo>
                  <a:pt x="75" y="167"/>
                </a:lnTo>
                <a:lnTo>
                  <a:pt x="78" y="177"/>
                </a:lnTo>
                <a:lnTo>
                  <a:pt x="88" y="184"/>
                </a:lnTo>
                <a:lnTo>
                  <a:pt x="98" y="190"/>
                </a:lnTo>
                <a:lnTo>
                  <a:pt x="109" y="193"/>
                </a:lnTo>
                <a:lnTo>
                  <a:pt x="121" y="193"/>
                </a:lnTo>
                <a:lnTo>
                  <a:pt x="135" y="197"/>
                </a:lnTo>
                <a:lnTo>
                  <a:pt x="149" y="193"/>
                </a:lnTo>
                <a:lnTo>
                  <a:pt x="162" y="193"/>
                </a:lnTo>
                <a:lnTo>
                  <a:pt x="175" y="190"/>
                </a:lnTo>
                <a:lnTo>
                  <a:pt x="186" y="187"/>
                </a:lnTo>
                <a:lnTo>
                  <a:pt x="196" y="184"/>
                </a:lnTo>
                <a:lnTo>
                  <a:pt x="202" y="177"/>
                </a:lnTo>
                <a:lnTo>
                  <a:pt x="209" y="173"/>
                </a:lnTo>
                <a:lnTo>
                  <a:pt x="199" y="227"/>
                </a:lnTo>
                <a:lnTo>
                  <a:pt x="196" y="227"/>
                </a:lnTo>
                <a:lnTo>
                  <a:pt x="189" y="230"/>
                </a:lnTo>
                <a:lnTo>
                  <a:pt x="182" y="233"/>
                </a:lnTo>
                <a:lnTo>
                  <a:pt x="175" y="233"/>
                </a:lnTo>
                <a:lnTo>
                  <a:pt x="166" y="237"/>
                </a:lnTo>
                <a:lnTo>
                  <a:pt x="155" y="240"/>
                </a:lnTo>
                <a:lnTo>
                  <a:pt x="141" y="240"/>
                </a:lnTo>
                <a:lnTo>
                  <a:pt x="126" y="244"/>
                </a:lnTo>
                <a:lnTo>
                  <a:pt x="95" y="240"/>
                </a:lnTo>
                <a:lnTo>
                  <a:pt x="64" y="237"/>
                </a:lnTo>
                <a:lnTo>
                  <a:pt x="44" y="227"/>
                </a:lnTo>
                <a:lnTo>
                  <a:pt x="28" y="213"/>
                </a:lnTo>
                <a:lnTo>
                  <a:pt x="14" y="200"/>
                </a:lnTo>
                <a:lnTo>
                  <a:pt x="3" y="180"/>
                </a:lnTo>
                <a:lnTo>
                  <a:pt x="0" y="160"/>
                </a:lnTo>
                <a:lnTo>
                  <a:pt x="0" y="137"/>
                </a:lnTo>
                <a:lnTo>
                  <a:pt x="3" y="107"/>
                </a:lnTo>
                <a:lnTo>
                  <a:pt x="14" y="80"/>
                </a:lnTo>
                <a:lnTo>
                  <a:pt x="28" y="57"/>
                </a:lnTo>
                <a:lnTo>
                  <a:pt x="44" y="37"/>
                </a:lnTo>
                <a:lnTo>
                  <a:pt x="64" y="20"/>
                </a:lnTo>
                <a:lnTo>
                  <a:pt x="84" y="10"/>
                </a:lnTo>
                <a:lnTo>
                  <a:pt x="109" y="4"/>
                </a:lnTo>
                <a:lnTo>
                  <a:pt x="132" y="0"/>
                </a:lnTo>
                <a:lnTo>
                  <a:pt x="152" y="0"/>
                </a:lnTo>
                <a:lnTo>
                  <a:pt x="169" y="4"/>
                </a:lnTo>
                <a:lnTo>
                  <a:pt x="182" y="7"/>
                </a:lnTo>
                <a:lnTo>
                  <a:pt x="196" y="13"/>
                </a:lnTo>
                <a:lnTo>
                  <a:pt x="206" y="20"/>
                </a:lnTo>
                <a:lnTo>
                  <a:pt x="216" y="30"/>
                </a:lnTo>
                <a:lnTo>
                  <a:pt x="222" y="40"/>
                </a:lnTo>
                <a:lnTo>
                  <a:pt x="226" y="50"/>
                </a:lnTo>
                <a:lnTo>
                  <a:pt x="233" y="70"/>
                </a:lnTo>
                <a:lnTo>
                  <a:pt x="236" y="97"/>
                </a:lnTo>
                <a:lnTo>
                  <a:pt x="236" y="120"/>
                </a:lnTo>
                <a:lnTo>
                  <a:pt x="233" y="144"/>
                </a:lnTo>
                <a:lnTo>
                  <a:pt x="68" y="144"/>
                </a:lnTo>
              </a:path>
            </a:pathLst>
          </a:custGeom>
          <a:noFill/>
          <a:ln w="1588">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5" name="Freeform 24"/>
          <xdr:cNvSpPr>
            <a:spLocks/>
          </xdr:cNvSpPr>
        </xdr:nvSpPr>
        <xdr:spPr bwMode="auto">
          <a:xfrm>
            <a:off x="5110" y="3645"/>
            <a:ext cx="64" cy="167"/>
          </a:xfrm>
          <a:custGeom>
            <a:avLst/>
            <a:gdLst>
              <a:gd name="T0" fmla="*/ 1 w 128"/>
              <a:gd name="T1" fmla="*/ 0 h 333"/>
              <a:gd name="T2" fmla="*/ 1 w 128"/>
              <a:gd name="T3" fmla="*/ 0 h 333"/>
              <a:gd name="T4" fmla="*/ 1 w 128"/>
              <a:gd name="T5" fmla="*/ 1 h 333"/>
              <a:gd name="T6" fmla="*/ 0 w 128"/>
              <a:gd name="T7" fmla="*/ 1 h 333"/>
              <a:gd name="T8" fmla="*/ 1 w 128"/>
              <a:gd name="T9" fmla="*/ 0 h 333"/>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28" h="333">
                <a:moveTo>
                  <a:pt x="60" y="0"/>
                </a:moveTo>
                <a:lnTo>
                  <a:pt x="128" y="0"/>
                </a:lnTo>
                <a:lnTo>
                  <a:pt x="71" y="333"/>
                </a:lnTo>
                <a:lnTo>
                  <a:pt x="0" y="333"/>
                </a:lnTo>
                <a:lnTo>
                  <a:pt x="60" y="0"/>
                </a:lnTo>
              </a:path>
            </a:pathLst>
          </a:custGeom>
          <a:noFill/>
          <a:ln w="1588">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6" name="Freeform 25"/>
          <xdr:cNvSpPr>
            <a:spLocks/>
          </xdr:cNvSpPr>
        </xdr:nvSpPr>
        <xdr:spPr bwMode="auto">
          <a:xfrm>
            <a:off x="5159" y="3697"/>
            <a:ext cx="82" cy="115"/>
          </a:xfrm>
          <a:custGeom>
            <a:avLst/>
            <a:gdLst>
              <a:gd name="T0" fmla="*/ 0 w 165"/>
              <a:gd name="T1" fmla="*/ 0 h 229"/>
              <a:gd name="T2" fmla="*/ 0 w 165"/>
              <a:gd name="T3" fmla="*/ 0 h 229"/>
              <a:gd name="T4" fmla="*/ 0 w 165"/>
              <a:gd name="T5" fmla="*/ 1 h 229"/>
              <a:gd name="T6" fmla="*/ 0 w 165"/>
              <a:gd name="T7" fmla="*/ 1 h 229"/>
              <a:gd name="T8" fmla="*/ 0 w 165"/>
              <a:gd name="T9" fmla="*/ 1 h 229"/>
              <a:gd name="T10" fmla="*/ 0 w 165"/>
              <a:gd name="T11" fmla="*/ 1 h 229"/>
              <a:gd name="T12" fmla="*/ 0 w 165"/>
              <a:gd name="T13" fmla="*/ 0 h 229"/>
              <a:gd name="T14" fmla="*/ 0 60000 65536"/>
              <a:gd name="T15" fmla="*/ 0 60000 65536"/>
              <a:gd name="T16" fmla="*/ 0 60000 65536"/>
              <a:gd name="T17" fmla="*/ 0 60000 65536"/>
              <a:gd name="T18" fmla="*/ 0 60000 65536"/>
              <a:gd name="T19" fmla="*/ 0 60000 65536"/>
              <a:gd name="T20" fmla="*/ 0 60000 65536"/>
            </a:gdLst>
            <a:ahLst/>
            <a:cxnLst>
              <a:cxn ang="T14">
                <a:pos x="T0" y="T1"/>
              </a:cxn>
              <a:cxn ang="T15">
                <a:pos x="T2" y="T3"/>
              </a:cxn>
              <a:cxn ang="T16">
                <a:pos x="T4" y="T5"/>
              </a:cxn>
              <a:cxn ang="T17">
                <a:pos x="T6" y="T7"/>
              </a:cxn>
              <a:cxn ang="T18">
                <a:pos x="T8" y="T9"/>
              </a:cxn>
              <a:cxn ang="T19">
                <a:pos x="T10" y="T11"/>
              </a:cxn>
              <a:cxn ang="T20">
                <a:pos x="T12" y="T13"/>
              </a:cxn>
            </a:cxnLst>
            <a:rect l="0" t="0" r="r" b="b"/>
            <a:pathLst>
              <a:path w="165" h="229">
                <a:moveTo>
                  <a:pt x="165" y="0"/>
                </a:moveTo>
                <a:lnTo>
                  <a:pt x="89" y="0"/>
                </a:lnTo>
                <a:lnTo>
                  <a:pt x="0" y="96"/>
                </a:lnTo>
                <a:lnTo>
                  <a:pt x="58" y="229"/>
                </a:lnTo>
                <a:lnTo>
                  <a:pt x="132" y="229"/>
                </a:lnTo>
                <a:lnTo>
                  <a:pt x="72" y="96"/>
                </a:lnTo>
                <a:lnTo>
                  <a:pt x="165" y="0"/>
                </a:lnTo>
              </a:path>
            </a:pathLst>
          </a:custGeom>
          <a:noFill/>
          <a:ln w="1588">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7" name="Freeform 26"/>
          <xdr:cNvSpPr>
            <a:spLocks/>
          </xdr:cNvSpPr>
        </xdr:nvSpPr>
        <xdr:spPr bwMode="auto">
          <a:xfrm>
            <a:off x="5354" y="3720"/>
            <a:ext cx="51" cy="25"/>
          </a:xfrm>
          <a:custGeom>
            <a:avLst/>
            <a:gdLst>
              <a:gd name="T0" fmla="*/ 0 w 101"/>
              <a:gd name="T1" fmla="*/ 1 h 50"/>
              <a:gd name="T2" fmla="*/ 1 w 101"/>
              <a:gd name="T3" fmla="*/ 1 h 50"/>
              <a:gd name="T4" fmla="*/ 1 w 101"/>
              <a:gd name="T5" fmla="*/ 1 h 50"/>
              <a:gd name="T6" fmla="*/ 1 w 101"/>
              <a:gd name="T7" fmla="*/ 1 h 50"/>
              <a:gd name="T8" fmla="*/ 1 w 101"/>
              <a:gd name="T9" fmla="*/ 1 h 50"/>
              <a:gd name="T10" fmla="*/ 1 w 101"/>
              <a:gd name="T11" fmla="*/ 1 h 50"/>
              <a:gd name="T12" fmla="*/ 1 w 101"/>
              <a:gd name="T13" fmla="*/ 1 h 50"/>
              <a:gd name="T14" fmla="*/ 1 w 101"/>
              <a:gd name="T15" fmla="*/ 0 h 50"/>
              <a:gd name="T16" fmla="*/ 1 w 101"/>
              <a:gd name="T17" fmla="*/ 0 h 50"/>
              <a:gd name="T18" fmla="*/ 1 w 101"/>
              <a:gd name="T19" fmla="*/ 0 h 50"/>
              <a:gd name="T20" fmla="*/ 1 w 101"/>
              <a:gd name="T21" fmla="*/ 1 h 50"/>
              <a:gd name="T22" fmla="*/ 1 w 101"/>
              <a:gd name="T23" fmla="*/ 1 h 50"/>
              <a:gd name="T24" fmla="*/ 1 w 101"/>
              <a:gd name="T25" fmla="*/ 1 h 50"/>
              <a:gd name="T26" fmla="*/ 1 w 101"/>
              <a:gd name="T27" fmla="*/ 1 h 50"/>
              <a:gd name="T28" fmla="*/ 1 w 101"/>
              <a:gd name="T29" fmla="*/ 1 h 50"/>
              <a:gd name="T30" fmla="*/ 1 w 101"/>
              <a:gd name="T31" fmla="*/ 1 h 50"/>
              <a:gd name="T32" fmla="*/ 1 w 101"/>
              <a:gd name="T33" fmla="*/ 1 h 50"/>
              <a:gd name="T34" fmla="*/ 0 w 101"/>
              <a:gd name="T35" fmla="*/ 1 h 50"/>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101" h="50">
                <a:moveTo>
                  <a:pt x="0" y="50"/>
                </a:moveTo>
                <a:lnTo>
                  <a:pt x="4" y="40"/>
                </a:lnTo>
                <a:lnTo>
                  <a:pt x="7" y="30"/>
                </a:lnTo>
                <a:lnTo>
                  <a:pt x="13" y="20"/>
                </a:lnTo>
                <a:lnTo>
                  <a:pt x="24" y="14"/>
                </a:lnTo>
                <a:lnTo>
                  <a:pt x="30" y="7"/>
                </a:lnTo>
                <a:lnTo>
                  <a:pt x="44" y="3"/>
                </a:lnTo>
                <a:lnTo>
                  <a:pt x="55" y="0"/>
                </a:lnTo>
                <a:lnTo>
                  <a:pt x="67" y="0"/>
                </a:lnTo>
                <a:lnTo>
                  <a:pt x="75" y="0"/>
                </a:lnTo>
                <a:lnTo>
                  <a:pt x="84" y="3"/>
                </a:lnTo>
                <a:lnTo>
                  <a:pt x="91" y="7"/>
                </a:lnTo>
                <a:lnTo>
                  <a:pt x="95" y="14"/>
                </a:lnTo>
                <a:lnTo>
                  <a:pt x="98" y="23"/>
                </a:lnTo>
                <a:lnTo>
                  <a:pt x="101" y="30"/>
                </a:lnTo>
                <a:lnTo>
                  <a:pt x="101" y="40"/>
                </a:lnTo>
                <a:lnTo>
                  <a:pt x="101" y="50"/>
                </a:lnTo>
                <a:lnTo>
                  <a:pt x="0" y="50"/>
                </a:lnTo>
              </a:path>
            </a:pathLst>
          </a:custGeom>
          <a:noFill/>
          <a:ln w="1588">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8" name="Freeform 27"/>
          <xdr:cNvSpPr>
            <a:spLocks/>
          </xdr:cNvSpPr>
        </xdr:nvSpPr>
        <xdr:spPr bwMode="auto">
          <a:xfrm>
            <a:off x="5481" y="3720"/>
            <a:ext cx="56" cy="70"/>
          </a:xfrm>
          <a:custGeom>
            <a:avLst/>
            <a:gdLst>
              <a:gd name="T0" fmla="*/ 0 w 114"/>
              <a:gd name="T1" fmla="*/ 1 h 140"/>
              <a:gd name="T2" fmla="*/ 0 w 114"/>
              <a:gd name="T3" fmla="*/ 1 h 140"/>
              <a:gd name="T4" fmla="*/ 0 w 114"/>
              <a:gd name="T5" fmla="*/ 1 h 140"/>
              <a:gd name="T6" fmla="*/ 0 w 114"/>
              <a:gd name="T7" fmla="*/ 1 h 140"/>
              <a:gd name="T8" fmla="*/ 0 w 114"/>
              <a:gd name="T9" fmla="*/ 1 h 140"/>
              <a:gd name="T10" fmla="*/ 0 w 114"/>
              <a:gd name="T11" fmla="*/ 1 h 140"/>
              <a:gd name="T12" fmla="*/ 0 w 114"/>
              <a:gd name="T13" fmla="*/ 1 h 140"/>
              <a:gd name="T14" fmla="*/ 0 w 114"/>
              <a:gd name="T15" fmla="*/ 0 h 140"/>
              <a:gd name="T16" fmla="*/ 0 w 114"/>
              <a:gd name="T17" fmla="*/ 0 h 140"/>
              <a:gd name="T18" fmla="*/ 0 w 114"/>
              <a:gd name="T19" fmla="*/ 0 h 140"/>
              <a:gd name="T20" fmla="*/ 0 w 114"/>
              <a:gd name="T21" fmla="*/ 1 h 140"/>
              <a:gd name="T22" fmla="*/ 0 w 114"/>
              <a:gd name="T23" fmla="*/ 1 h 140"/>
              <a:gd name="T24" fmla="*/ 0 w 114"/>
              <a:gd name="T25" fmla="*/ 1 h 140"/>
              <a:gd name="T26" fmla="*/ 0 w 114"/>
              <a:gd name="T27" fmla="*/ 1 h 140"/>
              <a:gd name="T28" fmla="*/ 0 w 114"/>
              <a:gd name="T29" fmla="*/ 1 h 140"/>
              <a:gd name="T30" fmla="*/ 0 w 114"/>
              <a:gd name="T31" fmla="*/ 1 h 140"/>
              <a:gd name="T32" fmla="*/ 0 w 114"/>
              <a:gd name="T33" fmla="*/ 1 h 140"/>
              <a:gd name="T34" fmla="*/ 0 w 114"/>
              <a:gd name="T35" fmla="*/ 1 h 140"/>
              <a:gd name="T36" fmla="*/ 0 w 114"/>
              <a:gd name="T37" fmla="*/ 1 h 140"/>
              <a:gd name="T38" fmla="*/ 0 w 114"/>
              <a:gd name="T39" fmla="*/ 1 h 140"/>
              <a:gd name="T40" fmla="*/ 0 w 114"/>
              <a:gd name="T41" fmla="*/ 1 h 140"/>
              <a:gd name="T42" fmla="*/ 0 w 114"/>
              <a:gd name="T43" fmla="*/ 1 h 140"/>
              <a:gd name="T44" fmla="*/ 0 w 114"/>
              <a:gd name="T45" fmla="*/ 1 h 140"/>
              <a:gd name="T46" fmla="*/ 0 w 114"/>
              <a:gd name="T47" fmla="*/ 1 h 140"/>
              <a:gd name="T48" fmla="*/ 0 w 114"/>
              <a:gd name="T49" fmla="*/ 1 h 140"/>
              <a:gd name="T50" fmla="*/ 0 w 114"/>
              <a:gd name="T51" fmla="*/ 1 h 140"/>
              <a:gd name="T52" fmla="*/ 0 w 114"/>
              <a:gd name="T53" fmla="*/ 1 h 140"/>
              <a:gd name="T54" fmla="*/ 0 w 114"/>
              <a:gd name="T55" fmla="*/ 1 h 140"/>
              <a:gd name="T56" fmla="*/ 0 w 114"/>
              <a:gd name="T57" fmla="*/ 1 h 140"/>
              <a:gd name="T58" fmla="*/ 0 w 114"/>
              <a:gd name="T59" fmla="*/ 1 h 140"/>
              <a:gd name="T60" fmla="*/ 0 w 114"/>
              <a:gd name="T61" fmla="*/ 1 h 140"/>
              <a:gd name="T62" fmla="*/ 0 w 114"/>
              <a:gd name="T63" fmla="*/ 1 h 140"/>
              <a:gd name="T64" fmla="*/ 0 w 114"/>
              <a:gd name="T65" fmla="*/ 1 h 140"/>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0" t="0" r="r" b="b"/>
            <a:pathLst>
              <a:path w="114" h="140">
                <a:moveTo>
                  <a:pt x="3" y="67"/>
                </a:moveTo>
                <a:lnTo>
                  <a:pt x="3" y="54"/>
                </a:lnTo>
                <a:lnTo>
                  <a:pt x="10" y="40"/>
                </a:lnTo>
                <a:lnTo>
                  <a:pt x="16" y="30"/>
                </a:lnTo>
                <a:lnTo>
                  <a:pt x="24" y="17"/>
                </a:lnTo>
                <a:lnTo>
                  <a:pt x="33" y="10"/>
                </a:lnTo>
                <a:lnTo>
                  <a:pt x="47" y="3"/>
                </a:lnTo>
                <a:lnTo>
                  <a:pt x="61" y="0"/>
                </a:lnTo>
                <a:lnTo>
                  <a:pt x="77" y="0"/>
                </a:lnTo>
                <a:lnTo>
                  <a:pt x="87" y="0"/>
                </a:lnTo>
                <a:lnTo>
                  <a:pt x="97" y="7"/>
                </a:lnTo>
                <a:lnTo>
                  <a:pt x="104" y="14"/>
                </a:lnTo>
                <a:lnTo>
                  <a:pt x="111" y="23"/>
                </a:lnTo>
                <a:lnTo>
                  <a:pt x="114" y="34"/>
                </a:lnTo>
                <a:lnTo>
                  <a:pt x="114" y="43"/>
                </a:lnTo>
                <a:lnTo>
                  <a:pt x="114" y="57"/>
                </a:lnTo>
                <a:lnTo>
                  <a:pt x="111" y="70"/>
                </a:lnTo>
                <a:lnTo>
                  <a:pt x="108" y="87"/>
                </a:lnTo>
                <a:lnTo>
                  <a:pt x="104" y="100"/>
                </a:lnTo>
                <a:lnTo>
                  <a:pt x="97" y="114"/>
                </a:lnTo>
                <a:lnTo>
                  <a:pt x="87" y="123"/>
                </a:lnTo>
                <a:lnTo>
                  <a:pt x="77" y="134"/>
                </a:lnTo>
                <a:lnTo>
                  <a:pt x="64" y="137"/>
                </a:lnTo>
                <a:lnTo>
                  <a:pt x="50" y="140"/>
                </a:lnTo>
                <a:lnTo>
                  <a:pt x="33" y="140"/>
                </a:lnTo>
                <a:lnTo>
                  <a:pt x="24" y="137"/>
                </a:lnTo>
                <a:lnTo>
                  <a:pt x="16" y="134"/>
                </a:lnTo>
                <a:lnTo>
                  <a:pt x="10" y="127"/>
                </a:lnTo>
                <a:lnTo>
                  <a:pt x="3" y="117"/>
                </a:lnTo>
                <a:lnTo>
                  <a:pt x="0" y="107"/>
                </a:lnTo>
                <a:lnTo>
                  <a:pt x="0" y="97"/>
                </a:lnTo>
                <a:lnTo>
                  <a:pt x="0" y="80"/>
                </a:lnTo>
                <a:lnTo>
                  <a:pt x="3" y="67"/>
                </a:lnTo>
              </a:path>
            </a:pathLst>
          </a:custGeom>
          <a:noFill/>
          <a:ln w="1588">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29" name="Freeform 28"/>
          <xdr:cNvSpPr>
            <a:spLocks/>
          </xdr:cNvSpPr>
        </xdr:nvSpPr>
        <xdr:spPr bwMode="auto">
          <a:xfrm>
            <a:off x="5645" y="3645"/>
            <a:ext cx="90" cy="167"/>
          </a:xfrm>
          <a:custGeom>
            <a:avLst/>
            <a:gdLst>
              <a:gd name="T0" fmla="*/ 1 w 178"/>
              <a:gd name="T1" fmla="*/ 1 h 333"/>
              <a:gd name="T2" fmla="*/ 1 w 178"/>
              <a:gd name="T3" fmla="*/ 1 h 333"/>
              <a:gd name="T4" fmla="*/ 1 w 178"/>
              <a:gd name="T5" fmla="*/ 1 h 333"/>
              <a:gd name="T6" fmla="*/ 1 w 178"/>
              <a:gd name="T7" fmla="*/ 1 h 333"/>
              <a:gd name="T8" fmla="*/ 1 w 178"/>
              <a:gd name="T9" fmla="*/ 0 h 333"/>
              <a:gd name="T10" fmla="*/ 1 w 178"/>
              <a:gd name="T11" fmla="*/ 0 h 333"/>
              <a:gd name="T12" fmla="*/ 1 w 178"/>
              <a:gd name="T13" fmla="*/ 1 h 333"/>
              <a:gd name="T14" fmla="*/ 1 w 178"/>
              <a:gd name="T15" fmla="*/ 1 h 333"/>
              <a:gd name="T16" fmla="*/ 0 w 178"/>
              <a:gd name="T17" fmla="*/ 1 h 333"/>
              <a:gd name="T18" fmla="*/ 1 w 178"/>
              <a:gd name="T19" fmla="*/ 1 h 333"/>
              <a:gd name="T20" fmla="*/ 1 w 178"/>
              <a:gd name="T21" fmla="*/ 1 h 333"/>
              <a:gd name="T22" fmla="*/ 1 w 178"/>
              <a:gd name="T23" fmla="*/ 1 h 333"/>
              <a:gd name="T24" fmla="*/ 1 w 178"/>
              <a:gd name="T25" fmla="*/ 1 h 333"/>
              <a:gd name="T26" fmla="*/ 1 w 178"/>
              <a:gd name="T27" fmla="*/ 1 h 333"/>
              <a:gd name="T28" fmla="*/ 1 w 178"/>
              <a:gd name="T29" fmla="*/ 1 h 333"/>
              <a:gd name="T30" fmla="*/ 1 w 178"/>
              <a:gd name="T31" fmla="*/ 1 h 333"/>
              <a:gd name="T32" fmla="*/ 1 w 178"/>
              <a:gd name="T33" fmla="*/ 1 h 333"/>
              <a:gd name="T34" fmla="*/ 1 w 178"/>
              <a:gd name="T35" fmla="*/ 1 h 333"/>
              <a:gd name="T36" fmla="*/ 1 w 178"/>
              <a:gd name="T37" fmla="*/ 1 h 333"/>
              <a:gd name="T38" fmla="*/ 1 w 178"/>
              <a:gd name="T39" fmla="*/ 1 h 333"/>
              <a:gd name="T40" fmla="*/ 1 w 178"/>
              <a:gd name="T41" fmla="*/ 1 h 333"/>
              <a:gd name="T42" fmla="*/ 1 w 178"/>
              <a:gd name="T43" fmla="*/ 1 h 333"/>
              <a:gd name="T44" fmla="*/ 1 w 178"/>
              <a:gd name="T45" fmla="*/ 1 h 333"/>
              <a:gd name="T46" fmla="*/ 1 w 178"/>
              <a:gd name="T47" fmla="*/ 1 h 333"/>
              <a:gd name="T48" fmla="*/ 1 w 178"/>
              <a:gd name="T49" fmla="*/ 1 h 333"/>
              <a:gd name="T50" fmla="*/ 1 w 178"/>
              <a:gd name="T51" fmla="*/ 1 h 333"/>
              <a:gd name="T52" fmla="*/ 1 w 178"/>
              <a:gd name="T53" fmla="*/ 1 h 333"/>
              <a:gd name="T54" fmla="*/ 1 w 178"/>
              <a:gd name="T55" fmla="*/ 1 h 333"/>
              <a:gd name="T56" fmla="*/ 1 w 178"/>
              <a:gd name="T57" fmla="*/ 1 h 333"/>
              <a:gd name="T58" fmla="*/ 1 w 178"/>
              <a:gd name="T59" fmla="*/ 1 h 333"/>
              <a:gd name="T60" fmla="*/ 1 w 178"/>
              <a:gd name="T61" fmla="*/ 1 h 333"/>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Lst>
            <a:ahLst/>
            <a:cxnLst>
              <a:cxn ang="T62">
                <a:pos x="T0" y="T1"/>
              </a:cxn>
              <a:cxn ang="T63">
                <a:pos x="T2" y="T3"/>
              </a:cxn>
              <a:cxn ang="T64">
                <a:pos x="T4" y="T5"/>
              </a:cxn>
              <a:cxn ang="T65">
                <a:pos x="T6" y="T7"/>
              </a:cxn>
              <a:cxn ang="T66">
                <a:pos x="T8" y="T9"/>
              </a:cxn>
              <a:cxn ang="T67">
                <a:pos x="T10" y="T11"/>
              </a:cxn>
              <a:cxn ang="T68">
                <a:pos x="T12" y="T13"/>
              </a:cxn>
              <a:cxn ang="T69">
                <a:pos x="T14" y="T15"/>
              </a:cxn>
              <a:cxn ang="T70">
                <a:pos x="T16" y="T17"/>
              </a:cxn>
              <a:cxn ang="T71">
                <a:pos x="T18" y="T19"/>
              </a:cxn>
              <a:cxn ang="T72">
                <a:pos x="T20" y="T21"/>
              </a:cxn>
              <a:cxn ang="T73">
                <a:pos x="T22" y="T23"/>
              </a:cxn>
              <a:cxn ang="T74">
                <a:pos x="T24" y="T25"/>
              </a:cxn>
              <a:cxn ang="T75">
                <a:pos x="T26" y="T27"/>
              </a:cxn>
              <a:cxn ang="T76">
                <a:pos x="T28" y="T29"/>
              </a:cxn>
              <a:cxn ang="T77">
                <a:pos x="T30" y="T31"/>
              </a:cxn>
              <a:cxn ang="T78">
                <a:pos x="T32" y="T33"/>
              </a:cxn>
              <a:cxn ang="T79">
                <a:pos x="T34" y="T35"/>
              </a:cxn>
              <a:cxn ang="T80">
                <a:pos x="T36" y="T37"/>
              </a:cxn>
              <a:cxn ang="T81">
                <a:pos x="T38" y="T39"/>
              </a:cxn>
              <a:cxn ang="T82">
                <a:pos x="T40" y="T41"/>
              </a:cxn>
              <a:cxn ang="T83">
                <a:pos x="T42" y="T43"/>
              </a:cxn>
              <a:cxn ang="T84">
                <a:pos x="T44" y="T45"/>
              </a:cxn>
              <a:cxn ang="T85">
                <a:pos x="T46" y="T47"/>
              </a:cxn>
              <a:cxn ang="T86">
                <a:pos x="T48" y="T49"/>
              </a:cxn>
              <a:cxn ang="T87">
                <a:pos x="T50" y="T51"/>
              </a:cxn>
              <a:cxn ang="T88">
                <a:pos x="T52" y="T53"/>
              </a:cxn>
              <a:cxn ang="T89">
                <a:pos x="T54" y="T55"/>
              </a:cxn>
              <a:cxn ang="T90">
                <a:pos x="T56" y="T57"/>
              </a:cxn>
              <a:cxn ang="T91">
                <a:pos x="T58" y="T59"/>
              </a:cxn>
              <a:cxn ang="T92">
                <a:pos x="T60" y="T61"/>
              </a:cxn>
            </a:cxnLst>
            <a:rect l="0" t="0" r="r" b="b"/>
            <a:pathLst>
              <a:path w="178" h="333">
                <a:moveTo>
                  <a:pt x="114" y="147"/>
                </a:moveTo>
                <a:lnTo>
                  <a:pt x="169" y="147"/>
                </a:lnTo>
                <a:lnTo>
                  <a:pt x="178" y="104"/>
                </a:lnTo>
                <a:lnTo>
                  <a:pt x="124" y="104"/>
                </a:lnTo>
                <a:lnTo>
                  <a:pt x="138" y="0"/>
                </a:lnTo>
                <a:lnTo>
                  <a:pt x="71" y="0"/>
                </a:lnTo>
                <a:lnTo>
                  <a:pt x="54" y="104"/>
                </a:lnTo>
                <a:lnTo>
                  <a:pt x="3" y="104"/>
                </a:lnTo>
                <a:lnTo>
                  <a:pt x="0" y="147"/>
                </a:lnTo>
                <a:lnTo>
                  <a:pt x="43" y="147"/>
                </a:lnTo>
                <a:lnTo>
                  <a:pt x="20" y="284"/>
                </a:lnTo>
                <a:lnTo>
                  <a:pt x="20" y="293"/>
                </a:lnTo>
                <a:lnTo>
                  <a:pt x="23" y="307"/>
                </a:lnTo>
                <a:lnTo>
                  <a:pt x="27" y="313"/>
                </a:lnTo>
                <a:lnTo>
                  <a:pt x="34" y="320"/>
                </a:lnTo>
                <a:lnTo>
                  <a:pt x="51" y="330"/>
                </a:lnTo>
                <a:lnTo>
                  <a:pt x="71" y="333"/>
                </a:lnTo>
                <a:lnTo>
                  <a:pt x="91" y="333"/>
                </a:lnTo>
                <a:lnTo>
                  <a:pt x="111" y="330"/>
                </a:lnTo>
                <a:lnTo>
                  <a:pt x="128" y="327"/>
                </a:lnTo>
                <a:lnTo>
                  <a:pt x="138" y="324"/>
                </a:lnTo>
                <a:lnTo>
                  <a:pt x="144" y="277"/>
                </a:lnTo>
                <a:lnTo>
                  <a:pt x="141" y="280"/>
                </a:lnTo>
                <a:lnTo>
                  <a:pt x="135" y="284"/>
                </a:lnTo>
                <a:lnTo>
                  <a:pt x="124" y="284"/>
                </a:lnTo>
                <a:lnTo>
                  <a:pt x="114" y="287"/>
                </a:lnTo>
                <a:lnTo>
                  <a:pt x="104" y="287"/>
                </a:lnTo>
                <a:lnTo>
                  <a:pt x="97" y="284"/>
                </a:lnTo>
                <a:lnTo>
                  <a:pt x="94" y="277"/>
                </a:lnTo>
                <a:lnTo>
                  <a:pt x="94" y="270"/>
                </a:lnTo>
                <a:lnTo>
                  <a:pt x="114" y="147"/>
                </a:lnTo>
              </a:path>
            </a:pathLst>
          </a:custGeom>
          <a:noFill/>
          <a:ln w="1588">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0" name="Freeform 29"/>
          <xdr:cNvSpPr>
            <a:spLocks/>
          </xdr:cNvSpPr>
        </xdr:nvSpPr>
        <xdr:spPr bwMode="auto">
          <a:xfrm>
            <a:off x="5608" y="3645"/>
            <a:ext cx="41" cy="35"/>
          </a:xfrm>
          <a:custGeom>
            <a:avLst/>
            <a:gdLst>
              <a:gd name="T0" fmla="*/ 1 w 82"/>
              <a:gd name="T1" fmla="*/ 0 h 70"/>
              <a:gd name="T2" fmla="*/ 1 w 82"/>
              <a:gd name="T3" fmla="*/ 0 h 70"/>
              <a:gd name="T4" fmla="*/ 1 w 82"/>
              <a:gd name="T5" fmla="*/ 1 h 70"/>
              <a:gd name="T6" fmla="*/ 0 w 82"/>
              <a:gd name="T7" fmla="*/ 1 h 70"/>
              <a:gd name="T8" fmla="*/ 1 w 82"/>
              <a:gd name="T9" fmla="*/ 0 h 7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82" h="70">
                <a:moveTo>
                  <a:pt x="11" y="0"/>
                </a:moveTo>
                <a:lnTo>
                  <a:pt x="82" y="0"/>
                </a:lnTo>
                <a:lnTo>
                  <a:pt x="71" y="70"/>
                </a:lnTo>
                <a:lnTo>
                  <a:pt x="0" y="70"/>
                </a:lnTo>
                <a:lnTo>
                  <a:pt x="11" y="0"/>
                </a:lnTo>
              </a:path>
            </a:pathLst>
          </a:custGeom>
          <a:noFill/>
          <a:ln w="1588">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sp macro="" textlink="">
        <xdr:nvSpPr>
          <xdr:cNvPr id="31" name="Freeform 30"/>
          <xdr:cNvSpPr>
            <a:spLocks/>
          </xdr:cNvSpPr>
        </xdr:nvSpPr>
        <xdr:spPr bwMode="auto">
          <a:xfrm>
            <a:off x="5585" y="3697"/>
            <a:ext cx="56" cy="115"/>
          </a:xfrm>
          <a:custGeom>
            <a:avLst/>
            <a:gdLst>
              <a:gd name="T0" fmla="*/ 1 w 112"/>
              <a:gd name="T1" fmla="*/ 0 h 229"/>
              <a:gd name="T2" fmla="*/ 1 w 112"/>
              <a:gd name="T3" fmla="*/ 0 h 229"/>
              <a:gd name="T4" fmla="*/ 1 w 112"/>
              <a:gd name="T5" fmla="*/ 1 h 229"/>
              <a:gd name="T6" fmla="*/ 0 w 112"/>
              <a:gd name="T7" fmla="*/ 1 h 229"/>
              <a:gd name="T8" fmla="*/ 1 w 112"/>
              <a:gd name="T9" fmla="*/ 0 h 229"/>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112" h="229">
                <a:moveTo>
                  <a:pt x="41" y="0"/>
                </a:moveTo>
                <a:lnTo>
                  <a:pt x="112" y="0"/>
                </a:lnTo>
                <a:lnTo>
                  <a:pt x="72" y="229"/>
                </a:lnTo>
                <a:lnTo>
                  <a:pt x="0" y="229"/>
                </a:lnTo>
                <a:lnTo>
                  <a:pt x="41" y="0"/>
                </a:lnTo>
              </a:path>
            </a:pathLst>
          </a:custGeom>
          <a:noFill/>
          <a:ln w="1588">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oneCell">
    <xdr:from>
      <xdr:col>1</xdr:col>
      <xdr:colOff>0</xdr:colOff>
      <xdr:row>1</xdr:row>
      <xdr:rowOff>0</xdr:rowOff>
    </xdr:from>
    <xdr:to>
      <xdr:col>4</xdr:col>
      <xdr:colOff>78441</xdr:colOff>
      <xdr:row>3</xdr:row>
      <xdr:rowOff>107639</xdr:rowOff>
    </xdr:to>
    <xdr:pic>
      <xdr:nvPicPr>
        <xdr:cNvPr id="3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190500"/>
          <a:ext cx="1907241"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3</xdr:col>
      <xdr:colOff>3843618</xdr:colOff>
      <xdr:row>3</xdr:row>
      <xdr:rowOff>134471</xdr:rowOff>
    </xdr:from>
    <xdr:to>
      <xdr:col>4</xdr:col>
      <xdr:colOff>401</xdr:colOff>
      <xdr:row>5</xdr:row>
      <xdr:rowOff>201146</xdr:rowOff>
    </xdr:to>
    <xdr:pic>
      <xdr:nvPicPr>
        <xdr:cNvPr id="3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2433918" y="705971"/>
          <a:ext cx="4883" cy="438150"/>
        </a:xfrm>
        <a:prstGeom prst="rect">
          <a:avLst/>
        </a:prstGeom>
        <a:noFill/>
      </xdr:spPr>
    </xdr:pic>
    <xdr:clientData/>
  </xdr:twoCellAnchor>
  <xdr:twoCellAnchor editAs="oneCell">
    <xdr:from>
      <xdr:col>3</xdr:col>
      <xdr:colOff>3901889</xdr:colOff>
      <xdr:row>3</xdr:row>
      <xdr:rowOff>77544</xdr:rowOff>
    </xdr:from>
    <xdr:to>
      <xdr:col>4</xdr:col>
      <xdr:colOff>11206</xdr:colOff>
      <xdr:row>6</xdr:row>
      <xdr:rowOff>22972</xdr:rowOff>
    </xdr:to>
    <xdr:pic>
      <xdr:nvPicPr>
        <xdr:cNvPr id="34" name="Picture 431" descr="rd_logo_web_140x38px"/>
        <xdr:cNvPicPr>
          <a:picLocks noChangeAspect="1" noChangeArrowheads="1"/>
        </xdr:cNvPicPr>
      </xdr:nvPicPr>
      <xdr:blipFill>
        <a:blip xmlns:r="http://schemas.openxmlformats.org/officeDocument/2006/relationships" r:embed="rId3" cstate="print"/>
        <a:srcRect/>
        <a:stretch>
          <a:fillRect/>
        </a:stretch>
      </xdr:blipFill>
      <xdr:spPr bwMode="auto">
        <a:xfrm>
          <a:off x="13494124" y="649044"/>
          <a:ext cx="1465729" cy="53934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990600</xdr:colOff>
      <xdr:row>0</xdr:row>
      <xdr:rowOff>95250</xdr:rowOff>
    </xdr:from>
    <xdr:to>
      <xdr:col>5</xdr:col>
      <xdr:colOff>1095375</xdr:colOff>
      <xdr:row>3</xdr:row>
      <xdr:rowOff>6657</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8086725" y="95250"/>
          <a:ext cx="2809875" cy="7591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xdr:colOff>
      <xdr:row>0</xdr:row>
      <xdr:rowOff>0</xdr:rowOff>
    </xdr:from>
    <xdr:to>
      <xdr:col>3</xdr:col>
      <xdr:colOff>2571750</xdr:colOff>
      <xdr:row>2</xdr:row>
      <xdr:rowOff>94724</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7715251" y="0"/>
          <a:ext cx="2571749" cy="6947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161925</xdr:colOff>
      <xdr:row>4</xdr:row>
      <xdr:rowOff>1781176</xdr:rowOff>
    </xdr:from>
    <xdr:to>
      <xdr:col>2</xdr:col>
      <xdr:colOff>5524500</xdr:colOff>
      <xdr:row>5</xdr:row>
      <xdr:rowOff>2216727</xdr:rowOff>
    </xdr:to>
    <xdr:sp macro="" textlink="">
      <xdr:nvSpPr>
        <xdr:cNvPr id="2" name="TextBox 33"/>
        <xdr:cNvSpPr txBox="1"/>
      </xdr:nvSpPr>
      <xdr:spPr>
        <a:xfrm>
          <a:off x="2276475" y="952501"/>
          <a:ext cx="895350" cy="1879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ECBC National Label Transparancy Template  (NTT) for Danish Issuers</a:t>
          </a:r>
        </a:p>
        <a:p>
          <a:pPr algn="ctr"/>
          <a:r>
            <a:rPr lang="da-DK" sz="2400" b="1">
              <a:latin typeface="Arial" pitchFamily="34" charset="0"/>
              <a:cs typeface="Arial" pitchFamily="34" charset="0"/>
            </a:rPr>
            <a:t>2016</a:t>
          </a:r>
        </a:p>
      </xdr:txBody>
    </xdr:sp>
    <xdr:clientData/>
  </xdr:twoCellAnchor>
  <xdr:twoCellAnchor editAs="oneCell">
    <xdr:from>
      <xdr:col>2</xdr:col>
      <xdr:colOff>0</xdr:colOff>
      <xdr:row>6</xdr:row>
      <xdr:rowOff>0</xdr:rowOff>
    </xdr:from>
    <xdr:to>
      <xdr:col>2</xdr:col>
      <xdr:colOff>6155531</xdr:colOff>
      <xdr:row>7</xdr:row>
      <xdr:rowOff>87059</xdr:rowOff>
    </xdr:to>
    <xdr:pic>
      <xdr:nvPicPr>
        <xdr:cNvPr id="4" name="Picture 3"/>
        <xdr:cNvPicPr>
          <a:picLocks noChangeAspect="1"/>
        </xdr:cNvPicPr>
      </xdr:nvPicPr>
      <xdr:blipFill>
        <a:blip xmlns:r="http://schemas.openxmlformats.org/officeDocument/2006/relationships" r:embed="rId1" cstate="print"/>
        <a:stretch>
          <a:fillRect/>
        </a:stretch>
      </xdr:blipFill>
      <xdr:spPr>
        <a:xfrm>
          <a:off x="1472045" y="5524500"/>
          <a:ext cx="6155531" cy="166301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190500</xdr:colOff>
      <xdr:row>0</xdr:row>
      <xdr:rowOff>0</xdr:rowOff>
    </xdr:from>
    <xdr:to>
      <xdr:col>4</xdr:col>
      <xdr:colOff>1216025</xdr:colOff>
      <xdr:row>3</xdr:row>
      <xdr:rowOff>19050</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0"/>
          <a:ext cx="5092700" cy="590550"/>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twoCellAnchor>
  <xdr:twoCellAnchor>
    <xdr:from>
      <xdr:col>0</xdr:col>
      <xdr:colOff>134472</xdr:colOff>
      <xdr:row>58</xdr:row>
      <xdr:rowOff>112057</xdr:rowOff>
    </xdr:from>
    <xdr:to>
      <xdr:col>5</xdr:col>
      <xdr:colOff>1255059</xdr:colOff>
      <xdr:row>76</xdr:row>
      <xdr:rowOff>89646</xdr:rowOff>
    </xdr:to>
    <xdr:sp macro="" textlink="">
      <xdr:nvSpPr>
        <xdr:cNvPr id="3" name="Tekstboks 2"/>
        <xdr:cNvSpPr txBox="1"/>
      </xdr:nvSpPr>
      <xdr:spPr>
        <a:xfrm>
          <a:off x="134472" y="11161057"/>
          <a:ext cx="6206937" cy="340658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in CRR 129(7) 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a:p>
          <a:pPr lvl="0"/>
          <a:r>
            <a:rPr lang="en-GB" sz="1100" b="1" u="sng">
              <a:solidFill>
                <a:schemeClr val="dk1"/>
              </a:solidFill>
              <a:latin typeface="Arial" pitchFamily="34" charset="0"/>
              <a:ea typeface="+mn-ea"/>
              <a:cs typeface="Arial" pitchFamily="34" charset="0"/>
            </a:rPr>
            <a:t>Voluntary tables</a:t>
          </a:r>
        </a:p>
        <a:p>
          <a:pPr lvl="0"/>
          <a:r>
            <a:rPr lang="en-GB" sz="1100">
              <a:solidFill>
                <a:schemeClr val="dk1"/>
              </a:solidFill>
              <a:latin typeface="Arial" pitchFamily="34" charset="0"/>
              <a:ea typeface="+mn-ea"/>
              <a:cs typeface="Arial" pitchFamily="34" charset="0"/>
            </a:rPr>
            <a:t>The issuer can insert voluntary tables that </a:t>
          </a:r>
          <a:r>
            <a:rPr lang="en-GB" sz="1100" baseline="0">
              <a:solidFill>
                <a:schemeClr val="dk1"/>
              </a:solidFill>
              <a:latin typeface="Arial" pitchFamily="34" charset="0"/>
              <a:ea typeface="+mn-ea"/>
              <a:cs typeface="Arial" pitchFamily="34" charset="0"/>
            </a:rPr>
            <a:t>contain information in addition to what is contained in the Danish ECBC label tamplate.  It shall be possible to distinquish mandatory an voluntory tables. </a:t>
          </a:r>
        </a:p>
        <a:p>
          <a:pPr marL="457200" lvl="1" indent="0"/>
          <a:r>
            <a:rPr lang="en-GB" sz="1100">
              <a:solidFill>
                <a:schemeClr val="dk1"/>
              </a:solidFill>
              <a:latin typeface="Arial" pitchFamily="34" charset="0"/>
              <a:ea typeface="+mn-ea"/>
              <a:cs typeface="Arial" pitchFamily="34" charset="0"/>
            </a:rPr>
            <a:t>The voluntary tables must be named V1....Vn, where n is the number af  voluntary tables.  </a:t>
          </a:r>
        </a:p>
        <a:p>
          <a:pPr marL="457200" lvl="1" indent="0"/>
          <a:r>
            <a:rPr lang="en-GB" sz="1100">
              <a:solidFill>
                <a:schemeClr val="dk1"/>
              </a:solidFill>
              <a:latin typeface="Arial" pitchFamily="34" charset="0"/>
              <a:ea typeface="+mn-ea"/>
              <a:cs typeface="Arial" pitchFamily="34" charset="0"/>
            </a:rPr>
            <a:t>Voluntary tables must be  maked with a colur different from the colour used forrthe mandatory talbles in the Danish ECBC label tamplate.</a:t>
          </a:r>
          <a:endParaRPr lang="da-DK" sz="1100">
            <a:latin typeface="Arial" pitchFamily="34" charset="0"/>
            <a:cs typeface="Arial" pitchFamily="34" charset="0"/>
          </a:endParaRPr>
        </a:p>
      </xdr:txBody>
    </xdr:sp>
    <xdr:clientData/>
  </xdr:twoCellAnchor>
  <xdr:twoCellAnchor editAs="oneCell">
    <xdr:from>
      <xdr:col>3</xdr:col>
      <xdr:colOff>4381499</xdr:colOff>
      <xdr:row>2</xdr:row>
      <xdr:rowOff>134470</xdr:rowOff>
    </xdr:from>
    <xdr:to>
      <xdr:col>4</xdr:col>
      <xdr:colOff>1162450</xdr:colOff>
      <xdr:row>4</xdr:row>
      <xdr:rowOff>223557</xdr:rowOff>
    </xdr:to>
    <xdr:pic>
      <xdr:nvPicPr>
        <xdr:cNvPr id="4"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229099" y="515470"/>
          <a:ext cx="1057676" cy="441512"/>
        </a:xfrm>
        <a:prstGeom prst="rect">
          <a:avLst/>
        </a:prstGeom>
        <a:noFill/>
      </xdr:spPr>
    </xdr:pic>
    <xdr:clientData/>
  </xdr:twoCellAnchor>
  <xdr:twoCellAnchor editAs="oneCell">
    <xdr:from>
      <xdr:col>3</xdr:col>
      <xdr:colOff>4128246</xdr:colOff>
      <xdr:row>2</xdr:row>
      <xdr:rowOff>123264</xdr:rowOff>
    </xdr:from>
    <xdr:to>
      <xdr:col>4</xdr:col>
      <xdr:colOff>1228095</xdr:colOff>
      <xdr:row>6</xdr:row>
      <xdr:rowOff>56589</xdr:rowOff>
    </xdr:to>
    <xdr:pic>
      <xdr:nvPicPr>
        <xdr:cNvPr id="5" name="Picture 431" descr="rd_logo_web_140x38px"/>
        <xdr:cNvPicPr>
          <a:picLocks noChangeAspect="1" noChangeArrowheads="1"/>
        </xdr:cNvPicPr>
      </xdr:nvPicPr>
      <xdr:blipFill>
        <a:blip xmlns:r="http://schemas.openxmlformats.org/officeDocument/2006/relationships" r:embed="rId3" cstate="print"/>
        <a:srcRect/>
        <a:stretch>
          <a:fillRect/>
        </a:stretch>
      </xdr:blipFill>
      <xdr:spPr bwMode="auto">
        <a:xfrm>
          <a:off x="6705599" y="437029"/>
          <a:ext cx="1828731" cy="672913"/>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11205</xdr:rowOff>
    </xdr:from>
    <xdr:to>
      <xdr:col>6</xdr:col>
      <xdr:colOff>89647</xdr:colOff>
      <xdr:row>3</xdr:row>
      <xdr:rowOff>29197</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7275" y="11205"/>
          <a:ext cx="5376022" cy="589492"/>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4</xdr:col>
      <xdr:colOff>582706</xdr:colOff>
      <xdr:row>2</xdr:row>
      <xdr:rowOff>134471</xdr:rowOff>
    </xdr:from>
    <xdr:to>
      <xdr:col>5</xdr:col>
      <xdr:colOff>1039186</xdr:colOff>
      <xdr:row>3</xdr:row>
      <xdr:rowOff>425264</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811806" y="515471"/>
          <a:ext cx="1513755" cy="243168"/>
        </a:xfrm>
        <a:prstGeom prst="rect">
          <a:avLst/>
        </a:prstGeom>
        <a:noFill/>
      </xdr:spPr>
    </xdr:pic>
    <xdr:clientData/>
  </xdr:twoCellAnchor>
  <xdr:twoCellAnchor editAs="oneCell">
    <xdr:from>
      <xdr:col>4</xdr:col>
      <xdr:colOff>340659</xdr:colOff>
      <xdr:row>2</xdr:row>
      <xdr:rowOff>100853</xdr:rowOff>
    </xdr:from>
    <xdr:to>
      <xdr:col>6</xdr:col>
      <xdr:colOff>62684</xdr:colOff>
      <xdr:row>4</xdr:row>
      <xdr:rowOff>157443</xdr:rowOff>
    </xdr:to>
    <xdr:pic>
      <xdr:nvPicPr>
        <xdr:cNvPr id="4" name="Picture 431" descr="rd_logo_web_140x38px"/>
        <xdr:cNvPicPr>
          <a:picLocks noChangeAspect="1" noChangeArrowheads="1"/>
        </xdr:cNvPicPr>
      </xdr:nvPicPr>
      <xdr:blipFill>
        <a:blip xmlns:r="http://schemas.openxmlformats.org/officeDocument/2006/relationships" r:embed="rId3" cstate="print"/>
        <a:srcRect/>
        <a:stretch>
          <a:fillRect/>
        </a:stretch>
      </xdr:blipFill>
      <xdr:spPr bwMode="auto">
        <a:xfrm>
          <a:off x="7232277" y="414618"/>
          <a:ext cx="1828731" cy="672913"/>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190498</xdr:colOff>
      <xdr:row>0</xdr:row>
      <xdr:rowOff>44823</xdr:rowOff>
    </xdr:from>
    <xdr:to>
      <xdr:col>10</xdr:col>
      <xdr:colOff>654843</xdr:colOff>
      <xdr:row>3</xdr:row>
      <xdr:rowOff>2783</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498" y="44823"/>
          <a:ext cx="6562727"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8</xdr:col>
      <xdr:colOff>79375</xdr:colOff>
      <xdr:row>3</xdr:row>
      <xdr:rowOff>15875</xdr:rowOff>
    </xdr:from>
    <xdr:to>
      <xdr:col>10</xdr:col>
      <xdr:colOff>572275</xdr:colOff>
      <xdr:row>4</xdr:row>
      <xdr:rowOff>3175</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956175" y="587375"/>
          <a:ext cx="1712100" cy="177800"/>
        </a:xfrm>
        <a:prstGeom prst="rect">
          <a:avLst/>
        </a:prstGeom>
        <a:noFill/>
      </xdr:spPr>
    </xdr:pic>
    <xdr:clientData/>
  </xdr:twoCellAnchor>
  <xdr:twoCellAnchor editAs="oneCell">
    <xdr:from>
      <xdr:col>7</xdr:col>
      <xdr:colOff>590550</xdr:colOff>
      <xdr:row>2</xdr:row>
      <xdr:rowOff>79375</xdr:rowOff>
    </xdr:from>
    <xdr:to>
      <xdr:col>10</xdr:col>
      <xdr:colOff>692874</xdr:colOff>
      <xdr:row>6</xdr:row>
      <xdr:rowOff>6163</xdr:rowOff>
    </xdr:to>
    <xdr:pic>
      <xdr:nvPicPr>
        <xdr:cNvPr id="4" name="Picture 431" descr="rd_logo_web_140x38px"/>
        <xdr:cNvPicPr>
          <a:picLocks noChangeAspect="1" noChangeArrowheads="1"/>
        </xdr:cNvPicPr>
      </xdr:nvPicPr>
      <xdr:blipFill>
        <a:blip xmlns:r="http://schemas.openxmlformats.org/officeDocument/2006/relationships" r:embed="rId3" cstate="print"/>
        <a:srcRect/>
        <a:stretch>
          <a:fillRect/>
        </a:stretch>
      </xdr:blipFill>
      <xdr:spPr bwMode="auto">
        <a:xfrm>
          <a:off x="10718800" y="460375"/>
          <a:ext cx="1828731" cy="672913"/>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257735</xdr:colOff>
      <xdr:row>0</xdr:row>
      <xdr:rowOff>123264</xdr:rowOff>
    </xdr:from>
    <xdr:to>
      <xdr:col>13</xdr:col>
      <xdr:colOff>56029</xdr:colOff>
      <xdr:row>3</xdr:row>
      <xdr:rowOff>40403</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735" y="123264"/>
          <a:ext cx="7723094"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11</xdr:col>
      <xdr:colOff>750794</xdr:colOff>
      <xdr:row>3</xdr:row>
      <xdr:rowOff>3</xdr:rowOff>
    </xdr:from>
    <xdr:to>
      <xdr:col>13</xdr:col>
      <xdr:colOff>33617</xdr:colOff>
      <xdr:row>4</xdr:row>
      <xdr:rowOff>187889</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7313519" y="571503"/>
          <a:ext cx="644898" cy="378386"/>
        </a:xfrm>
        <a:prstGeom prst="rect">
          <a:avLst/>
        </a:prstGeom>
        <a:noFill/>
      </xdr:spPr>
    </xdr:pic>
    <xdr:clientData/>
  </xdr:twoCellAnchor>
  <xdr:twoCellAnchor editAs="oneCell">
    <xdr:from>
      <xdr:col>11</xdr:col>
      <xdr:colOff>724461</xdr:colOff>
      <xdr:row>2</xdr:row>
      <xdr:rowOff>186706</xdr:rowOff>
    </xdr:from>
    <xdr:to>
      <xdr:col>12</xdr:col>
      <xdr:colOff>1043827</xdr:colOff>
      <xdr:row>5</xdr:row>
      <xdr:rowOff>90209</xdr:rowOff>
    </xdr:to>
    <xdr:pic>
      <xdr:nvPicPr>
        <xdr:cNvPr id="4" name="Picture 431" descr="rd_logo_web_140x38px"/>
        <xdr:cNvPicPr>
          <a:picLocks noChangeAspect="1" noChangeArrowheads="1"/>
        </xdr:cNvPicPr>
      </xdr:nvPicPr>
      <xdr:blipFill>
        <a:blip xmlns:r="http://schemas.openxmlformats.org/officeDocument/2006/relationships" r:embed="rId3" cstate="print"/>
        <a:srcRect/>
        <a:stretch>
          <a:fillRect/>
        </a:stretch>
      </xdr:blipFill>
      <xdr:spPr bwMode="auto">
        <a:xfrm>
          <a:off x="11033873" y="567706"/>
          <a:ext cx="1372719" cy="508621"/>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246530</xdr:colOff>
      <xdr:row>0</xdr:row>
      <xdr:rowOff>123265</xdr:rowOff>
    </xdr:from>
    <xdr:to>
      <xdr:col>14</xdr:col>
      <xdr:colOff>67236</xdr:colOff>
      <xdr:row>3</xdr:row>
      <xdr:rowOff>40404</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6530" y="123265"/>
          <a:ext cx="8355106"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twoCellAnchor editAs="oneCell">
    <xdr:from>
      <xdr:col>11</xdr:col>
      <xdr:colOff>368202</xdr:colOff>
      <xdr:row>3</xdr:row>
      <xdr:rowOff>3202</xdr:rowOff>
    </xdr:from>
    <xdr:to>
      <xdr:col>13</xdr:col>
      <xdr:colOff>598964</xdr:colOff>
      <xdr:row>6</xdr:row>
      <xdr:rowOff>1841</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7073802" y="574702"/>
          <a:ext cx="1449962" cy="570139"/>
        </a:xfrm>
        <a:prstGeom prst="rect">
          <a:avLst/>
        </a:prstGeom>
        <a:noFill/>
      </xdr:spPr>
    </xdr:pic>
    <xdr:clientData/>
  </xdr:twoCellAnchor>
  <xdr:twoCellAnchor editAs="oneCell">
    <xdr:from>
      <xdr:col>11</xdr:col>
      <xdr:colOff>381000</xdr:colOff>
      <xdr:row>2</xdr:row>
      <xdr:rowOff>155015</xdr:rowOff>
    </xdr:from>
    <xdr:to>
      <xdr:col>13</xdr:col>
      <xdr:colOff>544287</xdr:colOff>
      <xdr:row>6</xdr:row>
      <xdr:rowOff>46219</xdr:rowOff>
    </xdr:to>
    <xdr:pic>
      <xdr:nvPicPr>
        <xdr:cNvPr id="4" name="Picture 431" descr="rd_logo_web_140x38px"/>
        <xdr:cNvPicPr>
          <a:picLocks noChangeAspect="1" noChangeArrowheads="1"/>
        </xdr:cNvPicPr>
      </xdr:nvPicPr>
      <xdr:blipFill>
        <a:blip xmlns:r="http://schemas.openxmlformats.org/officeDocument/2006/relationships" r:embed="rId3" cstate="print"/>
        <a:srcRect/>
        <a:stretch>
          <a:fillRect/>
        </a:stretch>
      </xdr:blipFill>
      <xdr:spPr bwMode="auto">
        <a:xfrm>
          <a:off x="12192000" y="536015"/>
          <a:ext cx="1442358" cy="53074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6.bin"/><Relationship Id="rId1" Type="http://schemas.openxmlformats.org/officeDocument/2006/relationships/hyperlink" Target="http://www.realkreditraadet.dk/Default.aspx?ID=2926" TargetMode="Externa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5/" TargetMode="External"/><Relationship Id="rId11" Type="http://schemas.openxmlformats.org/officeDocument/2006/relationships/comments" Target="../comments1.xml"/><Relationship Id="rId5" Type="http://schemas.openxmlformats.org/officeDocument/2006/relationships/hyperlink" Target="https://www.coveredbondlabel.com/issuer/5/" TargetMode="External"/><Relationship Id="rId10" Type="http://schemas.openxmlformats.org/officeDocument/2006/relationships/vmlDrawing" Target="../drawings/vmlDrawing2.vml"/><Relationship Id="rId4" Type="http://schemas.openxmlformats.org/officeDocument/2006/relationships/hyperlink" Target="http://www.rd.dk/"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tabSelected="1" zoomScale="80" zoomScaleNormal="80" workbookViewId="0">
      <selection activeCell="H10" sqref="H10"/>
    </sheetView>
  </sheetViews>
  <sheetFormatPr defaultRowHeight="15" x14ac:dyDescent="0.25"/>
  <cols>
    <col min="1" max="1" width="8.85546875" style="16"/>
    <col min="2" max="10" width="12.42578125" style="16" customWidth="1"/>
    <col min="11" max="18" width="8.85546875" style="16"/>
  </cols>
  <sheetData>
    <row r="1" spans="1:18" ht="15.75" thickBot="1" x14ac:dyDescent="0.3"/>
    <row r="2" spans="1:18" x14ac:dyDescent="0.25">
      <c r="B2" s="23"/>
      <c r="C2" s="24"/>
      <c r="D2" s="24"/>
      <c r="E2" s="24"/>
      <c r="F2" s="24"/>
      <c r="G2" s="24"/>
      <c r="H2" s="24"/>
      <c r="I2" s="24"/>
      <c r="J2" s="25"/>
    </row>
    <row r="3" spans="1:18" x14ac:dyDescent="0.25">
      <c r="B3" s="26"/>
      <c r="C3" s="27"/>
      <c r="D3" s="27"/>
      <c r="E3" s="27"/>
      <c r="F3" s="27"/>
      <c r="G3" s="27"/>
      <c r="H3" s="27"/>
      <c r="I3" s="27"/>
      <c r="J3" s="28"/>
    </row>
    <row r="4" spans="1:18" x14ac:dyDescent="0.25">
      <c r="B4" s="26"/>
      <c r="C4" s="27"/>
      <c r="D4" s="27"/>
      <c r="E4" s="27"/>
      <c r="F4" s="27"/>
      <c r="G4" s="27"/>
      <c r="H4" s="27"/>
      <c r="I4" s="27"/>
      <c r="J4" s="28"/>
    </row>
    <row r="5" spans="1:18" ht="31.5" x14ac:dyDescent="0.3">
      <c r="B5" s="26"/>
      <c r="C5" s="27"/>
      <c r="D5" s="27"/>
      <c r="E5" s="29"/>
      <c r="F5" s="30" t="s">
        <v>49</v>
      </c>
      <c r="G5" s="27"/>
      <c r="H5" s="27"/>
      <c r="I5" s="27"/>
      <c r="J5" s="28"/>
    </row>
    <row r="6" spans="1:18" x14ac:dyDescent="0.25">
      <c r="B6" s="26"/>
      <c r="C6" s="27"/>
      <c r="D6" s="27"/>
      <c r="E6" s="27"/>
      <c r="F6" s="31"/>
      <c r="G6" s="27"/>
      <c r="H6" s="27"/>
      <c r="I6" s="27"/>
      <c r="J6" s="28"/>
    </row>
    <row r="7" spans="1:18" ht="26.25" x14ac:dyDescent="0.25">
      <c r="B7" s="26"/>
      <c r="C7" s="27"/>
      <c r="D7" s="27"/>
      <c r="E7" s="27"/>
      <c r="F7" s="32" t="s">
        <v>96</v>
      </c>
      <c r="G7" s="27"/>
      <c r="H7" s="27"/>
      <c r="I7" s="27"/>
      <c r="J7" s="28"/>
    </row>
    <row r="8" spans="1:18" ht="26.25" x14ac:dyDescent="0.25">
      <c r="B8" s="26"/>
      <c r="C8" s="27"/>
      <c r="D8" s="27"/>
      <c r="E8" s="27"/>
      <c r="F8" s="32" t="s">
        <v>1446</v>
      </c>
      <c r="G8" s="27"/>
      <c r="H8" s="27"/>
      <c r="I8" s="27"/>
      <c r="J8" s="28"/>
    </row>
    <row r="9" spans="1:18" s="67" customFormat="1" ht="21" x14ac:dyDescent="0.25">
      <c r="A9" s="16"/>
      <c r="B9" s="26"/>
      <c r="C9" s="27"/>
      <c r="D9" s="27"/>
      <c r="E9" s="27"/>
      <c r="F9" s="97" t="s">
        <v>1481</v>
      </c>
      <c r="G9" s="27"/>
      <c r="H9" s="27" t="s">
        <v>1490</v>
      </c>
      <c r="I9" s="27"/>
      <c r="J9" s="28"/>
      <c r="K9" s="16"/>
      <c r="L9" s="16"/>
      <c r="M9" s="16"/>
      <c r="N9" s="16"/>
      <c r="O9" s="16"/>
      <c r="P9" s="16"/>
      <c r="Q9" s="16"/>
      <c r="R9" s="16"/>
    </row>
    <row r="10" spans="1:18" ht="21" x14ac:dyDescent="0.25">
      <c r="B10" s="26"/>
      <c r="C10" s="27"/>
      <c r="D10" s="27"/>
      <c r="E10" s="27"/>
      <c r="F10" s="97" t="s">
        <v>1482</v>
      </c>
      <c r="G10" s="27"/>
      <c r="H10" s="434">
        <v>42735</v>
      </c>
      <c r="I10" s="27"/>
      <c r="J10" s="28"/>
    </row>
    <row r="11" spans="1:18" s="67" customFormat="1" ht="21" x14ac:dyDescent="0.25">
      <c r="A11" s="16"/>
      <c r="B11" s="26"/>
      <c r="C11" s="27"/>
      <c r="D11" s="27"/>
      <c r="E11" s="27"/>
      <c r="F11" s="97"/>
      <c r="G11" s="27"/>
      <c r="H11" s="27"/>
      <c r="I11" s="27"/>
      <c r="J11" s="28"/>
      <c r="K11" s="16"/>
      <c r="L11" s="16"/>
      <c r="M11" s="16"/>
      <c r="N11" s="16"/>
      <c r="O11" s="16"/>
      <c r="P11" s="16"/>
      <c r="Q11" s="16"/>
      <c r="R11" s="16"/>
    </row>
    <row r="12" spans="1:18" x14ac:dyDescent="0.25">
      <c r="B12" s="26"/>
      <c r="C12" s="27"/>
      <c r="D12" s="27"/>
      <c r="E12" s="27"/>
      <c r="F12" s="27"/>
      <c r="G12" s="27"/>
      <c r="H12" s="27"/>
      <c r="I12" s="27"/>
      <c r="J12" s="28"/>
    </row>
    <row r="13" spans="1:18" x14ac:dyDescent="0.25">
      <c r="B13" s="26"/>
      <c r="C13" s="27"/>
      <c r="D13" s="27"/>
      <c r="E13" s="27"/>
      <c r="F13" s="27"/>
      <c r="G13" s="27"/>
      <c r="H13" s="27"/>
      <c r="I13" s="27"/>
      <c r="J13" s="28"/>
    </row>
    <row r="14" spans="1:18" x14ac:dyDescent="0.25">
      <c r="B14" s="26"/>
      <c r="C14" s="27"/>
      <c r="D14" s="27"/>
      <c r="E14" s="27"/>
      <c r="F14" s="27"/>
      <c r="G14" s="27"/>
      <c r="H14" s="27"/>
      <c r="I14" s="27"/>
      <c r="J14" s="28"/>
    </row>
    <row r="15" spans="1:18" x14ac:dyDescent="0.25">
      <c r="B15" s="26"/>
      <c r="C15" s="27"/>
      <c r="D15" s="27"/>
      <c r="E15" s="27"/>
      <c r="F15" s="27"/>
      <c r="G15" s="27"/>
      <c r="H15" s="27"/>
      <c r="I15" s="27"/>
      <c r="J15" s="28"/>
    </row>
    <row r="16" spans="1:18" x14ac:dyDescent="0.25">
      <c r="B16" s="26"/>
      <c r="C16" s="27"/>
      <c r="D16" s="27"/>
      <c r="E16" s="27"/>
      <c r="F16" s="27"/>
      <c r="G16" s="27"/>
      <c r="H16" s="27"/>
      <c r="I16" s="27"/>
      <c r="J16" s="28"/>
    </row>
    <row r="17" spans="1:18" x14ac:dyDescent="0.25">
      <c r="B17" s="26"/>
      <c r="C17" s="27"/>
      <c r="D17" s="27"/>
      <c r="E17" s="27"/>
      <c r="F17" s="27"/>
      <c r="G17" s="27"/>
      <c r="H17" s="27"/>
      <c r="I17" s="27"/>
      <c r="J17" s="28"/>
    </row>
    <row r="18" spans="1:18" x14ac:dyDescent="0.25">
      <c r="B18" s="26"/>
      <c r="C18" s="27"/>
      <c r="D18" s="27"/>
      <c r="E18" s="27"/>
      <c r="F18" s="27"/>
      <c r="G18" s="27"/>
      <c r="H18" s="27"/>
      <c r="I18" s="27"/>
      <c r="J18" s="28"/>
    </row>
    <row r="19" spans="1:18" x14ac:dyDescent="0.25">
      <c r="B19" s="26"/>
      <c r="C19" s="27"/>
      <c r="D19" s="27"/>
      <c r="E19" s="27"/>
      <c r="F19" s="27"/>
      <c r="G19" s="27"/>
      <c r="H19" s="27"/>
      <c r="I19" s="27"/>
      <c r="J19" s="28"/>
    </row>
    <row r="20" spans="1:18" x14ac:dyDescent="0.25">
      <c r="B20" s="26"/>
      <c r="C20" s="27"/>
      <c r="D20" s="27"/>
      <c r="E20" s="27"/>
      <c r="F20" s="27"/>
      <c r="G20" s="27"/>
      <c r="H20" s="27"/>
      <c r="I20" s="27"/>
      <c r="J20" s="28"/>
    </row>
    <row r="21" spans="1:18" x14ac:dyDescent="0.25">
      <c r="B21" s="26"/>
      <c r="C21" s="27"/>
      <c r="D21" s="27"/>
      <c r="E21" s="27"/>
      <c r="F21" s="27"/>
      <c r="G21" s="27"/>
      <c r="H21" s="27"/>
      <c r="I21" s="27"/>
      <c r="J21" s="28"/>
    </row>
    <row r="22" spans="1:18" x14ac:dyDescent="0.25">
      <c r="B22" s="26"/>
      <c r="C22" s="27"/>
      <c r="D22" s="27"/>
      <c r="E22" s="27"/>
      <c r="F22" s="33" t="s">
        <v>50</v>
      </c>
      <c r="G22" s="27"/>
      <c r="H22" s="27"/>
      <c r="I22" s="27"/>
      <c r="J22" s="28"/>
    </row>
    <row r="23" spans="1:18" x14ac:dyDescent="0.25">
      <c r="B23" s="26"/>
      <c r="C23" s="27"/>
      <c r="D23" s="27"/>
      <c r="E23" s="27"/>
      <c r="F23" s="34"/>
      <c r="G23" s="27"/>
      <c r="H23" s="27"/>
      <c r="I23" s="27"/>
      <c r="J23" s="28"/>
    </row>
    <row r="24" spans="1:18" x14ac:dyDescent="0.25">
      <c r="B24" s="26"/>
      <c r="C24" s="27"/>
      <c r="D24" s="435" t="s">
        <v>235</v>
      </c>
      <c r="E24" s="436" t="s">
        <v>51</v>
      </c>
      <c r="F24" s="436"/>
      <c r="G24" s="436"/>
      <c r="H24" s="436"/>
      <c r="I24" s="27"/>
      <c r="J24" s="28"/>
    </row>
    <row r="25" spans="1:18" x14ac:dyDescent="0.25">
      <c r="B25" s="26"/>
      <c r="C25" s="27"/>
      <c r="D25" s="27"/>
      <c r="E25" s="35"/>
      <c r="F25" s="35"/>
      <c r="G25" s="35"/>
      <c r="H25" s="27"/>
      <c r="I25" s="27"/>
      <c r="J25" s="28"/>
    </row>
    <row r="26" spans="1:18" x14ac:dyDescent="0.25">
      <c r="B26" s="26"/>
      <c r="C26" s="27"/>
      <c r="D26" s="435" t="s">
        <v>259</v>
      </c>
      <c r="E26" s="436"/>
      <c r="F26" s="436"/>
      <c r="G26" s="436"/>
      <c r="H26" s="436"/>
      <c r="I26" s="27"/>
      <c r="J26" s="28"/>
    </row>
    <row r="27" spans="1:18" s="67" customFormat="1" x14ac:dyDescent="0.25">
      <c r="A27" s="16"/>
      <c r="B27" s="26"/>
      <c r="C27" s="27"/>
      <c r="D27" s="87"/>
      <c r="E27" s="87"/>
      <c r="F27" s="87"/>
      <c r="G27" s="87"/>
      <c r="H27" s="87"/>
      <c r="I27" s="27"/>
      <c r="J27" s="28"/>
      <c r="K27" s="16"/>
      <c r="L27" s="16"/>
      <c r="M27" s="16"/>
      <c r="N27" s="16"/>
      <c r="O27" s="16"/>
      <c r="P27" s="16"/>
      <c r="Q27" s="16"/>
      <c r="R27" s="16"/>
    </row>
    <row r="28" spans="1:18" s="67" customFormat="1" x14ac:dyDescent="0.25">
      <c r="A28" s="16"/>
      <c r="B28" s="26"/>
      <c r="C28" s="27"/>
      <c r="D28" s="435" t="s">
        <v>260</v>
      </c>
      <c r="E28" s="436" t="s">
        <v>51</v>
      </c>
      <c r="F28" s="436"/>
      <c r="G28" s="436"/>
      <c r="H28" s="436"/>
      <c r="I28" s="27"/>
      <c r="J28" s="28"/>
      <c r="K28" s="16"/>
      <c r="L28" s="16"/>
      <c r="M28" s="16"/>
      <c r="N28" s="16"/>
      <c r="O28" s="16"/>
      <c r="P28" s="16"/>
      <c r="Q28" s="16"/>
      <c r="R28" s="16"/>
    </row>
    <row r="29" spans="1:18" s="99" customFormat="1" x14ac:dyDescent="0.25">
      <c r="A29" s="102"/>
      <c r="B29" s="26"/>
      <c r="C29" s="27"/>
      <c r="D29" s="114"/>
      <c r="E29" s="114"/>
      <c r="F29" s="114"/>
      <c r="G29" s="114"/>
      <c r="H29" s="114"/>
      <c r="I29" s="27"/>
      <c r="J29" s="28"/>
      <c r="K29" s="102"/>
      <c r="L29" s="102"/>
      <c r="M29" s="102"/>
      <c r="N29" s="102"/>
      <c r="O29" s="102"/>
      <c r="P29" s="102"/>
      <c r="Q29" s="102"/>
      <c r="R29" s="102"/>
    </row>
    <row r="30" spans="1:18" s="99" customFormat="1" x14ac:dyDescent="0.25">
      <c r="A30" s="102"/>
      <c r="B30" s="26"/>
      <c r="C30" s="27"/>
      <c r="D30" s="435" t="s">
        <v>267</v>
      </c>
      <c r="E30" s="436" t="s">
        <v>51</v>
      </c>
      <c r="F30" s="436"/>
      <c r="G30" s="436"/>
      <c r="H30" s="436"/>
      <c r="I30" s="27"/>
      <c r="J30" s="28"/>
      <c r="K30" s="102"/>
      <c r="L30" s="102"/>
      <c r="M30" s="102"/>
      <c r="N30" s="102"/>
      <c r="O30" s="102"/>
      <c r="P30" s="102"/>
      <c r="Q30" s="102"/>
      <c r="R30" s="102"/>
    </row>
    <row r="31" spans="1:18" s="67" customFormat="1" x14ac:dyDescent="0.25">
      <c r="A31" s="16"/>
      <c r="B31" s="26"/>
      <c r="C31" s="27"/>
      <c r="D31" s="87"/>
      <c r="E31" s="87"/>
      <c r="F31" s="87"/>
      <c r="G31" s="87"/>
      <c r="H31" s="87"/>
      <c r="I31" s="27"/>
      <c r="J31" s="28"/>
      <c r="K31" s="16"/>
      <c r="L31" s="16"/>
      <c r="M31" s="16"/>
      <c r="N31" s="16"/>
      <c r="O31" s="16"/>
      <c r="P31" s="16"/>
      <c r="Q31" s="16"/>
      <c r="R31" s="16"/>
    </row>
    <row r="32" spans="1:18" s="67" customFormat="1" x14ac:dyDescent="0.25">
      <c r="A32" s="16"/>
      <c r="B32" s="26"/>
      <c r="C32" s="27"/>
      <c r="D32" s="435" t="s">
        <v>261</v>
      </c>
      <c r="E32" s="436" t="s">
        <v>51</v>
      </c>
      <c r="F32" s="436"/>
      <c r="G32" s="436"/>
      <c r="H32" s="436"/>
      <c r="I32" s="27"/>
      <c r="J32" s="28"/>
      <c r="K32" s="16"/>
      <c r="L32" s="16"/>
      <c r="M32" s="16"/>
      <c r="N32" s="16"/>
      <c r="O32" s="16"/>
      <c r="P32" s="16"/>
      <c r="Q32" s="16"/>
      <c r="R32" s="16"/>
    </row>
    <row r="33" spans="2:10" x14ac:dyDescent="0.25">
      <c r="B33" s="26"/>
      <c r="C33" s="27"/>
      <c r="D33" s="35"/>
      <c r="E33" s="35"/>
      <c r="F33" s="35"/>
      <c r="G33" s="35"/>
      <c r="H33" s="35"/>
      <c r="I33" s="27"/>
      <c r="J33" s="28"/>
    </row>
    <row r="34" spans="2:10" x14ac:dyDescent="0.25">
      <c r="B34" s="26"/>
      <c r="C34" s="27"/>
      <c r="D34" s="435" t="s">
        <v>274</v>
      </c>
      <c r="E34" s="436" t="s">
        <v>51</v>
      </c>
      <c r="F34" s="436"/>
      <c r="G34" s="436"/>
      <c r="H34" s="436"/>
      <c r="I34" s="27"/>
      <c r="J34" s="28"/>
    </row>
    <row r="35" spans="2:10" x14ac:dyDescent="0.25">
      <c r="B35" s="26"/>
      <c r="C35" s="27"/>
      <c r="D35" s="27"/>
      <c r="E35" s="27"/>
      <c r="F35" s="27"/>
      <c r="G35" s="27"/>
      <c r="H35" s="27"/>
      <c r="I35" s="27"/>
      <c r="J35" s="28"/>
    </row>
    <row r="36" spans="2:10" x14ac:dyDescent="0.25">
      <c r="B36" s="26"/>
      <c r="C36" s="27"/>
      <c r="D36" s="437" t="s">
        <v>1445</v>
      </c>
      <c r="E36" s="438"/>
      <c r="F36" s="438"/>
      <c r="G36" s="438"/>
      <c r="H36" s="438"/>
      <c r="I36" s="27"/>
      <c r="J36" s="28"/>
    </row>
    <row r="37" spans="2:10" x14ac:dyDescent="0.25">
      <c r="B37" s="26"/>
      <c r="C37" s="27"/>
      <c r="D37" s="27"/>
      <c r="E37" s="27"/>
      <c r="F37" s="34"/>
      <c r="G37" s="27"/>
      <c r="H37" s="27"/>
      <c r="I37" s="27"/>
      <c r="J37" s="28"/>
    </row>
    <row r="38" spans="2:10" x14ac:dyDescent="0.25">
      <c r="B38" s="26"/>
      <c r="C38" s="27"/>
      <c r="D38" s="27"/>
      <c r="E38" s="27"/>
      <c r="F38" s="27"/>
      <c r="G38" s="27"/>
      <c r="H38" s="27"/>
      <c r="I38" s="27"/>
      <c r="J38" s="28"/>
    </row>
    <row r="39" spans="2:10" ht="15.75" thickBot="1" x14ac:dyDescent="0.3">
      <c r="B39" s="36"/>
      <c r="C39" s="37"/>
      <c r="D39" s="37"/>
      <c r="E39" s="37"/>
      <c r="F39" s="37"/>
      <c r="G39" s="37"/>
      <c r="H39" s="37"/>
      <c r="I39" s="37"/>
      <c r="J39" s="38"/>
    </row>
  </sheetData>
  <mergeCells count="7">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NTT Contents'!Udskriftsområde" display="Worksheet D &amp; Onwards: Danish National Transparency Template"/>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243386"/>
    <pageSetUpPr fitToPage="1"/>
  </sheetPr>
  <dimension ref="B4:O99"/>
  <sheetViews>
    <sheetView zoomScale="70" zoomScaleNormal="70" workbookViewId="0"/>
  </sheetViews>
  <sheetFormatPr defaultRowHeight="15" x14ac:dyDescent="0.25"/>
  <cols>
    <col min="1" max="1" width="4.7109375" style="183" customWidth="1"/>
    <col min="2" max="2" width="31" style="183" customWidth="1"/>
    <col min="3" max="12" width="15.7109375" style="183" customWidth="1"/>
    <col min="13" max="13" width="3.42578125" style="183" customWidth="1"/>
    <col min="14" max="16384" width="9.140625" style="183"/>
  </cols>
  <sheetData>
    <row r="4" spans="2:14" x14ac:dyDescent="0.25">
      <c r="B4" s="194"/>
      <c r="C4" s="194"/>
      <c r="D4" s="194"/>
      <c r="E4" s="194"/>
      <c r="F4" s="194"/>
      <c r="G4" s="194"/>
      <c r="H4" s="194"/>
      <c r="I4" s="194"/>
      <c r="J4" s="194"/>
      <c r="K4" s="194"/>
      <c r="L4" s="194"/>
    </row>
    <row r="5" spans="2:14" ht="15.75" x14ac:dyDescent="0.25">
      <c r="B5" s="220" t="s">
        <v>1257</v>
      </c>
      <c r="C5" s="194"/>
      <c r="D5" s="194"/>
      <c r="E5" s="194"/>
      <c r="F5" s="194"/>
      <c r="G5" s="194"/>
      <c r="H5" s="194"/>
      <c r="I5" s="194"/>
      <c r="J5" s="194"/>
      <c r="K5" s="194"/>
      <c r="L5" s="194"/>
    </row>
    <row r="6" spans="2:14" ht="3.75" customHeight="1" x14ac:dyDescent="0.25">
      <c r="B6" s="220"/>
      <c r="C6" s="194"/>
      <c r="D6" s="194"/>
      <c r="E6" s="194"/>
      <c r="F6" s="194"/>
      <c r="G6" s="194"/>
      <c r="H6" s="194"/>
      <c r="I6" s="194"/>
      <c r="J6" s="194"/>
      <c r="K6" s="194"/>
      <c r="L6" s="194"/>
    </row>
    <row r="7" spans="2:14" x14ac:dyDescent="0.25">
      <c r="B7" s="245" t="s">
        <v>1065</v>
      </c>
      <c r="C7" s="245"/>
      <c r="D7" s="244"/>
      <c r="E7" s="258"/>
      <c r="F7" s="258"/>
      <c r="G7" s="258"/>
      <c r="H7" s="258"/>
      <c r="I7" s="258"/>
      <c r="J7" s="258"/>
      <c r="K7" s="243"/>
      <c r="L7" s="243"/>
      <c r="M7" s="186"/>
      <c r="N7" s="257"/>
    </row>
    <row r="8" spans="2:14" x14ac:dyDescent="0.25">
      <c r="B8" s="218"/>
      <c r="C8" s="452" t="s">
        <v>1248</v>
      </c>
      <c r="D8" s="452"/>
      <c r="E8" s="452"/>
      <c r="F8" s="452"/>
      <c r="G8" s="452"/>
      <c r="H8" s="452"/>
      <c r="I8" s="452"/>
      <c r="J8" s="452"/>
      <c r="K8" s="452"/>
      <c r="L8" s="452"/>
      <c r="M8" s="184"/>
      <c r="N8" s="186"/>
    </row>
    <row r="9" spans="2:14" x14ac:dyDescent="0.25">
      <c r="B9" s="218"/>
      <c r="C9" s="242" t="s">
        <v>1247</v>
      </c>
      <c r="D9" s="242" t="s">
        <v>1246</v>
      </c>
      <c r="E9" s="242" t="s">
        <v>1245</v>
      </c>
      <c r="F9" s="242" t="s">
        <v>1244</v>
      </c>
      <c r="G9" s="242" t="s">
        <v>1243</v>
      </c>
      <c r="H9" s="242" t="s">
        <v>1242</v>
      </c>
      <c r="I9" s="242" t="s">
        <v>1241</v>
      </c>
      <c r="J9" s="242" t="s">
        <v>1240</v>
      </c>
      <c r="K9" s="242" t="s">
        <v>1239</v>
      </c>
      <c r="L9" s="242" t="s">
        <v>1238</v>
      </c>
      <c r="M9" s="184"/>
      <c r="N9" s="256"/>
    </row>
    <row r="10" spans="2:14" x14ac:dyDescent="0.25">
      <c r="C10" s="241"/>
      <c r="D10" s="241"/>
      <c r="E10" s="241"/>
      <c r="F10" s="241"/>
      <c r="G10" s="241"/>
      <c r="H10" s="241"/>
      <c r="I10" s="241"/>
      <c r="J10" s="241"/>
      <c r="K10" s="241"/>
      <c r="L10" s="241"/>
      <c r="M10" s="184"/>
      <c r="N10" s="186"/>
    </row>
    <row r="11" spans="2:14" x14ac:dyDescent="0.25">
      <c r="B11" s="240" t="s">
        <v>1233</v>
      </c>
      <c r="C11" s="253">
        <v>53.14683555904687</v>
      </c>
      <c r="D11" s="253">
        <v>46.846541633935587</v>
      </c>
      <c r="E11" s="253">
        <v>33.434628174914899</v>
      </c>
      <c r="F11" s="253">
        <v>10.457085624509034</v>
      </c>
      <c r="G11" s="253">
        <v>5.589131971720346</v>
      </c>
      <c r="H11" s="253">
        <v>0.95155472636815919</v>
      </c>
      <c r="I11" s="253">
        <v>0.61099829798376537</v>
      </c>
      <c r="J11" s="253">
        <v>0.43070371825085102</v>
      </c>
      <c r="K11" s="253">
        <v>0.31050733176224143</v>
      </c>
      <c r="L11" s="253">
        <v>0.98160382299031157</v>
      </c>
      <c r="M11" s="184"/>
      <c r="N11" s="255"/>
    </row>
    <row r="12" spans="2:14" x14ac:dyDescent="0.25">
      <c r="B12" s="240" t="s">
        <v>1232</v>
      </c>
      <c r="C12" s="253">
        <v>2.37</v>
      </c>
      <c r="D12" s="253">
        <v>2.0699999999999998</v>
      </c>
      <c r="E12" s="253">
        <v>1.29</v>
      </c>
      <c r="F12" s="253">
        <v>0.15</v>
      </c>
      <c r="G12" s="253">
        <v>0.05</v>
      </c>
      <c r="H12" s="253">
        <v>0.01</v>
      </c>
      <c r="I12" s="253">
        <v>0.01</v>
      </c>
      <c r="J12" s="253">
        <v>0</v>
      </c>
      <c r="K12" s="253">
        <v>0</v>
      </c>
      <c r="L12" s="253">
        <v>0.02</v>
      </c>
      <c r="M12" s="184"/>
      <c r="N12" s="255"/>
    </row>
    <row r="13" spans="2:14" x14ac:dyDescent="0.25">
      <c r="B13" s="240" t="s">
        <v>1231</v>
      </c>
      <c r="C13" s="253">
        <v>10.25769888793841</v>
      </c>
      <c r="D13" s="253">
        <v>5.2365269461077846</v>
      </c>
      <c r="E13" s="253">
        <v>2.8222840034217285</v>
      </c>
      <c r="F13" s="253">
        <v>0.8727544910179641</v>
      </c>
      <c r="G13" s="253">
        <v>0.58939264328485885</v>
      </c>
      <c r="H13" s="253">
        <v>0.272027373823781</v>
      </c>
      <c r="I13" s="253">
        <v>0.26069289991445682</v>
      </c>
      <c r="J13" s="253">
        <v>0.23802395209580837</v>
      </c>
      <c r="K13" s="253">
        <v>0.18135158254918735</v>
      </c>
      <c r="L13" s="253">
        <v>2.2328913601368692</v>
      </c>
      <c r="M13" s="184"/>
      <c r="N13" s="255"/>
    </row>
    <row r="14" spans="2:14" x14ac:dyDescent="0.25">
      <c r="B14" s="240" t="s">
        <v>1230</v>
      </c>
      <c r="C14" s="253">
        <v>9.65</v>
      </c>
      <c r="D14" s="253">
        <v>4.54</v>
      </c>
      <c r="E14" s="253">
        <v>2.02</v>
      </c>
      <c r="F14" s="253">
        <v>0.65</v>
      </c>
      <c r="G14" s="253">
        <v>0.38</v>
      </c>
      <c r="H14" s="253">
        <v>0.1</v>
      </c>
      <c r="I14" s="253">
        <v>7.0000000000000007E-2</v>
      </c>
      <c r="J14" s="253">
        <v>0.05</v>
      </c>
      <c r="K14" s="253">
        <v>0.04</v>
      </c>
      <c r="L14" s="253">
        <v>0.2</v>
      </c>
      <c r="M14" s="184"/>
      <c r="N14" s="255"/>
    </row>
    <row r="15" spans="2:14" x14ac:dyDescent="0.25">
      <c r="B15" s="240" t="s">
        <v>1229</v>
      </c>
      <c r="C15" s="253">
        <v>3.5171414038657169</v>
      </c>
      <c r="D15" s="253">
        <v>2.8858596134282806</v>
      </c>
      <c r="E15" s="253">
        <v>2.1543743641912512</v>
      </c>
      <c r="F15" s="253">
        <v>0.62126144455747712</v>
      </c>
      <c r="G15" s="253">
        <v>0.28056968463886067</v>
      </c>
      <c r="H15" s="253">
        <v>5.0101729399796541E-2</v>
      </c>
      <c r="I15" s="253">
        <v>4.0081383519837234E-2</v>
      </c>
      <c r="J15" s="253">
        <v>2.0040691759918617E-2</v>
      </c>
      <c r="K15" s="253">
        <v>2.0040691759918617E-2</v>
      </c>
      <c r="L15" s="253">
        <v>0.24048830111902339</v>
      </c>
      <c r="M15" s="184"/>
      <c r="N15" s="255"/>
    </row>
    <row r="16" spans="2:14" ht="30" x14ac:dyDescent="0.25">
      <c r="B16" s="240" t="s">
        <v>1228</v>
      </c>
      <c r="C16" s="253">
        <v>1.0442448979591836</v>
      </c>
      <c r="D16" s="253">
        <v>0.67273469387755103</v>
      </c>
      <c r="E16" s="253">
        <v>0.5924081632653061</v>
      </c>
      <c r="F16" s="253">
        <v>4.016326530612245E-2</v>
      </c>
      <c r="G16" s="253">
        <v>3.0122448979591834E-2</v>
      </c>
      <c r="H16" s="253">
        <v>1.0040816326530613E-2</v>
      </c>
      <c r="I16" s="253">
        <v>1.0040816326530613E-2</v>
      </c>
      <c r="J16" s="253">
        <v>0</v>
      </c>
      <c r="K16" s="253">
        <v>0</v>
      </c>
      <c r="L16" s="253">
        <v>5.0204081632653066E-2</v>
      </c>
      <c r="M16" s="184"/>
      <c r="N16" s="255"/>
    </row>
    <row r="17" spans="2:14" x14ac:dyDescent="0.25">
      <c r="B17" s="240" t="s">
        <v>1227</v>
      </c>
      <c r="C17" s="253">
        <v>4.9003309859154927</v>
      </c>
      <c r="D17" s="253">
        <v>4.5996971830985913</v>
      </c>
      <c r="E17" s="253">
        <v>3.1265915492957745</v>
      </c>
      <c r="F17" s="253">
        <v>0.70147887323943658</v>
      </c>
      <c r="G17" s="253">
        <v>0.34071830985915497</v>
      </c>
      <c r="H17" s="253">
        <v>0.10021126760563381</v>
      </c>
      <c r="I17" s="253">
        <v>8.0169014084507037E-2</v>
      </c>
      <c r="J17" s="253">
        <v>7.014788732394367E-2</v>
      </c>
      <c r="K17" s="253">
        <v>4.0084507042253519E-2</v>
      </c>
      <c r="L17" s="253">
        <v>0.24050704225352112</v>
      </c>
      <c r="M17" s="184"/>
      <c r="N17" s="255"/>
    </row>
    <row r="18" spans="2:14" x14ac:dyDescent="0.25">
      <c r="B18" s="240" t="s">
        <v>1250</v>
      </c>
      <c r="C18" s="253">
        <v>2.9055198019801982</v>
      </c>
      <c r="D18" s="253">
        <v>2.7536633663366339</v>
      </c>
      <c r="E18" s="253">
        <v>1.7817821782178218</v>
      </c>
      <c r="F18" s="253">
        <v>0.3340841584158416</v>
      </c>
      <c r="G18" s="253">
        <v>0.18222772277227722</v>
      </c>
      <c r="H18" s="253">
        <v>5.0618811881188122E-2</v>
      </c>
      <c r="I18" s="253">
        <v>3.0371287128712871E-2</v>
      </c>
      <c r="J18" s="253">
        <v>2.0247524752475248E-2</v>
      </c>
      <c r="K18" s="253">
        <v>1.0123762376237624E-2</v>
      </c>
      <c r="L18" s="253">
        <v>1.0123762376237624E-2</v>
      </c>
      <c r="M18" s="184"/>
      <c r="N18" s="255"/>
    </row>
    <row r="19" spans="2:14" ht="30" x14ac:dyDescent="0.25">
      <c r="B19" s="240" t="s">
        <v>1249</v>
      </c>
      <c r="C19" s="253">
        <v>1.3424362606232296</v>
      </c>
      <c r="D19" s="253">
        <v>1.3017563739376772</v>
      </c>
      <c r="E19" s="253">
        <v>0.77291784702549582</v>
      </c>
      <c r="F19" s="253">
        <v>5.084985835694051E-2</v>
      </c>
      <c r="G19" s="253">
        <v>3.0509915014164304E-2</v>
      </c>
      <c r="H19" s="253">
        <v>1.0169971671388103E-2</v>
      </c>
      <c r="I19" s="253">
        <v>1.0169971671388103E-2</v>
      </c>
      <c r="J19" s="253">
        <v>0</v>
      </c>
      <c r="K19" s="253">
        <v>0</v>
      </c>
      <c r="L19" s="253">
        <v>1.0169971671388103E-2</v>
      </c>
      <c r="M19" s="184"/>
      <c r="N19" s="255"/>
    </row>
    <row r="20" spans="2:14" x14ac:dyDescent="0.25">
      <c r="B20" s="240" t="s">
        <v>2</v>
      </c>
      <c r="C20" s="253">
        <v>0.03</v>
      </c>
      <c r="D20" s="253">
        <v>0.02</v>
      </c>
      <c r="E20" s="253">
        <v>0</v>
      </c>
      <c r="F20" s="253">
        <v>0</v>
      </c>
      <c r="G20" s="253">
        <v>0</v>
      </c>
      <c r="H20" s="253">
        <v>0</v>
      </c>
      <c r="I20" s="253">
        <v>0</v>
      </c>
      <c r="J20" s="253">
        <v>0</v>
      </c>
      <c r="K20" s="253">
        <v>0</v>
      </c>
      <c r="L20" s="253">
        <v>0</v>
      </c>
      <c r="M20" s="184"/>
      <c r="N20" s="255"/>
    </row>
    <row r="21" spans="2:14" x14ac:dyDescent="0.25">
      <c r="C21" s="253"/>
      <c r="D21" s="253"/>
      <c r="E21" s="253"/>
      <c r="F21" s="253"/>
      <c r="G21" s="253"/>
      <c r="H21" s="253"/>
      <c r="I21" s="253"/>
      <c r="J21" s="253"/>
      <c r="K21" s="253"/>
      <c r="L21" s="253"/>
      <c r="M21" s="184"/>
      <c r="N21" s="186"/>
    </row>
    <row r="22" spans="2:14" x14ac:dyDescent="0.25">
      <c r="B22" s="217" t="s">
        <v>1</v>
      </c>
      <c r="C22" s="246">
        <v>89.114505568396737</v>
      </c>
      <c r="D22" s="246">
        <v>71.218518176087414</v>
      </c>
      <c r="E22" s="246">
        <v>48.277547383904185</v>
      </c>
      <c r="F22" s="246">
        <v>13.957449043916787</v>
      </c>
      <c r="G22" s="246">
        <v>7.5014944316032786</v>
      </c>
      <c r="H22" s="246">
        <v>1.5429325488548016</v>
      </c>
      <c r="I22" s="246">
        <v>1.1064450514814037</v>
      </c>
      <c r="J22" s="246">
        <v>0.81206976255515873</v>
      </c>
      <c r="K22" s="246">
        <v>0.58875057785249008</v>
      </c>
      <c r="L22" s="246">
        <v>3.7761243958814874</v>
      </c>
      <c r="M22" s="184"/>
      <c r="N22" s="254"/>
    </row>
    <row r="23" spans="2:14" x14ac:dyDescent="0.25">
      <c r="M23" s="184"/>
      <c r="N23" s="186"/>
    </row>
    <row r="24" spans="2:14" x14ac:dyDescent="0.25">
      <c r="M24" s="184"/>
      <c r="N24" s="186"/>
    </row>
    <row r="25" spans="2:14" x14ac:dyDescent="0.25">
      <c r="M25" s="184"/>
      <c r="N25" s="186"/>
    </row>
    <row r="26" spans="2:14" x14ac:dyDescent="0.25">
      <c r="M26" s="184"/>
      <c r="N26" s="186"/>
    </row>
    <row r="27" spans="2:14" ht="15.75" x14ac:dyDescent="0.25">
      <c r="B27" s="220" t="s">
        <v>1256</v>
      </c>
      <c r="C27" s="194"/>
      <c r="D27" s="194"/>
      <c r="E27" s="194"/>
      <c r="F27" s="194"/>
      <c r="G27" s="194"/>
      <c r="H27" s="194"/>
      <c r="I27" s="194"/>
      <c r="J27" s="194"/>
      <c r="K27" s="194"/>
      <c r="L27" s="194"/>
      <c r="M27" s="184"/>
      <c r="N27" s="186"/>
    </row>
    <row r="28" spans="2:14" ht="3.75" customHeight="1" x14ac:dyDescent="0.25">
      <c r="B28" s="220"/>
      <c r="C28" s="194"/>
      <c r="D28" s="194"/>
      <c r="E28" s="194"/>
      <c r="F28" s="194"/>
      <c r="G28" s="194"/>
      <c r="H28" s="194"/>
      <c r="I28" s="194"/>
      <c r="J28" s="194"/>
      <c r="K28" s="194"/>
      <c r="L28" s="194"/>
      <c r="M28" s="184"/>
      <c r="N28" s="186"/>
    </row>
    <row r="29" spans="2:14" x14ac:dyDescent="0.25">
      <c r="B29" s="252" t="s">
        <v>1255</v>
      </c>
      <c r="C29" s="244"/>
      <c r="D29" s="243"/>
      <c r="E29" s="243"/>
      <c r="F29" s="243"/>
      <c r="G29" s="243"/>
      <c r="H29" s="243"/>
      <c r="I29" s="243"/>
      <c r="J29" s="243"/>
      <c r="K29" s="243"/>
      <c r="L29" s="243"/>
      <c r="M29" s="184"/>
      <c r="N29" s="186"/>
    </row>
    <row r="30" spans="2:14" x14ac:dyDescent="0.25">
      <c r="B30" s="218"/>
      <c r="C30" s="452" t="s">
        <v>1248</v>
      </c>
      <c r="D30" s="452"/>
      <c r="E30" s="452"/>
      <c r="F30" s="452"/>
      <c r="G30" s="452"/>
      <c r="H30" s="452"/>
      <c r="I30" s="452"/>
      <c r="J30" s="452"/>
      <c r="K30" s="452"/>
      <c r="L30" s="452"/>
      <c r="M30" s="184"/>
      <c r="N30" s="186"/>
    </row>
    <row r="31" spans="2:14" x14ac:dyDescent="0.25">
      <c r="B31" s="218"/>
      <c r="C31" s="242" t="s">
        <v>1247</v>
      </c>
      <c r="D31" s="242" t="s">
        <v>1246</v>
      </c>
      <c r="E31" s="242" t="s">
        <v>1245</v>
      </c>
      <c r="F31" s="242" t="s">
        <v>1244</v>
      </c>
      <c r="G31" s="242" t="s">
        <v>1243</v>
      </c>
      <c r="H31" s="242" t="s">
        <v>1242</v>
      </c>
      <c r="I31" s="242" t="s">
        <v>1241</v>
      </c>
      <c r="J31" s="242" t="s">
        <v>1240</v>
      </c>
      <c r="K31" s="242" t="s">
        <v>1239</v>
      </c>
      <c r="L31" s="242" t="s">
        <v>1238</v>
      </c>
      <c r="M31" s="184"/>
      <c r="N31" s="256"/>
    </row>
    <row r="32" spans="2:14" x14ac:dyDescent="0.25">
      <c r="C32" s="241"/>
      <c r="D32" s="241"/>
      <c r="E32" s="241"/>
      <c r="F32" s="241"/>
      <c r="G32" s="241"/>
      <c r="H32" s="241"/>
      <c r="I32" s="241"/>
      <c r="J32" s="241"/>
      <c r="K32" s="241"/>
      <c r="L32" s="241"/>
      <c r="M32" s="184"/>
      <c r="N32" s="186"/>
    </row>
    <row r="33" spans="2:14" x14ac:dyDescent="0.25">
      <c r="B33" s="240" t="s">
        <v>1233</v>
      </c>
      <c r="C33" s="374">
        <v>34.791161235328829</v>
      </c>
      <c r="D33" s="374">
        <v>30.666841518588949</v>
      </c>
      <c r="E33" s="374">
        <v>21.887089371188775</v>
      </c>
      <c r="F33" s="374">
        <v>6.8454527571962505</v>
      </c>
      <c r="G33" s="374">
        <v>3.6587764736738579</v>
      </c>
      <c r="H33" s="374">
        <v>0.62290997311651697</v>
      </c>
      <c r="I33" s="374">
        <v>0.39997377221165825</v>
      </c>
      <c r="J33" s="374">
        <v>0.2819487246737919</v>
      </c>
      <c r="K33" s="374">
        <v>0.20326535964854767</v>
      </c>
      <c r="L33" s="374">
        <v>0.64258081437282799</v>
      </c>
      <c r="M33" s="184"/>
      <c r="N33" s="255"/>
    </row>
    <row r="34" spans="2:14" x14ac:dyDescent="0.25">
      <c r="B34" s="240" t="s">
        <v>1232</v>
      </c>
      <c r="C34" s="374">
        <v>39.69849246231157</v>
      </c>
      <c r="D34" s="374">
        <v>34.673366834170864</v>
      </c>
      <c r="E34" s="374">
        <v>21.608040201005029</v>
      </c>
      <c r="F34" s="374">
        <v>2.5125628140703524</v>
      </c>
      <c r="G34" s="374">
        <v>0.83752093802345084</v>
      </c>
      <c r="H34" s="374">
        <v>0.16750418760469016</v>
      </c>
      <c r="I34" s="374">
        <v>0.16750418760469016</v>
      </c>
      <c r="J34" s="374">
        <v>0</v>
      </c>
      <c r="K34" s="374">
        <v>0</v>
      </c>
      <c r="L34" s="374">
        <v>0.33500837520938032</v>
      </c>
      <c r="M34" s="184"/>
      <c r="N34" s="255"/>
    </row>
    <row r="35" spans="2:14" x14ac:dyDescent="0.25">
      <c r="B35" s="240" t="s">
        <v>1231</v>
      </c>
      <c r="C35" s="374">
        <v>44.669299111549854</v>
      </c>
      <c r="D35" s="374">
        <v>22.803553800592301</v>
      </c>
      <c r="E35" s="374">
        <v>12.290227048371175</v>
      </c>
      <c r="F35" s="374">
        <v>3.8005923000987165</v>
      </c>
      <c r="G35" s="374">
        <v>2.5666337611056265</v>
      </c>
      <c r="H35" s="374">
        <v>1.184600197433366</v>
      </c>
      <c r="I35" s="374">
        <v>1.1352418558736426</v>
      </c>
      <c r="J35" s="374">
        <v>1.0365251727541953</v>
      </c>
      <c r="K35" s="374">
        <v>0.78973346495557739</v>
      </c>
      <c r="L35" s="374">
        <v>9.7235932872655475</v>
      </c>
      <c r="M35" s="184"/>
      <c r="N35" s="255"/>
    </row>
    <row r="36" spans="2:14" x14ac:dyDescent="0.25">
      <c r="B36" s="240" t="s">
        <v>1230</v>
      </c>
      <c r="C36" s="374">
        <v>54.51977401129944</v>
      </c>
      <c r="D36" s="374">
        <v>25.649717514124294</v>
      </c>
      <c r="E36" s="374">
        <v>11.412429378531073</v>
      </c>
      <c r="F36" s="374">
        <v>3.6723163841807911</v>
      </c>
      <c r="G36" s="374">
        <v>2.1468926553672318</v>
      </c>
      <c r="H36" s="374">
        <v>0.5649717514124295</v>
      </c>
      <c r="I36" s="374">
        <v>0.39548022598870064</v>
      </c>
      <c r="J36" s="374">
        <v>0.28248587570621475</v>
      </c>
      <c r="K36" s="374">
        <v>0.22598870056497175</v>
      </c>
      <c r="L36" s="374">
        <v>1.129943502824859</v>
      </c>
      <c r="M36" s="184"/>
      <c r="N36" s="255"/>
    </row>
    <row r="37" spans="2:14" x14ac:dyDescent="0.25">
      <c r="B37" s="240" t="s">
        <v>1229</v>
      </c>
      <c r="C37" s="374">
        <v>35.779816513761467</v>
      </c>
      <c r="D37" s="374">
        <v>29.357798165137609</v>
      </c>
      <c r="E37" s="374">
        <v>21.916411824668707</v>
      </c>
      <c r="F37" s="374">
        <v>6.3200815494393474</v>
      </c>
      <c r="G37" s="374">
        <v>2.8542303771661577</v>
      </c>
      <c r="H37" s="374">
        <v>0.509683995922528</v>
      </c>
      <c r="I37" s="374">
        <v>0.40774719673802245</v>
      </c>
      <c r="J37" s="374">
        <v>0.20387359836901123</v>
      </c>
      <c r="K37" s="374">
        <v>0.20387359836901123</v>
      </c>
      <c r="L37" s="374">
        <v>2.4464831804281344</v>
      </c>
      <c r="M37" s="184"/>
      <c r="N37" s="255"/>
    </row>
    <row r="38" spans="2:14" ht="30" x14ac:dyDescent="0.25">
      <c r="B38" s="240" t="s">
        <v>1228</v>
      </c>
      <c r="C38" s="374">
        <v>42.622950819672141</v>
      </c>
      <c r="D38" s="374">
        <v>27.459016393442631</v>
      </c>
      <c r="E38" s="374">
        <v>24.180327868852466</v>
      </c>
      <c r="F38" s="374">
        <v>1.6393442622950825</v>
      </c>
      <c r="G38" s="374">
        <v>1.2295081967213117</v>
      </c>
      <c r="H38" s="374">
        <v>0.40983606557377061</v>
      </c>
      <c r="I38" s="374">
        <v>0.40983606557377061</v>
      </c>
      <c r="J38" s="374">
        <v>0</v>
      </c>
      <c r="K38" s="374">
        <v>0</v>
      </c>
      <c r="L38" s="374">
        <v>2.0491803278688532</v>
      </c>
      <c r="M38" s="184"/>
      <c r="N38" s="255"/>
    </row>
    <row r="39" spans="2:14" x14ac:dyDescent="0.25">
      <c r="B39" s="240" t="s">
        <v>1227</v>
      </c>
      <c r="C39" s="374">
        <v>34.509527170077632</v>
      </c>
      <c r="D39" s="374">
        <v>32.3923782639379</v>
      </c>
      <c r="E39" s="374">
        <v>22.018348623853214</v>
      </c>
      <c r="F39" s="374">
        <v>4.9400141143260416</v>
      </c>
      <c r="G39" s="374">
        <v>2.3994354269583633</v>
      </c>
      <c r="H39" s="374">
        <v>0.70571630204657754</v>
      </c>
      <c r="I39" s="374">
        <v>0.56457304163726185</v>
      </c>
      <c r="J39" s="374">
        <v>0.49400141143260423</v>
      </c>
      <c r="K39" s="374">
        <v>0.28228652081863093</v>
      </c>
      <c r="L39" s="374">
        <v>1.6937191249117856</v>
      </c>
      <c r="M39" s="184"/>
      <c r="N39" s="255"/>
    </row>
    <row r="40" spans="2:14" x14ac:dyDescent="0.25">
      <c r="B40" s="240" t="s">
        <v>1250</v>
      </c>
      <c r="C40" s="374">
        <v>35.964912280701768</v>
      </c>
      <c r="D40" s="374">
        <v>34.085213032581464</v>
      </c>
      <c r="E40" s="374">
        <v>22.055137844611536</v>
      </c>
      <c r="F40" s="374">
        <v>4.1353383458646631</v>
      </c>
      <c r="G40" s="374">
        <v>2.2556390977443614</v>
      </c>
      <c r="H40" s="374">
        <v>0.62656641604010044</v>
      </c>
      <c r="I40" s="374">
        <v>0.37593984962406024</v>
      </c>
      <c r="J40" s="374">
        <v>0.2506265664160402</v>
      </c>
      <c r="K40" s="374">
        <v>0.1253132832080201</v>
      </c>
      <c r="L40" s="374">
        <v>0.1253132832080201</v>
      </c>
      <c r="M40" s="184"/>
      <c r="N40" s="255"/>
    </row>
    <row r="41" spans="2:14" ht="30" x14ac:dyDescent="0.25">
      <c r="B41" s="240" t="s">
        <v>1249</v>
      </c>
      <c r="C41" s="374">
        <v>38.040345821325644</v>
      </c>
      <c r="D41" s="374">
        <v>36.887608069164266</v>
      </c>
      <c r="E41" s="374">
        <v>21.902017291066279</v>
      </c>
      <c r="F41" s="374">
        <v>1.4409221902017288</v>
      </c>
      <c r="G41" s="374">
        <v>0.8645533141210372</v>
      </c>
      <c r="H41" s="374">
        <v>0.28818443804034583</v>
      </c>
      <c r="I41" s="374">
        <v>0.28818443804034583</v>
      </c>
      <c r="J41" s="374">
        <v>0</v>
      </c>
      <c r="K41" s="374">
        <v>0</v>
      </c>
      <c r="L41" s="374">
        <v>0.28818443804034583</v>
      </c>
      <c r="M41" s="184"/>
      <c r="N41" s="255"/>
    </row>
    <row r="42" spans="2:14" x14ac:dyDescent="0.25">
      <c r="B42" s="240" t="s">
        <v>2</v>
      </c>
      <c r="C42" s="374">
        <v>60</v>
      </c>
      <c r="D42" s="374">
        <v>40</v>
      </c>
      <c r="E42" s="374">
        <v>0</v>
      </c>
      <c r="F42" s="374">
        <v>0</v>
      </c>
      <c r="G42" s="374">
        <v>0</v>
      </c>
      <c r="H42" s="374">
        <v>0</v>
      </c>
      <c r="I42" s="374">
        <v>0</v>
      </c>
      <c r="J42" s="374">
        <v>0</v>
      </c>
      <c r="K42" s="374">
        <v>0</v>
      </c>
      <c r="L42" s="374">
        <v>0</v>
      </c>
      <c r="M42" s="184"/>
      <c r="N42" s="255"/>
    </row>
    <row r="43" spans="2:14" x14ac:dyDescent="0.25">
      <c r="C43" s="375"/>
      <c r="D43" s="375"/>
      <c r="E43" s="375"/>
      <c r="F43" s="375"/>
      <c r="G43" s="375"/>
      <c r="H43" s="375"/>
      <c r="I43" s="375"/>
      <c r="J43" s="375"/>
      <c r="K43" s="375"/>
      <c r="L43" s="375"/>
      <c r="M43" s="184"/>
      <c r="N43" s="186"/>
    </row>
    <row r="44" spans="2:14" x14ac:dyDescent="0.25">
      <c r="B44" s="217" t="s">
        <v>1</v>
      </c>
      <c r="C44" s="376">
        <v>37.517026556337399</v>
      </c>
      <c r="D44" s="376">
        <v>29.982852069627874</v>
      </c>
      <c r="E44" s="376">
        <v>20.324749778100081</v>
      </c>
      <c r="F44" s="376">
        <v>5.8760578101109351</v>
      </c>
      <c r="G44" s="376">
        <v>3.1581139793978052</v>
      </c>
      <c r="H44" s="376">
        <v>0.64957148155408173</v>
      </c>
      <c r="I44" s="376">
        <v>0.46581112821970333</v>
      </c>
      <c r="J44" s="376">
        <v>0.34187972713372722</v>
      </c>
      <c r="K44" s="376">
        <v>0.24786280217195225</v>
      </c>
      <c r="L44" s="376">
        <v>1.5897407311718312</v>
      </c>
      <c r="M44" s="184"/>
      <c r="N44" s="254"/>
    </row>
    <row r="45" spans="2:14" x14ac:dyDescent="0.25">
      <c r="M45" s="184"/>
      <c r="N45" s="186"/>
    </row>
    <row r="46" spans="2:14" x14ac:dyDescent="0.25">
      <c r="M46" s="184"/>
      <c r="N46" s="184"/>
    </row>
    <row r="47" spans="2:14" x14ac:dyDescent="0.25">
      <c r="M47" s="184"/>
      <c r="N47" s="184"/>
    </row>
    <row r="49" spans="2:15" ht="15.75" x14ac:dyDescent="0.25">
      <c r="B49" s="220" t="s">
        <v>1254</v>
      </c>
      <c r="C49" s="194"/>
      <c r="D49" s="194"/>
      <c r="E49" s="194"/>
      <c r="F49" s="194"/>
      <c r="G49" s="194"/>
      <c r="H49" s="194"/>
      <c r="I49" s="194"/>
      <c r="J49" s="194"/>
      <c r="K49" s="194"/>
      <c r="L49" s="194"/>
    </row>
    <row r="50" spans="2:15" ht="3.75" customHeight="1" x14ac:dyDescent="0.25">
      <c r="B50" s="220"/>
      <c r="C50" s="194"/>
      <c r="D50" s="194"/>
      <c r="E50" s="194"/>
      <c r="F50" s="194"/>
      <c r="G50" s="194"/>
      <c r="H50" s="194"/>
      <c r="I50" s="194"/>
      <c r="J50" s="194"/>
      <c r="K50" s="194"/>
      <c r="L50" s="194"/>
    </row>
    <row r="51" spans="2:15" x14ac:dyDescent="0.25">
      <c r="B51" s="252" t="s">
        <v>1061</v>
      </c>
      <c r="C51" s="244"/>
      <c r="D51" s="244"/>
      <c r="E51" s="243"/>
      <c r="F51" s="243"/>
      <c r="G51" s="243"/>
      <c r="H51" s="243"/>
      <c r="I51" s="243"/>
      <c r="J51" s="243"/>
      <c r="K51" s="243"/>
      <c r="L51" s="243"/>
      <c r="M51" s="243"/>
      <c r="N51" s="243"/>
    </row>
    <row r="52" spans="2:15" x14ac:dyDescent="0.25">
      <c r="B52" s="218"/>
      <c r="C52" s="452" t="s">
        <v>1248</v>
      </c>
      <c r="D52" s="452"/>
      <c r="E52" s="452"/>
      <c r="F52" s="452"/>
      <c r="G52" s="452"/>
      <c r="H52" s="452"/>
      <c r="I52" s="452"/>
      <c r="J52" s="452"/>
      <c r="K52" s="452"/>
      <c r="L52" s="452"/>
      <c r="N52" s="218"/>
    </row>
    <row r="53" spans="2:15" x14ac:dyDescent="0.25">
      <c r="B53" s="218"/>
      <c r="C53" s="242" t="s">
        <v>1247</v>
      </c>
      <c r="D53" s="242" t="s">
        <v>1246</v>
      </c>
      <c r="E53" s="242" t="s">
        <v>1245</v>
      </c>
      <c r="F53" s="242" t="s">
        <v>1244</v>
      </c>
      <c r="G53" s="242" t="s">
        <v>1243</v>
      </c>
      <c r="H53" s="242" t="s">
        <v>1242</v>
      </c>
      <c r="I53" s="242" t="s">
        <v>1241</v>
      </c>
      <c r="J53" s="242" t="s">
        <v>1240</v>
      </c>
      <c r="K53" s="242" t="s">
        <v>1239</v>
      </c>
      <c r="L53" s="242" t="s">
        <v>1238</v>
      </c>
      <c r="N53" s="242" t="s">
        <v>1251</v>
      </c>
    </row>
    <row r="54" spans="2:15" x14ac:dyDescent="0.25">
      <c r="C54" s="247"/>
      <c r="D54" s="247"/>
      <c r="E54" s="247"/>
      <c r="F54" s="247"/>
      <c r="G54" s="247"/>
      <c r="H54" s="247"/>
      <c r="I54" s="247"/>
      <c r="J54" s="247"/>
      <c r="K54" s="247"/>
      <c r="L54" s="247"/>
      <c r="M54" s="184"/>
      <c r="N54" s="184"/>
      <c r="O54" s="184"/>
    </row>
    <row r="55" spans="2:15" x14ac:dyDescent="0.25">
      <c r="B55" s="240" t="s">
        <v>1233</v>
      </c>
      <c r="C55" s="253">
        <v>3.71</v>
      </c>
      <c r="D55" s="253">
        <v>22.26</v>
      </c>
      <c r="E55" s="253">
        <v>41.39</v>
      </c>
      <c r="F55" s="253">
        <v>27.38</v>
      </c>
      <c r="G55" s="253">
        <v>34.61</v>
      </c>
      <c r="H55" s="253">
        <v>9.67</v>
      </c>
      <c r="I55" s="253">
        <v>3.51</v>
      </c>
      <c r="J55" s="253">
        <v>2.5499999999999998</v>
      </c>
      <c r="K55" s="253">
        <v>1.88</v>
      </c>
      <c r="L55" s="253">
        <v>5.79</v>
      </c>
      <c r="M55" s="184"/>
      <c r="N55" s="247">
        <v>62.83</v>
      </c>
      <c r="O55" s="184"/>
    </row>
    <row r="56" spans="2:15" x14ac:dyDescent="0.25">
      <c r="B56" s="240" t="s">
        <v>1232</v>
      </c>
      <c r="C56" s="253">
        <v>0.12</v>
      </c>
      <c r="D56" s="253">
        <v>0.93</v>
      </c>
      <c r="E56" s="253">
        <v>3.04</v>
      </c>
      <c r="F56" s="253">
        <v>1.24</v>
      </c>
      <c r="G56" s="253">
        <v>0.37</v>
      </c>
      <c r="H56" s="253">
        <v>0.09</v>
      </c>
      <c r="I56" s="253">
        <v>7.0000000000000007E-2</v>
      </c>
      <c r="J56" s="253">
        <v>0.03</v>
      </c>
      <c r="K56" s="253">
        <v>0.03</v>
      </c>
      <c r="L56" s="253">
        <v>0.06</v>
      </c>
      <c r="M56" s="184"/>
      <c r="N56" s="247">
        <v>54.6</v>
      </c>
      <c r="O56" s="184"/>
    </row>
    <row r="57" spans="2:15" x14ac:dyDescent="0.25">
      <c r="B57" s="240" t="s">
        <v>1231</v>
      </c>
      <c r="C57" s="253">
        <v>6.21</v>
      </c>
      <c r="D57" s="253">
        <v>4.24</v>
      </c>
      <c r="E57" s="253">
        <v>6.39</v>
      </c>
      <c r="F57" s="253">
        <v>1.88</v>
      </c>
      <c r="G57" s="253">
        <v>0.53</v>
      </c>
      <c r="H57" s="253">
        <v>0.25</v>
      </c>
      <c r="I57" s="253">
        <v>0.25</v>
      </c>
      <c r="J57" s="253">
        <v>0.35</v>
      </c>
      <c r="K57" s="253">
        <v>0.17</v>
      </c>
      <c r="L57" s="253">
        <v>3.08</v>
      </c>
      <c r="M57" s="184"/>
      <c r="N57" s="247">
        <v>53</v>
      </c>
      <c r="O57" s="184"/>
    </row>
    <row r="58" spans="2:15" x14ac:dyDescent="0.25">
      <c r="B58" s="240" t="s">
        <v>1230</v>
      </c>
      <c r="C58" s="253">
        <v>4.26</v>
      </c>
      <c r="D58" s="253">
        <v>6.74</v>
      </c>
      <c r="E58" s="253">
        <v>2.89</v>
      </c>
      <c r="F58" s="253">
        <v>1.18</v>
      </c>
      <c r="G58" s="253">
        <v>1.19</v>
      </c>
      <c r="H58" s="253">
        <v>0.35</v>
      </c>
      <c r="I58" s="253">
        <v>0.17</v>
      </c>
      <c r="J58" s="253">
        <v>0.17</v>
      </c>
      <c r="K58" s="253">
        <v>0.15</v>
      </c>
      <c r="L58" s="253">
        <v>0.59</v>
      </c>
      <c r="M58" s="184"/>
      <c r="N58" s="247">
        <v>43.24</v>
      </c>
      <c r="O58" s="184"/>
    </row>
    <row r="59" spans="2:15" x14ac:dyDescent="0.25">
      <c r="B59" s="240" t="s">
        <v>1229</v>
      </c>
      <c r="C59" s="253">
        <v>0.67</v>
      </c>
      <c r="D59" s="253">
        <v>2.0499999999999998</v>
      </c>
      <c r="E59" s="253">
        <v>2.85</v>
      </c>
      <c r="F59" s="253">
        <v>1.61</v>
      </c>
      <c r="G59" s="253">
        <v>1.49</v>
      </c>
      <c r="H59" s="253">
        <v>0.26</v>
      </c>
      <c r="I59" s="253">
        <v>0.26</v>
      </c>
      <c r="J59" s="253">
        <v>0.09</v>
      </c>
      <c r="K59" s="253">
        <v>0.04</v>
      </c>
      <c r="L59" s="253">
        <v>0.5</v>
      </c>
      <c r="M59" s="184"/>
      <c r="N59" s="247">
        <v>59.32</v>
      </c>
      <c r="O59" s="184"/>
    </row>
    <row r="60" spans="2:15" ht="30" x14ac:dyDescent="0.25">
      <c r="B60" s="240" t="s">
        <v>1228</v>
      </c>
      <c r="C60" s="253">
        <v>0.41</v>
      </c>
      <c r="D60" s="253">
        <v>0.31</v>
      </c>
      <c r="E60" s="253">
        <v>1.23</v>
      </c>
      <c r="F60" s="253">
        <v>0.22</v>
      </c>
      <c r="G60" s="253">
        <v>0.08</v>
      </c>
      <c r="H60" s="253">
        <v>0.01</v>
      </c>
      <c r="I60" s="253">
        <v>0.01</v>
      </c>
      <c r="J60" s="253">
        <v>0</v>
      </c>
      <c r="K60" s="253">
        <v>0</v>
      </c>
      <c r="L60" s="253">
        <v>0.15</v>
      </c>
      <c r="M60" s="184"/>
      <c r="N60" s="247">
        <v>55.85</v>
      </c>
      <c r="O60" s="184"/>
    </row>
    <row r="61" spans="2:15" x14ac:dyDescent="0.25">
      <c r="B61" s="240" t="s">
        <v>1227</v>
      </c>
      <c r="C61" s="253">
        <v>0.82</v>
      </c>
      <c r="D61" s="253">
        <v>2.78</v>
      </c>
      <c r="E61" s="253">
        <v>5.45</v>
      </c>
      <c r="F61" s="253">
        <v>2.19</v>
      </c>
      <c r="G61" s="253">
        <v>1.19</v>
      </c>
      <c r="H61" s="253">
        <v>0.19</v>
      </c>
      <c r="I61" s="253">
        <v>0.27</v>
      </c>
      <c r="J61" s="253">
        <v>0.23</v>
      </c>
      <c r="K61" s="253">
        <v>0.18</v>
      </c>
      <c r="L61" s="253">
        <v>0.91</v>
      </c>
      <c r="M61" s="184"/>
      <c r="N61" s="247">
        <v>58.85</v>
      </c>
      <c r="O61" s="184"/>
    </row>
    <row r="62" spans="2:15" x14ac:dyDescent="0.25">
      <c r="B62" s="240" t="s">
        <v>1250</v>
      </c>
      <c r="C62" s="253">
        <v>0.92</v>
      </c>
      <c r="D62" s="253">
        <v>2.27</v>
      </c>
      <c r="E62" s="253">
        <v>3.02</v>
      </c>
      <c r="F62" s="253">
        <v>0.9</v>
      </c>
      <c r="G62" s="253">
        <v>0.45</v>
      </c>
      <c r="H62" s="253">
        <v>0.15</v>
      </c>
      <c r="I62" s="253">
        <v>0.11</v>
      </c>
      <c r="J62" s="253">
        <v>0.06</v>
      </c>
      <c r="K62" s="253">
        <v>0.01</v>
      </c>
      <c r="L62" s="253">
        <v>0.2</v>
      </c>
      <c r="M62" s="184"/>
      <c r="N62" s="247">
        <v>50.76</v>
      </c>
      <c r="O62" s="184"/>
    </row>
    <row r="63" spans="2:15" ht="30" x14ac:dyDescent="0.25">
      <c r="B63" s="240" t="s">
        <v>1249</v>
      </c>
      <c r="C63" s="253">
        <v>0.27</v>
      </c>
      <c r="D63" s="253">
        <v>0.96</v>
      </c>
      <c r="E63" s="253">
        <v>1.7</v>
      </c>
      <c r="F63" s="253">
        <v>0.27</v>
      </c>
      <c r="G63" s="253">
        <v>0.09</v>
      </c>
      <c r="H63" s="253">
        <v>0.08</v>
      </c>
      <c r="I63" s="253">
        <v>0.04</v>
      </c>
      <c r="J63" s="253">
        <v>0.03</v>
      </c>
      <c r="K63" s="253">
        <v>0.01</v>
      </c>
      <c r="L63" s="253">
        <v>0.08</v>
      </c>
      <c r="M63" s="184"/>
      <c r="N63" s="247">
        <v>49.68</v>
      </c>
      <c r="O63" s="184"/>
    </row>
    <row r="64" spans="2:15" x14ac:dyDescent="0.25">
      <c r="B64" s="240" t="s">
        <v>2</v>
      </c>
      <c r="C64" s="253">
        <v>0</v>
      </c>
      <c r="D64" s="253">
        <v>0.03</v>
      </c>
      <c r="E64" s="253">
        <v>0.02</v>
      </c>
      <c r="F64" s="253">
        <v>0</v>
      </c>
      <c r="G64" s="253">
        <v>0</v>
      </c>
      <c r="H64" s="253">
        <v>0</v>
      </c>
      <c r="I64" s="253">
        <v>0</v>
      </c>
      <c r="J64" s="253">
        <v>0</v>
      </c>
      <c r="K64" s="253">
        <v>0</v>
      </c>
      <c r="L64" s="253">
        <v>0</v>
      </c>
      <c r="M64" s="184"/>
      <c r="N64" s="247">
        <v>41.81</v>
      </c>
      <c r="O64" s="184"/>
    </row>
    <row r="65" spans="2:15" x14ac:dyDescent="0.25">
      <c r="C65" s="253"/>
      <c r="D65" s="253"/>
      <c r="E65" s="253"/>
      <c r="F65" s="253"/>
      <c r="G65" s="253"/>
      <c r="H65" s="253"/>
      <c r="I65" s="253"/>
      <c r="J65" s="253"/>
      <c r="K65" s="253"/>
      <c r="L65" s="253"/>
      <c r="M65" s="184"/>
      <c r="N65" s="184"/>
      <c r="O65" s="184"/>
    </row>
    <row r="66" spans="2:15" x14ac:dyDescent="0.25">
      <c r="B66" s="217" t="s">
        <v>1</v>
      </c>
      <c r="C66" s="246">
        <v>17.392192108912141</v>
      </c>
      <c r="D66" s="246">
        <v>42.575366191856808</v>
      </c>
      <c r="E66" s="246">
        <v>67.988569267616285</v>
      </c>
      <c r="F66" s="246">
        <v>36.874647674272026</v>
      </c>
      <c r="G66" s="246">
        <v>40.005042228665069</v>
      </c>
      <c r="H66" s="246">
        <v>11.051392915668725</v>
      </c>
      <c r="I66" s="246">
        <v>4.690591201310979</v>
      </c>
      <c r="J66" s="246">
        <v>3.5104424555653591</v>
      </c>
      <c r="K66" s="246">
        <v>2.4703113576200679</v>
      </c>
      <c r="L66" s="246">
        <v>11.361431992940879</v>
      </c>
      <c r="M66" s="184"/>
      <c r="N66" s="246">
        <v>59.14</v>
      </c>
      <c r="O66" s="184"/>
    </row>
    <row r="67" spans="2:15" x14ac:dyDescent="0.25">
      <c r="C67" s="184"/>
      <c r="D67" s="184"/>
      <c r="E67" s="184"/>
      <c r="F67" s="184"/>
      <c r="G67" s="184"/>
      <c r="H67" s="184"/>
      <c r="I67" s="184"/>
      <c r="J67" s="184"/>
      <c r="K67" s="184"/>
      <c r="L67" s="184"/>
      <c r="M67" s="184"/>
      <c r="N67" s="184"/>
      <c r="O67" s="184"/>
    </row>
    <row r="71" spans="2:15" ht="15.75" x14ac:dyDescent="0.25">
      <c r="B71" s="220" t="s">
        <v>1253</v>
      </c>
      <c r="C71" s="194"/>
      <c r="D71" s="194"/>
      <c r="E71" s="194"/>
      <c r="F71" s="194"/>
      <c r="G71" s="194"/>
      <c r="H71" s="194"/>
      <c r="I71" s="194"/>
      <c r="J71" s="194"/>
      <c r="K71" s="194"/>
      <c r="L71" s="194"/>
    </row>
    <row r="72" spans="2:15" ht="3.75" customHeight="1" x14ac:dyDescent="0.25">
      <c r="B72" s="220"/>
      <c r="C72" s="194"/>
      <c r="D72" s="194"/>
      <c r="E72" s="194"/>
      <c r="F72" s="194"/>
      <c r="G72" s="194"/>
      <c r="H72" s="194"/>
      <c r="I72" s="194"/>
      <c r="J72" s="194"/>
      <c r="K72" s="194"/>
      <c r="L72" s="194"/>
    </row>
    <row r="73" spans="2:15" x14ac:dyDescent="0.25">
      <c r="B73" s="252" t="s">
        <v>1252</v>
      </c>
      <c r="C73" s="251"/>
      <c r="D73" s="251"/>
      <c r="E73" s="250"/>
      <c r="F73" s="250"/>
      <c r="G73" s="250"/>
      <c r="H73" s="250"/>
      <c r="I73" s="250"/>
      <c r="J73" s="250"/>
      <c r="K73" s="250"/>
      <c r="L73" s="250"/>
      <c r="M73" s="184"/>
      <c r="N73" s="250"/>
    </row>
    <row r="74" spans="2:15" x14ac:dyDescent="0.25">
      <c r="B74" s="208"/>
      <c r="C74" s="453" t="s">
        <v>1248</v>
      </c>
      <c r="D74" s="453"/>
      <c r="E74" s="453"/>
      <c r="F74" s="453"/>
      <c r="G74" s="453"/>
      <c r="H74" s="453"/>
      <c r="I74" s="453"/>
      <c r="J74" s="453"/>
      <c r="K74" s="453"/>
      <c r="L74" s="453"/>
      <c r="M74" s="184"/>
      <c r="N74" s="208"/>
    </row>
    <row r="75" spans="2:15" x14ac:dyDescent="0.25">
      <c r="B75" s="208"/>
      <c r="C75" s="249" t="s">
        <v>1247</v>
      </c>
      <c r="D75" s="249" t="s">
        <v>1246</v>
      </c>
      <c r="E75" s="249" t="s">
        <v>1245</v>
      </c>
      <c r="F75" s="249" t="s">
        <v>1244</v>
      </c>
      <c r="G75" s="249" t="s">
        <v>1243</v>
      </c>
      <c r="H75" s="249" t="s">
        <v>1242</v>
      </c>
      <c r="I75" s="249" t="s">
        <v>1241</v>
      </c>
      <c r="J75" s="249" t="s">
        <v>1240</v>
      </c>
      <c r="K75" s="249" t="s">
        <v>1239</v>
      </c>
      <c r="L75" s="249" t="s">
        <v>1238</v>
      </c>
      <c r="M75" s="184"/>
      <c r="N75" s="249" t="s">
        <v>1251</v>
      </c>
    </row>
    <row r="76" spans="2:15" x14ac:dyDescent="0.25">
      <c r="B76" s="184"/>
      <c r="C76" s="247"/>
      <c r="D76" s="247"/>
      <c r="E76" s="247"/>
      <c r="F76" s="247"/>
      <c r="G76" s="247"/>
      <c r="H76" s="247"/>
      <c r="I76" s="247"/>
      <c r="J76" s="247"/>
      <c r="K76" s="247"/>
      <c r="L76" s="247"/>
      <c r="M76" s="184"/>
      <c r="N76" s="184"/>
    </row>
    <row r="77" spans="2:15" x14ac:dyDescent="0.25">
      <c r="B77" s="248" t="s">
        <v>1233</v>
      </c>
      <c r="C77" s="374">
        <v>2.4286462424718516</v>
      </c>
      <c r="D77" s="374">
        <v>14.571877454831109</v>
      </c>
      <c r="E77" s="374">
        <v>27.094789211835561</v>
      </c>
      <c r="F77" s="374">
        <v>17.923540193768002</v>
      </c>
      <c r="G77" s="374">
        <v>22.656454569258969</v>
      </c>
      <c r="H77" s="374">
        <v>6.3301911495155805</v>
      </c>
      <c r="I77" s="374">
        <v>2.297721916732129</v>
      </c>
      <c r="J77" s="374">
        <v>1.6692851531814612</v>
      </c>
      <c r="K77" s="374">
        <v>1.230688661953391</v>
      </c>
      <c r="L77" s="374">
        <v>3.7902592301649647</v>
      </c>
      <c r="M77" s="184"/>
      <c r="N77" s="247"/>
    </row>
    <row r="78" spans="2:15" x14ac:dyDescent="0.25">
      <c r="B78" s="248" t="s">
        <v>1232</v>
      </c>
      <c r="C78" s="374">
        <v>2.003338898163606</v>
      </c>
      <c r="D78" s="374">
        <v>15.525876460767945</v>
      </c>
      <c r="E78" s="374">
        <v>50.751252086811348</v>
      </c>
      <c r="F78" s="374">
        <v>20.701168614357261</v>
      </c>
      <c r="G78" s="374">
        <v>6.1769616026711178</v>
      </c>
      <c r="H78" s="374">
        <v>1.5025041736227045</v>
      </c>
      <c r="I78" s="374">
        <v>1.1686143572621035</v>
      </c>
      <c r="J78" s="374">
        <v>0.5008347245409015</v>
      </c>
      <c r="K78" s="374">
        <v>0.5008347245409015</v>
      </c>
      <c r="L78" s="374">
        <v>1.001669449081803</v>
      </c>
      <c r="M78" s="184"/>
      <c r="N78" s="247"/>
    </row>
    <row r="79" spans="2:15" x14ac:dyDescent="0.25">
      <c r="B79" s="248" t="s">
        <v>1231</v>
      </c>
      <c r="C79" s="374">
        <v>26.561163387510696</v>
      </c>
      <c r="D79" s="374">
        <v>18.135158254918736</v>
      </c>
      <c r="E79" s="374">
        <v>27.331052181351584</v>
      </c>
      <c r="F79" s="374">
        <v>8.0410607356715147</v>
      </c>
      <c r="G79" s="374">
        <v>2.2668947818648419</v>
      </c>
      <c r="H79" s="374">
        <v>1.0692899914456802</v>
      </c>
      <c r="I79" s="374">
        <v>1.0692899914456802</v>
      </c>
      <c r="J79" s="374">
        <v>1.4970059880239521</v>
      </c>
      <c r="K79" s="374">
        <v>0.72711719418306253</v>
      </c>
      <c r="L79" s="374">
        <v>13.17365269461078</v>
      </c>
      <c r="M79" s="184"/>
      <c r="N79" s="247"/>
    </row>
    <row r="80" spans="2:15" x14ac:dyDescent="0.25">
      <c r="B80" s="248" t="s">
        <v>1230</v>
      </c>
      <c r="C80" s="374">
        <v>24.067796610169491</v>
      </c>
      <c r="D80" s="374">
        <v>38.079096045197744</v>
      </c>
      <c r="E80" s="374">
        <v>16.327683615819211</v>
      </c>
      <c r="F80" s="374">
        <v>6.666666666666667</v>
      </c>
      <c r="G80" s="374">
        <v>6.7231638418079092</v>
      </c>
      <c r="H80" s="374">
        <v>1.9774011299435026</v>
      </c>
      <c r="I80" s="374">
        <v>0.96045197740112997</v>
      </c>
      <c r="J80" s="374">
        <v>0.96045197740112997</v>
      </c>
      <c r="K80" s="374">
        <v>0.84745762711864403</v>
      </c>
      <c r="L80" s="374">
        <v>3.3333333333333335</v>
      </c>
      <c r="M80" s="184"/>
      <c r="N80" s="247"/>
    </row>
    <row r="81" spans="2:14" x14ac:dyDescent="0.25">
      <c r="B81" s="248" t="s">
        <v>1229</v>
      </c>
      <c r="C81" s="374">
        <v>6.8158697863682605</v>
      </c>
      <c r="D81" s="374">
        <v>20.854526958290943</v>
      </c>
      <c r="E81" s="374">
        <v>28.992878942014244</v>
      </c>
      <c r="F81" s="374">
        <v>16.378433367243133</v>
      </c>
      <c r="G81" s="374">
        <v>15.15768056968464</v>
      </c>
      <c r="H81" s="374">
        <v>2.6449643947100712</v>
      </c>
      <c r="I81" s="374">
        <v>2.6449643947100712</v>
      </c>
      <c r="J81" s="374">
        <v>0.91556459816887081</v>
      </c>
      <c r="K81" s="374">
        <v>0.40691759918616477</v>
      </c>
      <c r="L81" s="374">
        <v>5.0864699898270604</v>
      </c>
      <c r="M81" s="184"/>
      <c r="N81" s="247"/>
    </row>
    <row r="82" spans="2:14" ht="30" x14ac:dyDescent="0.25">
      <c r="B82" s="248" t="s">
        <v>1228</v>
      </c>
      <c r="C82" s="374">
        <v>16.734693877551017</v>
      </c>
      <c r="D82" s="374">
        <v>12.653061224489795</v>
      </c>
      <c r="E82" s="374">
        <v>50.20408163265305</v>
      </c>
      <c r="F82" s="374">
        <v>8.9795918367346932</v>
      </c>
      <c r="G82" s="374">
        <v>3.2653061224489792</v>
      </c>
      <c r="H82" s="374">
        <v>0.4081632653061224</v>
      </c>
      <c r="I82" s="374">
        <v>0.4081632653061224</v>
      </c>
      <c r="J82" s="374">
        <v>0</v>
      </c>
      <c r="K82" s="374">
        <v>0</v>
      </c>
      <c r="L82" s="374">
        <v>6.1224489795918355</v>
      </c>
      <c r="M82" s="184"/>
      <c r="N82" s="247"/>
    </row>
    <row r="83" spans="2:14" x14ac:dyDescent="0.25">
      <c r="B83" s="248" t="s">
        <v>1227</v>
      </c>
      <c r="C83" s="374">
        <v>5.7665260196905761</v>
      </c>
      <c r="D83" s="374">
        <v>19.549929676511955</v>
      </c>
      <c r="E83" s="374">
        <v>38.326300984528835</v>
      </c>
      <c r="F83" s="374">
        <v>15.400843881856538</v>
      </c>
      <c r="G83" s="374">
        <v>8.3684950773558366</v>
      </c>
      <c r="H83" s="374">
        <v>1.3361462728551334</v>
      </c>
      <c r="I83" s="374">
        <v>1.89873417721519</v>
      </c>
      <c r="J83" s="374">
        <v>1.6174402250351618</v>
      </c>
      <c r="K83" s="374">
        <v>1.2658227848101267</v>
      </c>
      <c r="L83" s="374">
        <v>6.3994374120956401</v>
      </c>
      <c r="M83" s="184"/>
      <c r="N83" s="247"/>
    </row>
    <row r="84" spans="2:14" x14ac:dyDescent="0.25">
      <c r="B84" s="248" t="s">
        <v>1250</v>
      </c>
      <c r="C84" s="374">
        <v>11.386138613861387</v>
      </c>
      <c r="D84" s="374">
        <v>28.094059405940598</v>
      </c>
      <c r="E84" s="374">
        <v>37.376237623762378</v>
      </c>
      <c r="F84" s="374">
        <v>11.138613861386139</v>
      </c>
      <c r="G84" s="374">
        <v>5.5693069306930694</v>
      </c>
      <c r="H84" s="374">
        <v>1.8564356435643563</v>
      </c>
      <c r="I84" s="374">
        <v>1.3613861386138615</v>
      </c>
      <c r="J84" s="374">
        <v>0.74257425742574257</v>
      </c>
      <c r="K84" s="374">
        <v>0.12376237623762376</v>
      </c>
      <c r="L84" s="374">
        <v>2.4752475247524752</v>
      </c>
      <c r="M84" s="184"/>
      <c r="N84" s="247"/>
    </row>
    <row r="85" spans="2:14" ht="30" x14ac:dyDescent="0.25">
      <c r="B85" s="248" t="s">
        <v>1249</v>
      </c>
      <c r="C85" s="374">
        <v>7.6704545454545459</v>
      </c>
      <c r="D85" s="374">
        <v>27.27272727272727</v>
      </c>
      <c r="E85" s="374">
        <v>48.29545454545454</v>
      </c>
      <c r="F85" s="374">
        <v>7.6704545454545459</v>
      </c>
      <c r="G85" s="374">
        <v>2.5568181818181817</v>
      </c>
      <c r="H85" s="374">
        <v>2.2727272727272729</v>
      </c>
      <c r="I85" s="374">
        <v>1.1363636363636365</v>
      </c>
      <c r="J85" s="374">
        <v>0.85227272727272718</v>
      </c>
      <c r="K85" s="374">
        <v>0.28409090909090912</v>
      </c>
      <c r="L85" s="374">
        <v>2.2727272727272729</v>
      </c>
      <c r="M85" s="184"/>
      <c r="N85" s="247"/>
    </row>
    <row r="86" spans="2:14" x14ac:dyDescent="0.25">
      <c r="B86" s="248" t="s">
        <v>2</v>
      </c>
      <c r="C86" s="374">
        <v>0</v>
      </c>
      <c r="D86" s="374">
        <v>50</v>
      </c>
      <c r="E86" s="374">
        <v>33.333333333333336</v>
      </c>
      <c r="F86" s="374">
        <v>0</v>
      </c>
      <c r="G86" s="374">
        <v>0</v>
      </c>
      <c r="H86" s="374">
        <v>0</v>
      </c>
      <c r="I86" s="374">
        <v>0</v>
      </c>
      <c r="J86" s="374">
        <v>0</v>
      </c>
      <c r="K86" s="374">
        <v>0</v>
      </c>
      <c r="L86" s="374">
        <v>0</v>
      </c>
      <c r="M86" s="184"/>
      <c r="N86" s="247"/>
    </row>
    <row r="87" spans="2:14" x14ac:dyDescent="0.25">
      <c r="B87" s="184"/>
      <c r="C87" s="375"/>
      <c r="D87" s="375"/>
      <c r="E87" s="375"/>
      <c r="F87" s="375"/>
      <c r="G87" s="375"/>
      <c r="H87" s="375"/>
      <c r="I87" s="375"/>
      <c r="J87" s="375"/>
      <c r="K87" s="375"/>
      <c r="L87" s="375"/>
      <c r="M87" s="184"/>
      <c r="N87" s="184"/>
    </row>
    <row r="88" spans="2:14" x14ac:dyDescent="0.25">
      <c r="B88" s="226" t="s">
        <v>1</v>
      </c>
      <c r="C88" s="376">
        <v>7.3070297071305523</v>
      </c>
      <c r="D88" s="376">
        <v>17.887306189335689</v>
      </c>
      <c r="E88" s="376">
        <v>28.564225387621327</v>
      </c>
      <c r="F88" s="376">
        <v>15.492247573427454</v>
      </c>
      <c r="G88" s="376">
        <v>16.807428883566537</v>
      </c>
      <c r="H88" s="376">
        <v>4.6430522290852556</v>
      </c>
      <c r="I88" s="376">
        <v>1.9706710365981761</v>
      </c>
      <c r="J88" s="376">
        <v>1.4748518845329632</v>
      </c>
      <c r="K88" s="376">
        <v>1.0378587335602336</v>
      </c>
      <c r="L88" s="376">
        <v>4.7733098029328955</v>
      </c>
      <c r="M88" s="184"/>
      <c r="N88" s="246"/>
    </row>
    <row r="99" spans="14:14" x14ac:dyDescent="0.25">
      <c r="N99" s="138" t="s">
        <v>1089</v>
      </c>
    </row>
  </sheetData>
  <mergeCells count="4">
    <mergeCell ref="C8:L8"/>
    <mergeCell ref="C30:L30"/>
    <mergeCell ref="C52:L52"/>
    <mergeCell ref="C74:L74"/>
  </mergeCells>
  <hyperlinks>
    <hyperlink ref="N99" location="Contents!A1" display="To Frontpage"/>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243386"/>
    <pageSetUpPr fitToPage="1"/>
  </sheetPr>
  <dimension ref="B4:J26"/>
  <sheetViews>
    <sheetView zoomScale="85" zoomScaleNormal="85" workbookViewId="0"/>
  </sheetViews>
  <sheetFormatPr defaultRowHeight="15" x14ac:dyDescent="0.25"/>
  <cols>
    <col min="1" max="1" width="4.7109375" style="183" customWidth="1"/>
    <col min="2" max="2" width="30.28515625" style="183" customWidth="1"/>
    <col min="3" max="8" width="27.42578125" style="183" customWidth="1"/>
    <col min="9" max="9" width="25.7109375" style="183" customWidth="1"/>
    <col min="10" max="16384" width="9.140625" style="183"/>
  </cols>
  <sheetData>
    <row r="4" spans="2:10" x14ac:dyDescent="0.25">
      <c r="B4" s="194"/>
      <c r="C4" s="194"/>
      <c r="D4" s="194"/>
      <c r="E4" s="194"/>
      <c r="F4" s="194"/>
      <c r="G4" s="194"/>
      <c r="H4" s="194"/>
      <c r="I4" s="194"/>
      <c r="J4" s="194"/>
    </row>
    <row r="5" spans="2:10" ht="15.75" x14ac:dyDescent="0.25">
      <c r="B5" s="265" t="s">
        <v>1259</v>
      </c>
      <c r="C5" s="194"/>
      <c r="D5" s="194"/>
      <c r="E5" s="194"/>
      <c r="F5" s="194"/>
      <c r="G5" s="194"/>
      <c r="H5" s="194"/>
      <c r="I5" s="194"/>
      <c r="J5" s="194"/>
    </row>
    <row r="6" spans="2:10" ht="3.75" customHeight="1" x14ac:dyDescent="0.25">
      <c r="B6" s="220"/>
      <c r="C6" s="194"/>
      <c r="D6" s="194"/>
      <c r="E6" s="194"/>
      <c r="F6" s="194"/>
      <c r="G6" s="194"/>
      <c r="H6" s="194"/>
      <c r="I6" s="194"/>
    </row>
    <row r="7" spans="2:10" x14ac:dyDescent="0.25">
      <c r="B7" s="262" t="s">
        <v>1057</v>
      </c>
      <c r="C7" s="262"/>
      <c r="D7" s="261"/>
      <c r="E7" s="261"/>
      <c r="F7" s="261"/>
      <c r="G7" s="261"/>
      <c r="H7" s="261"/>
      <c r="I7" s="261"/>
    </row>
    <row r="8" spans="2:10" x14ac:dyDescent="0.25">
      <c r="B8" s="218"/>
      <c r="C8" s="218"/>
      <c r="D8" s="218"/>
      <c r="E8" s="218"/>
      <c r="F8" s="218"/>
      <c r="G8" s="218"/>
      <c r="H8" s="218"/>
      <c r="I8" s="218"/>
    </row>
    <row r="9" spans="2:10" ht="30" x14ac:dyDescent="0.25">
      <c r="B9" s="218"/>
      <c r="C9" s="242" t="s">
        <v>1002</v>
      </c>
      <c r="D9" s="242" t="s">
        <v>1003</v>
      </c>
      <c r="E9" s="242" t="s">
        <v>1004</v>
      </c>
      <c r="F9" s="242" t="s">
        <v>1005</v>
      </c>
      <c r="G9" s="242" t="s">
        <v>1006</v>
      </c>
      <c r="H9" s="242" t="s">
        <v>1258</v>
      </c>
      <c r="I9" s="242" t="s">
        <v>1</v>
      </c>
    </row>
    <row r="11" spans="2:10" x14ac:dyDescent="0.25">
      <c r="B11" s="240" t="s">
        <v>1233</v>
      </c>
      <c r="C11" s="264">
        <v>64.31</v>
      </c>
      <c r="D11" s="264">
        <v>27.56</v>
      </c>
      <c r="E11" s="264">
        <v>8.2200000000000006</v>
      </c>
      <c r="F11" s="264">
        <v>25.15</v>
      </c>
      <c r="G11" s="264">
        <v>27.52</v>
      </c>
      <c r="H11" s="264"/>
      <c r="I11" s="264">
        <v>152.76000000000002</v>
      </c>
    </row>
    <row r="12" spans="2:10" x14ac:dyDescent="0.25">
      <c r="B12" s="240" t="s">
        <v>1232</v>
      </c>
      <c r="C12" s="264">
        <v>0.37</v>
      </c>
      <c r="D12" s="264">
        <v>2.96</v>
      </c>
      <c r="E12" s="264">
        <v>0.68</v>
      </c>
      <c r="F12" s="264">
        <v>0.91</v>
      </c>
      <c r="G12" s="264">
        <v>1.05</v>
      </c>
      <c r="H12" s="264"/>
      <c r="I12" s="264">
        <v>5.97</v>
      </c>
    </row>
    <row r="13" spans="2:10" x14ac:dyDescent="0.25">
      <c r="B13" s="240" t="s">
        <v>1231</v>
      </c>
      <c r="C13" s="264">
        <v>7.22</v>
      </c>
      <c r="D13" s="264">
        <v>3.25</v>
      </c>
      <c r="E13" s="264">
        <v>1.91</v>
      </c>
      <c r="F13" s="264">
        <v>5.76</v>
      </c>
      <c r="G13" s="264">
        <v>5.24</v>
      </c>
      <c r="H13" s="264"/>
      <c r="I13" s="264">
        <v>23.380000000000003</v>
      </c>
    </row>
    <row r="14" spans="2:10" x14ac:dyDescent="0.25">
      <c r="B14" s="240" t="s">
        <v>1230</v>
      </c>
      <c r="C14" s="264">
        <v>12.79</v>
      </c>
      <c r="D14" s="264">
        <v>1.1399999999999999</v>
      </c>
      <c r="E14" s="264">
        <v>0.61</v>
      </c>
      <c r="F14" s="264">
        <v>1.89</v>
      </c>
      <c r="G14" s="264">
        <v>1.27</v>
      </c>
      <c r="H14" s="264"/>
      <c r="I14" s="264">
        <v>17.7</v>
      </c>
    </row>
    <row r="15" spans="2:10" x14ac:dyDescent="0.25">
      <c r="B15" s="240" t="s">
        <v>1229</v>
      </c>
      <c r="C15" s="264">
        <v>3.53</v>
      </c>
      <c r="D15" s="264">
        <v>0.74</v>
      </c>
      <c r="E15" s="264">
        <v>0.65</v>
      </c>
      <c r="F15" s="264">
        <v>2.96</v>
      </c>
      <c r="G15" s="264">
        <v>1.71</v>
      </c>
      <c r="H15" s="264">
        <v>0.25</v>
      </c>
      <c r="I15" s="264">
        <v>9.84</v>
      </c>
    </row>
    <row r="16" spans="2:10" ht="30" x14ac:dyDescent="0.25">
      <c r="B16" s="240" t="s">
        <v>1228</v>
      </c>
      <c r="C16" s="264">
        <v>0.23</v>
      </c>
      <c r="D16" s="264">
        <v>0.19</v>
      </c>
      <c r="E16" s="264">
        <v>0.5</v>
      </c>
      <c r="F16" s="264">
        <v>0.44</v>
      </c>
      <c r="G16" s="264">
        <v>1.0900000000000001</v>
      </c>
      <c r="H16" s="264"/>
      <c r="I16" s="264">
        <v>2.4500000000000002</v>
      </c>
    </row>
    <row r="17" spans="2:9" x14ac:dyDescent="0.25">
      <c r="B17" s="240" t="s">
        <v>1227</v>
      </c>
      <c r="C17" s="264">
        <v>6.65</v>
      </c>
      <c r="D17" s="264">
        <v>1.52</v>
      </c>
      <c r="E17" s="264">
        <v>0.85</v>
      </c>
      <c r="F17" s="264">
        <v>2.85</v>
      </c>
      <c r="G17" s="264">
        <v>2.31</v>
      </c>
      <c r="H17" s="264">
        <v>0.03</v>
      </c>
      <c r="I17" s="264">
        <v>14.209999999999999</v>
      </c>
    </row>
    <row r="18" spans="2:9" x14ac:dyDescent="0.25">
      <c r="B18" s="240" t="s">
        <v>1250</v>
      </c>
      <c r="C18" s="264">
        <v>0.56000000000000005</v>
      </c>
      <c r="D18" s="264">
        <v>1.74</v>
      </c>
      <c r="E18" s="264">
        <v>0.9</v>
      </c>
      <c r="F18" s="264">
        <v>1.28</v>
      </c>
      <c r="G18" s="264">
        <v>3.61</v>
      </c>
      <c r="H18" s="264"/>
      <c r="I18" s="264">
        <v>8.09</v>
      </c>
    </row>
    <row r="19" spans="2:9" ht="30" x14ac:dyDescent="0.25">
      <c r="B19" s="240" t="s">
        <v>1249</v>
      </c>
      <c r="C19" s="264">
        <v>1.1000000000000001</v>
      </c>
      <c r="D19" s="264">
        <v>0.53</v>
      </c>
      <c r="E19" s="264">
        <v>0.4</v>
      </c>
      <c r="F19" s="264">
        <v>0.73</v>
      </c>
      <c r="G19" s="264">
        <v>0.76</v>
      </c>
      <c r="H19" s="264"/>
      <c r="I19" s="264">
        <v>3.5200000000000005</v>
      </c>
    </row>
    <row r="20" spans="2:9" x14ac:dyDescent="0.25">
      <c r="B20" s="240" t="s">
        <v>2</v>
      </c>
      <c r="C20" s="264">
        <v>0.03</v>
      </c>
      <c r="D20" s="264">
        <v>0.01</v>
      </c>
      <c r="E20" s="264">
        <v>0</v>
      </c>
      <c r="F20" s="264">
        <v>0.01</v>
      </c>
      <c r="G20" s="264">
        <v>0.01</v>
      </c>
      <c r="H20" s="264"/>
      <c r="I20" s="264">
        <v>6.0000000000000005E-2</v>
      </c>
    </row>
    <row r="21" spans="2:9" x14ac:dyDescent="0.25">
      <c r="C21" s="264"/>
      <c r="D21" s="264"/>
      <c r="E21" s="264"/>
      <c r="F21" s="264"/>
      <c r="G21" s="264"/>
      <c r="H21" s="264"/>
      <c r="I21" s="264"/>
    </row>
    <row r="22" spans="2:9" x14ac:dyDescent="0.25">
      <c r="B22" s="259" t="s">
        <v>1</v>
      </c>
      <c r="C22" s="223">
        <v>96.79</v>
      </c>
      <c r="D22" s="223">
        <v>39.64</v>
      </c>
      <c r="E22" s="223">
        <v>14.72</v>
      </c>
      <c r="F22" s="223">
        <v>41.98</v>
      </c>
      <c r="G22" s="223">
        <v>44.570000000000007</v>
      </c>
      <c r="H22" s="223">
        <v>0.28000000000000003</v>
      </c>
      <c r="I22" s="223">
        <v>237.98000000000002</v>
      </c>
    </row>
    <row r="26" spans="2:9" x14ac:dyDescent="0.25">
      <c r="I26" s="138" t="s">
        <v>1089</v>
      </c>
    </row>
  </sheetData>
  <hyperlinks>
    <hyperlink ref="I26" location="Contents!A1" display="To Frontpage"/>
  </hyperlinks>
  <pageMargins left="0.70866141732283472" right="0.70866141732283472" top="0.74803149606299213" bottom="0.74803149606299213" header="0.31496062992125984" footer="0.31496062992125984"/>
  <pageSetup paperSize="9" scale="28"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243386"/>
    <pageSetUpPr fitToPage="1"/>
  </sheetPr>
  <dimension ref="B4:N78"/>
  <sheetViews>
    <sheetView zoomScale="85" zoomScaleNormal="85" workbookViewId="0"/>
  </sheetViews>
  <sheetFormatPr defaultRowHeight="15" x14ac:dyDescent="0.25"/>
  <cols>
    <col min="1" max="1" width="4.7109375" style="183" customWidth="1"/>
    <col min="2" max="2" width="26.28515625" style="183" customWidth="1"/>
    <col min="3" max="12" width="17.7109375" style="183" customWidth="1"/>
    <col min="13" max="13" width="18" style="183" customWidth="1"/>
    <col min="14" max="16384" width="9.140625" style="183"/>
  </cols>
  <sheetData>
    <row r="4" spans="2:13" x14ac:dyDescent="0.25">
      <c r="B4" s="194"/>
      <c r="C4" s="194"/>
      <c r="D4" s="194"/>
      <c r="E4" s="194"/>
      <c r="F4" s="194"/>
      <c r="G4" s="194"/>
      <c r="H4" s="194"/>
      <c r="I4" s="194"/>
      <c r="J4" s="194"/>
      <c r="K4" s="194"/>
      <c r="L4" s="194"/>
      <c r="M4" s="194"/>
    </row>
    <row r="5" spans="2:13" ht="15.75" x14ac:dyDescent="0.25">
      <c r="B5" s="220" t="s">
        <v>1276</v>
      </c>
      <c r="C5" s="194"/>
      <c r="D5" s="194"/>
      <c r="E5" s="194"/>
      <c r="F5" s="194"/>
      <c r="G5" s="194"/>
      <c r="H5" s="194"/>
      <c r="I5" s="194"/>
      <c r="J5" s="194"/>
      <c r="K5" s="194"/>
      <c r="L5" s="194"/>
      <c r="M5" s="194"/>
    </row>
    <row r="6" spans="2:13" x14ac:dyDescent="0.25">
      <c r="B6" s="262" t="s">
        <v>1055</v>
      </c>
      <c r="C6" s="261"/>
      <c r="D6" s="261"/>
      <c r="E6" s="261"/>
      <c r="F6" s="261"/>
      <c r="G6" s="261"/>
      <c r="H6" s="261"/>
      <c r="I6" s="261"/>
      <c r="J6" s="261"/>
      <c r="K6" s="261"/>
      <c r="L6" s="261"/>
      <c r="M6" s="261"/>
    </row>
    <row r="7" spans="2:13" x14ac:dyDescent="0.25">
      <c r="B7" s="218"/>
      <c r="C7" s="218"/>
      <c r="D7" s="218"/>
      <c r="E7" s="218"/>
      <c r="F7" s="218"/>
      <c r="G7" s="218"/>
      <c r="H7" s="218"/>
      <c r="I7" s="218"/>
      <c r="J7" s="218"/>
      <c r="K7" s="218"/>
      <c r="L7" s="218"/>
      <c r="M7" s="218"/>
    </row>
    <row r="8" spans="2:13" ht="45" x14ac:dyDescent="0.25">
      <c r="B8" s="218"/>
      <c r="C8" s="228" t="s">
        <v>1233</v>
      </c>
      <c r="D8" s="228" t="s">
        <v>1232</v>
      </c>
      <c r="E8" s="228" t="s">
        <v>1231</v>
      </c>
      <c r="F8" s="228" t="s">
        <v>1230</v>
      </c>
      <c r="G8" s="228" t="s">
        <v>1229</v>
      </c>
      <c r="H8" s="228" t="s">
        <v>1228</v>
      </c>
      <c r="I8" s="228" t="s">
        <v>1227</v>
      </c>
      <c r="J8" s="228" t="s">
        <v>130</v>
      </c>
      <c r="K8" s="228" t="s">
        <v>1226</v>
      </c>
      <c r="L8" s="228" t="s">
        <v>2</v>
      </c>
      <c r="M8" s="227" t="s">
        <v>1</v>
      </c>
    </row>
    <row r="9" spans="2:13" x14ac:dyDescent="0.25">
      <c r="B9" s="184" t="s">
        <v>1272</v>
      </c>
      <c r="C9" s="183">
        <v>0</v>
      </c>
      <c r="D9" s="183">
        <v>0</v>
      </c>
      <c r="E9" s="183">
        <v>0</v>
      </c>
      <c r="F9" s="183">
        <v>0</v>
      </c>
      <c r="G9" s="183">
        <v>0</v>
      </c>
      <c r="H9" s="183">
        <v>0</v>
      </c>
      <c r="I9" s="183">
        <v>0</v>
      </c>
      <c r="J9" s="183">
        <v>0</v>
      </c>
      <c r="K9" s="183">
        <v>0</v>
      </c>
      <c r="L9" s="183">
        <v>0</v>
      </c>
      <c r="M9" s="197">
        <v>0</v>
      </c>
    </row>
    <row r="10" spans="2:13" x14ac:dyDescent="0.25">
      <c r="B10" s="184" t="s">
        <v>1271</v>
      </c>
      <c r="C10" s="264">
        <v>37.42</v>
      </c>
      <c r="D10" s="264">
        <v>1.17</v>
      </c>
      <c r="E10" s="264">
        <v>0.02</v>
      </c>
      <c r="F10" s="264">
        <v>1.41</v>
      </c>
      <c r="G10" s="264">
        <v>3.02</v>
      </c>
      <c r="H10" s="264">
        <v>0</v>
      </c>
      <c r="I10" s="264">
        <v>1.07</v>
      </c>
      <c r="J10" s="264">
        <v>2.31</v>
      </c>
      <c r="K10" s="264">
        <v>0.02</v>
      </c>
      <c r="L10" s="264">
        <v>0.02</v>
      </c>
      <c r="M10" s="264">
        <v>46.460000000000015</v>
      </c>
    </row>
    <row r="11" spans="2:13" ht="30" customHeight="1" x14ac:dyDescent="0.25">
      <c r="B11" s="248" t="s">
        <v>1270</v>
      </c>
      <c r="C11" s="264"/>
      <c r="D11" s="264"/>
      <c r="E11" s="264"/>
      <c r="F11" s="264"/>
      <c r="G11" s="264"/>
      <c r="H11" s="264"/>
      <c r="I11" s="264"/>
      <c r="J11" s="264"/>
      <c r="K11" s="264"/>
      <c r="L11" s="264"/>
      <c r="M11" s="264"/>
    </row>
    <row r="12" spans="2:13" x14ac:dyDescent="0.25">
      <c r="B12" s="269" t="s">
        <v>1269</v>
      </c>
      <c r="C12" s="264">
        <v>0</v>
      </c>
      <c r="D12" s="264">
        <v>0</v>
      </c>
      <c r="E12" s="264">
        <v>0</v>
      </c>
      <c r="F12" s="264">
        <v>0</v>
      </c>
      <c r="G12" s="264">
        <v>0</v>
      </c>
      <c r="H12" s="264">
        <v>0</v>
      </c>
      <c r="I12" s="264">
        <v>0</v>
      </c>
      <c r="J12" s="264">
        <v>0</v>
      </c>
      <c r="K12" s="264">
        <v>0</v>
      </c>
      <c r="L12" s="264">
        <v>0</v>
      </c>
      <c r="M12" s="264">
        <v>0</v>
      </c>
    </row>
    <row r="13" spans="2:13" x14ac:dyDescent="0.25">
      <c r="B13" s="269" t="s">
        <v>1268</v>
      </c>
      <c r="C13" s="264">
        <v>0</v>
      </c>
      <c r="D13" s="264">
        <v>0</v>
      </c>
      <c r="E13" s="264">
        <v>0</v>
      </c>
      <c r="F13" s="264">
        <v>0</v>
      </c>
      <c r="G13" s="264">
        <v>0</v>
      </c>
      <c r="H13" s="264">
        <v>0</v>
      </c>
      <c r="I13" s="264">
        <v>0</v>
      </c>
      <c r="J13" s="264">
        <v>0</v>
      </c>
      <c r="K13" s="264">
        <v>0</v>
      </c>
      <c r="L13" s="264">
        <v>0</v>
      </c>
      <c r="M13" s="264">
        <v>0</v>
      </c>
    </row>
    <row r="14" spans="2:13" x14ac:dyDescent="0.25">
      <c r="B14" s="268" t="s">
        <v>1267</v>
      </c>
      <c r="C14" s="264">
        <v>0.15</v>
      </c>
      <c r="D14" s="264">
        <v>0</v>
      </c>
      <c r="E14" s="264">
        <v>0</v>
      </c>
      <c r="F14" s="264">
        <v>0</v>
      </c>
      <c r="G14" s="264">
        <v>0</v>
      </c>
      <c r="H14" s="264">
        <v>0</v>
      </c>
      <c r="I14" s="264">
        <v>0.01</v>
      </c>
      <c r="J14" s="264">
        <v>0</v>
      </c>
      <c r="K14" s="264">
        <v>0</v>
      </c>
      <c r="L14" s="264">
        <v>0</v>
      </c>
      <c r="M14" s="264">
        <v>0.16</v>
      </c>
    </row>
    <row r="15" spans="2:13" x14ac:dyDescent="0.25">
      <c r="B15" s="268" t="s">
        <v>1266</v>
      </c>
      <c r="C15" s="264">
        <v>1.64</v>
      </c>
      <c r="D15" s="264">
        <v>0.1</v>
      </c>
      <c r="E15" s="264">
        <v>0.01</v>
      </c>
      <c r="F15" s="264">
        <v>1.65</v>
      </c>
      <c r="G15" s="264">
        <v>0.39</v>
      </c>
      <c r="H15" s="264">
        <v>0.2</v>
      </c>
      <c r="I15" s="264">
        <v>1.22</v>
      </c>
      <c r="J15" s="264">
        <v>0.14000000000000001</v>
      </c>
      <c r="K15" s="264">
        <v>0</v>
      </c>
      <c r="L15" s="264">
        <v>0</v>
      </c>
      <c r="M15" s="264">
        <v>5.35</v>
      </c>
    </row>
    <row r="16" spans="2:13" x14ac:dyDescent="0.25">
      <c r="B16" s="184" t="s">
        <v>1261</v>
      </c>
      <c r="C16" s="264">
        <v>0.01</v>
      </c>
      <c r="D16" s="264">
        <v>0</v>
      </c>
      <c r="E16" s="264">
        <v>0.01</v>
      </c>
      <c r="F16" s="264">
        <v>0.4</v>
      </c>
      <c r="G16" s="264">
        <v>0.85</v>
      </c>
      <c r="H16" s="264">
        <v>7.0000000000000007E-2</v>
      </c>
      <c r="I16" s="264">
        <v>2.33</v>
      </c>
      <c r="J16" s="264">
        <v>1.31</v>
      </c>
      <c r="K16" s="264">
        <v>0.13</v>
      </c>
      <c r="L16" s="264">
        <v>0</v>
      </c>
      <c r="M16" s="264">
        <v>5.1100000000000003</v>
      </c>
    </row>
    <row r="17" spans="2:13" x14ac:dyDescent="0.25">
      <c r="B17" s="184" t="s">
        <v>1265</v>
      </c>
      <c r="C17" s="264">
        <v>0.27</v>
      </c>
      <c r="D17" s="264">
        <v>0.01</v>
      </c>
      <c r="E17" s="264">
        <v>0</v>
      </c>
      <c r="F17" s="264">
        <v>0</v>
      </c>
      <c r="G17" s="264">
        <v>0</v>
      </c>
      <c r="H17" s="264">
        <v>0</v>
      </c>
      <c r="I17" s="264">
        <v>0</v>
      </c>
      <c r="J17" s="264">
        <v>0</v>
      </c>
      <c r="K17" s="264">
        <v>0</v>
      </c>
      <c r="L17" s="264">
        <v>0</v>
      </c>
      <c r="M17" s="264">
        <v>0.28000000000000003</v>
      </c>
    </row>
    <row r="18" spans="2:13" x14ac:dyDescent="0.25">
      <c r="B18" s="183" t="s">
        <v>1264</v>
      </c>
      <c r="C18" s="264">
        <v>2.59</v>
      </c>
      <c r="D18" s="264">
        <v>0.11</v>
      </c>
      <c r="E18" s="264">
        <v>0</v>
      </c>
      <c r="F18" s="264">
        <v>0.02</v>
      </c>
      <c r="G18" s="264">
        <v>0.01</v>
      </c>
      <c r="H18" s="264">
        <v>0</v>
      </c>
      <c r="I18" s="264">
        <v>0</v>
      </c>
      <c r="J18" s="264">
        <v>0.01</v>
      </c>
      <c r="K18" s="264">
        <v>0</v>
      </c>
      <c r="L18" s="264">
        <v>0</v>
      </c>
      <c r="M18" s="264">
        <v>2.7399999999999993</v>
      </c>
    </row>
    <row r="19" spans="2:13" x14ac:dyDescent="0.25">
      <c r="B19" s="183" t="s">
        <v>2</v>
      </c>
      <c r="C19" s="264">
        <v>0</v>
      </c>
      <c r="D19" s="264">
        <v>0</v>
      </c>
      <c r="E19" s="264">
        <v>0</v>
      </c>
      <c r="F19" s="264">
        <v>0</v>
      </c>
      <c r="G19" s="264">
        <v>0</v>
      </c>
      <c r="H19" s="264">
        <v>0</v>
      </c>
      <c r="I19" s="264">
        <v>0</v>
      </c>
      <c r="J19" s="264">
        <v>0</v>
      </c>
      <c r="K19" s="264">
        <v>0</v>
      </c>
      <c r="L19" s="264">
        <v>0</v>
      </c>
      <c r="M19" s="264">
        <v>0</v>
      </c>
    </row>
    <row r="20" spans="2:13" x14ac:dyDescent="0.25">
      <c r="B20" s="259" t="s">
        <v>1</v>
      </c>
      <c r="C20" s="223">
        <v>42.08</v>
      </c>
      <c r="D20" s="223">
        <v>1.3900000000000001</v>
      </c>
      <c r="E20" s="223">
        <v>0.04</v>
      </c>
      <c r="F20" s="223">
        <v>3.4799999999999995</v>
      </c>
      <c r="G20" s="223">
        <v>4.2699999999999996</v>
      </c>
      <c r="H20" s="223">
        <v>0.27</v>
      </c>
      <c r="I20" s="223">
        <v>4.63</v>
      </c>
      <c r="J20" s="223">
        <v>3.77</v>
      </c>
      <c r="K20" s="223">
        <v>0.15</v>
      </c>
      <c r="L20" s="223">
        <v>0.02</v>
      </c>
      <c r="M20" s="223">
        <v>60.100000000000016</v>
      </c>
    </row>
    <row r="21" spans="2:13" x14ac:dyDescent="0.25">
      <c r="B21" s="266" t="s">
        <v>1275</v>
      </c>
    </row>
    <row r="25" spans="2:13" ht="15.75" x14ac:dyDescent="0.25">
      <c r="B25" s="220" t="s">
        <v>1274</v>
      </c>
      <c r="C25" s="194"/>
      <c r="D25" s="194"/>
      <c r="E25" s="194"/>
      <c r="F25" s="194"/>
      <c r="G25" s="194"/>
      <c r="H25" s="194"/>
      <c r="I25" s="194"/>
      <c r="J25" s="194"/>
      <c r="K25" s="194"/>
      <c r="L25" s="194"/>
      <c r="M25" s="194"/>
    </row>
    <row r="26" spans="2:13" x14ac:dyDescent="0.25">
      <c r="B26" s="262" t="s">
        <v>1053</v>
      </c>
      <c r="C26" s="261"/>
      <c r="D26" s="261"/>
      <c r="E26" s="261"/>
      <c r="F26" s="261"/>
      <c r="G26" s="261"/>
      <c r="H26" s="261"/>
      <c r="I26" s="261"/>
      <c r="J26" s="261"/>
      <c r="K26" s="261"/>
      <c r="L26" s="261"/>
      <c r="M26" s="261"/>
    </row>
    <row r="27" spans="2:13" x14ac:dyDescent="0.25">
      <c r="B27" s="218"/>
      <c r="C27" s="218"/>
      <c r="D27" s="218"/>
      <c r="E27" s="218"/>
      <c r="F27" s="218"/>
      <c r="G27" s="218"/>
      <c r="H27" s="218"/>
      <c r="I27" s="218"/>
      <c r="J27" s="218"/>
      <c r="K27" s="218"/>
      <c r="L27" s="218"/>
      <c r="M27" s="218"/>
    </row>
    <row r="28" spans="2:13" ht="45" x14ac:dyDescent="0.25">
      <c r="B28" s="218"/>
      <c r="C28" s="228" t="s">
        <v>1233</v>
      </c>
      <c r="D28" s="228" t="s">
        <v>1232</v>
      </c>
      <c r="E28" s="228" t="s">
        <v>1231</v>
      </c>
      <c r="F28" s="228" t="s">
        <v>1230</v>
      </c>
      <c r="G28" s="228" t="s">
        <v>1229</v>
      </c>
      <c r="H28" s="228" t="s">
        <v>1228</v>
      </c>
      <c r="I28" s="228" t="s">
        <v>1227</v>
      </c>
      <c r="J28" s="228" t="s">
        <v>130</v>
      </c>
      <c r="K28" s="228" t="s">
        <v>1226</v>
      </c>
      <c r="L28" s="228" t="s">
        <v>2</v>
      </c>
      <c r="M28" s="227" t="s">
        <v>1</v>
      </c>
    </row>
    <row r="29" spans="2:13" x14ac:dyDescent="0.25">
      <c r="B29" s="184" t="s">
        <v>1272</v>
      </c>
      <c r="C29" s="183">
        <v>0</v>
      </c>
      <c r="D29" s="183">
        <v>0</v>
      </c>
      <c r="E29" s="183">
        <v>0</v>
      </c>
      <c r="F29" s="183">
        <v>0</v>
      </c>
      <c r="G29" s="183">
        <v>0</v>
      </c>
      <c r="H29" s="183">
        <v>0</v>
      </c>
      <c r="I29" s="183">
        <v>0</v>
      </c>
      <c r="J29" s="183">
        <v>0</v>
      </c>
      <c r="K29" s="183">
        <v>0</v>
      </c>
      <c r="L29" s="183">
        <v>0</v>
      </c>
      <c r="M29" s="197">
        <v>0</v>
      </c>
    </row>
    <row r="30" spans="2:13" x14ac:dyDescent="0.25">
      <c r="B30" s="184" t="s">
        <v>1271</v>
      </c>
      <c r="C30" s="264">
        <v>107.75</v>
      </c>
      <c r="D30" s="264">
        <v>4.4800000000000004</v>
      </c>
      <c r="E30" s="264">
        <v>23.3</v>
      </c>
      <c r="F30" s="264">
        <v>13.92</v>
      </c>
      <c r="G30" s="264">
        <v>5.24</v>
      </c>
      <c r="H30" s="264">
        <v>2.02</v>
      </c>
      <c r="I30" s="264">
        <v>8.2200000000000006</v>
      </c>
      <c r="J30" s="264">
        <v>4.08</v>
      </c>
      <c r="K30" s="264">
        <v>3.26</v>
      </c>
      <c r="L30" s="264">
        <v>0.05</v>
      </c>
      <c r="M30" s="264">
        <v>172.32000000000002</v>
      </c>
    </row>
    <row r="31" spans="2:13" ht="30" x14ac:dyDescent="0.25">
      <c r="B31" s="248" t="s">
        <v>1270</v>
      </c>
      <c r="C31" s="264"/>
      <c r="D31" s="264"/>
      <c r="E31" s="264"/>
      <c r="F31" s="264"/>
      <c r="G31" s="264"/>
      <c r="H31" s="264"/>
      <c r="I31" s="264"/>
      <c r="J31" s="264"/>
      <c r="K31" s="264"/>
      <c r="L31" s="264"/>
      <c r="M31" s="264"/>
    </row>
    <row r="32" spans="2:13" x14ac:dyDescent="0.25">
      <c r="B32" s="269" t="s">
        <v>1269</v>
      </c>
      <c r="C32" s="264">
        <v>0.01</v>
      </c>
      <c r="D32" s="264">
        <v>0</v>
      </c>
      <c r="E32" s="264">
        <v>0</v>
      </c>
      <c r="F32" s="264">
        <v>0</v>
      </c>
      <c r="G32" s="264">
        <v>0</v>
      </c>
      <c r="H32" s="264">
        <v>0</v>
      </c>
      <c r="I32" s="264">
        <v>0</v>
      </c>
      <c r="J32" s="264">
        <v>0</v>
      </c>
      <c r="K32" s="264">
        <v>0</v>
      </c>
      <c r="L32" s="264">
        <v>0</v>
      </c>
      <c r="M32" s="264">
        <v>0.01</v>
      </c>
    </row>
    <row r="33" spans="2:13" x14ac:dyDescent="0.25">
      <c r="B33" s="269" t="s">
        <v>1268</v>
      </c>
      <c r="C33" s="264">
        <v>0</v>
      </c>
      <c r="D33" s="264">
        <v>0</v>
      </c>
      <c r="E33" s="264">
        <v>0</v>
      </c>
      <c r="F33" s="264">
        <v>0</v>
      </c>
      <c r="G33" s="264">
        <v>0</v>
      </c>
      <c r="H33" s="264">
        <v>0</v>
      </c>
      <c r="I33" s="264">
        <v>0</v>
      </c>
      <c r="J33" s="264">
        <v>0</v>
      </c>
      <c r="K33" s="264">
        <v>0</v>
      </c>
      <c r="L33" s="264">
        <v>0</v>
      </c>
      <c r="M33" s="264">
        <v>0</v>
      </c>
    </row>
    <row r="34" spans="2:13" x14ac:dyDescent="0.25">
      <c r="B34" s="268" t="s">
        <v>1267</v>
      </c>
      <c r="C34" s="264">
        <v>0.55000000000000004</v>
      </c>
      <c r="D34" s="264">
        <v>0.02</v>
      </c>
      <c r="E34" s="264">
        <v>0</v>
      </c>
      <c r="F34" s="264">
        <v>0</v>
      </c>
      <c r="G34" s="264">
        <v>0.03</v>
      </c>
      <c r="H34" s="264">
        <v>0</v>
      </c>
      <c r="I34" s="264">
        <v>0.12</v>
      </c>
      <c r="J34" s="264">
        <v>0</v>
      </c>
      <c r="K34" s="264">
        <v>0</v>
      </c>
      <c r="L34" s="264">
        <v>0</v>
      </c>
      <c r="M34" s="264">
        <v>0.72000000000000008</v>
      </c>
    </row>
    <row r="35" spans="2:13" x14ac:dyDescent="0.25">
      <c r="B35" s="268" t="s">
        <v>1266</v>
      </c>
      <c r="C35" s="264">
        <v>0.51</v>
      </c>
      <c r="D35" s="264">
        <v>0.03</v>
      </c>
      <c r="E35" s="264">
        <v>0.02</v>
      </c>
      <c r="F35" s="264">
        <v>0.26</v>
      </c>
      <c r="G35" s="264">
        <v>0.11</v>
      </c>
      <c r="H35" s="264">
        <v>0.05</v>
      </c>
      <c r="I35" s="264">
        <v>0.39</v>
      </c>
      <c r="J35" s="264">
        <v>0.04</v>
      </c>
      <c r="K35" s="264">
        <v>0.06</v>
      </c>
      <c r="L35" s="264">
        <v>0</v>
      </c>
      <c r="M35" s="264">
        <v>1.4700000000000002</v>
      </c>
    </row>
    <row r="36" spans="2:13" x14ac:dyDescent="0.25">
      <c r="B36" s="184" t="s">
        <v>1261</v>
      </c>
      <c r="C36" s="264">
        <v>0</v>
      </c>
      <c r="D36" s="264">
        <v>0</v>
      </c>
      <c r="E36" s="264">
        <v>0.01</v>
      </c>
      <c r="F36" s="264">
        <v>0</v>
      </c>
      <c r="G36" s="264">
        <v>0.15</v>
      </c>
      <c r="H36" s="264">
        <v>0.11</v>
      </c>
      <c r="I36" s="264">
        <v>0.85</v>
      </c>
      <c r="J36" s="264">
        <v>0.18</v>
      </c>
      <c r="K36" s="264">
        <v>0.03</v>
      </c>
      <c r="L36" s="264">
        <v>0</v>
      </c>
      <c r="M36" s="264">
        <v>1.33</v>
      </c>
    </row>
    <row r="37" spans="2:13" x14ac:dyDescent="0.25">
      <c r="B37" s="184" t="s">
        <v>1265</v>
      </c>
      <c r="C37" s="264">
        <v>0.25</v>
      </c>
      <c r="D37" s="264">
        <v>0.01</v>
      </c>
      <c r="E37" s="264">
        <v>0</v>
      </c>
      <c r="F37" s="264">
        <v>0</v>
      </c>
      <c r="G37" s="264">
        <v>0</v>
      </c>
      <c r="H37" s="264">
        <v>0</v>
      </c>
      <c r="I37" s="264">
        <v>0</v>
      </c>
      <c r="J37" s="264">
        <v>0</v>
      </c>
      <c r="K37" s="264">
        <v>0</v>
      </c>
      <c r="L37" s="264">
        <v>0</v>
      </c>
      <c r="M37" s="264">
        <v>0.26</v>
      </c>
    </row>
    <row r="38" spans="2:13" x14ac:dyDescent="0.25">
      <c r="B38" s="183" t="s">
        <v>1264</v>
      </c>
      <c r="C38" s="264">
        <v>1.62</v>
      </c>
      <c r="D38" s="264">
        <v>0.06</v>
      </c>
      <c r="E38" s="264">
        <v>0</v>
      </c>
      <c r="F38" s="264">
        <v>0.03</v>
      </c>
      <c r="G38" s="264">
        <v>0.03</v>
      </c>
      <c r="H38" s="264">
        <v>0</v>
      </c>
      <c r="I38" s="264">
        <v>0.01</v>
      </c>
      <c r="J38" s="264">
        <v>0.02</v>
      </c>
      <c r="K38" s="264">
        <v>0.03</v>
      </c>
      <c r="L38" s="264">
        <v>0</v>
      </c>
      <c r="M38" s="264">
        <v>1.8000000000000003</v>
      </c>
    </row>
    <row r="39" spans="2:13" x14ac:dyDescent="0.25">
      <c r="B39" s="183" t="s">
        <v>2</v>
      </c>
      <c r="C39" s="264">
        <v>0</v>
      </c>
      <c r="D39" s="264">
        <v>0</v>
      </c>
      <c r="E39" s="264">
        <v>0</v>
      </c>
      <c r="F39" s="264">
        <v>0</v>
      </c>
      <c r="G39" s="264">
        <v>0</v>
      </c>
      <c r="H39" s="264">
        <v>0</v>
      </c>
      <c r="I39" s="264">
        <v>0</v>
      </c>
      <c r="J39" s="264">
        <v>0</v>
      </c>
      <c r="K39" s="264">
        <v>0</v>
      </c>
      <c r="L39" s="264">
        <v>0</v>
      </c>
      <c r="M39" s="264">
        <v>0</v>
      </c>
    </row>
    <row r="40" spans="2:13" x14ac:dyDescent="0.25">
      <c r="B40" s="259" t="s">
        <v>1</v>
      </c>
      <c r="C40" s="223">
        <v>110.69000000000001</v>
      </c>
      <c r="D40" s="223">
        <v>4.5999999999999996</v>
      </c>
      <c r="E40" s="223">
        <v>23.330000000000002</v>
      </c>
      <c r="F40" s="223">
        <v>14.209999999999999</v>
      </c>
      <c r="G40" s="223">
        <v>5.5600000000000014</v>
      </c>
      <c r="H40" s="223">
        <v>2.1799999999999997</v>
      </c>
      <c r="I40" s="223">
        <v>9.59</v>
      </c>
      <c r="J40" s="223">
        <v>4.3199999999999994</v>
      </c>
      <c r="K40" s="223">
        <v>3.3799999999999994</v>
      </c>
      <c r="L40" s="223">
        <v>0.05</v>
      </c>
      <c r="M40" s="223">
        <v>177.91000000000003</v>
      </c>
    </row>
    <row r="45" spans="2:13" ht="15.75" x14ac:dyDescent="0.25">
      <c r="B45" s="220" t="s">
        <v>1273</v>
      </c>
      <c r="C45" s="194"/>
      <c r="D45" s="194"/>
      <c r="E45" s="194"/>
      <c r="F45" s="194"/>
      <c r="G45" s="194"/>
      <c r="H45" s="194"/>
      <c r="I45" s="194"/>
      <c r="J45" s="194"/>
      <c r="K45" s="194"/>
      <c r="L45" s="194"/>
      <c r="M45" s="194"/>
    </row>
    <row r="46" spans="2:13" x14ac:dyDescent="0.25">
      <c r="B46" s="262" t="s">
        <v>1051</v>
      </c>
      <c r="C46" s="261"/>
      <c r="D46" s="261"/>
      <c r="E46" s="261"/>
      <c r="F46" s="261"/>
      <c r="G46" s="261"/>
      <c r="H46" s="261"/>
      <c r="I46" s="261"/>
      <c r="J46" s="261"/>
      <c r="K46" s="261"/>
      <c r="L46" s="261"/>
      <c r="M46" s="261"/>
    </row>
    <row r="47" spans="2:13" x14ac:dyDescent="0.25">
      <c r="B47" s="218"/>
      <c r="C47" s="218"/>
      <c r="D47" s="218"/>
      <c r="E47" s="218"/>
      <c r="F47" s="218"/>
      <c r="G47" s="218"/>
      <c r="H47" s="218"/>
      <c r="I47" s="218"/>
      <c r="J47" s="218"/>
      <c r="K47" s="218"/>
      <c r="L47" s="218"/>
      <c r="M47" s="218"/>
    </row>
    <row r="48" spans="2:13" ht="45" x14ac:dyDescent="0.25">
      <c r="B48" s="218"/>
      <c r="C48" s="228" t="s">
        <v>1233</v>
      </c>
      <c r="D48" s="228" t="s">
        <v>1232</v>
      </c>
      <c r="E48" s="228" t="s">
        <v>1231</v>
      </c>
      <c r="F48" s="228" t="s">
        <v>1230</v>
      </c>
      <c r="G48" s="228" t="s">
        <v>1229</v>
      </c>
      <c r="H48" s="228" t="s">
        <v>1228</v>
      </c>
      <c r="I48" s="228" t="s">
        <v>1227</v>
      </c>
      <c r="J48" s="228" t="s">
        <v>130</v>
      </c>
      <c r="K48" s="228" t="s">
        <v>1226</v>
      </c>
      <c r="L48" s="228" t="s">
        <v>2</v>
      </c>
      <c r="M48" s="227" t="s">
        <v>1</v>
      </c>
    </row>
    <row r="49" spans="2:14" x14ac:dyDescent="0.25">
      <c r="B49" s="184" t="s">
        <v>1272</v>
      </c>
      <c r="C49" s="183">
        <v>0</v>
      </c>
      <c r="D49" s="183">
        <v>0</v>
      </c>
      <c r="E49" s="183">
        <v>0</v>
      </c>
      <c r="F49" s="183">
        <v>0</v>
      </c>
      <c r="G49" s="183">
        <v>0</v>
      </c>
      <c r="H49" s="183">
        <v>0</v>
      </c>
      <c r="I49" s="183">
        <v>0</v>
      </c>
      <c r="J49" s="183">
        <v>0</v>
      </c>
      <c r="K49" s="183">
        <v>0</v>
      </c>
      <c r="L49" s="183">
        <v>0</v>
      </c>
      <c r="M49" s="197">
        <v>0</v>
      </c>
    </row>
    <row r="50" spans="2:14" x14ac:dyDescent="0.25">
      <c r="B50" s="184" t="s">
        <v>1271</v>
      </c>
      <c r="C50" s="264">
        <v>145.17000000000002</v>
      </c>
      <c r="D50" s="264">
        <v>5.65</v>
      </c>
      <c r="E50" s="264">
        <v>23.32</v>
      </c>
      <c r="F50" s="264">
        <v>15.33</v>
      </c>
      <c r="G50" s="264">
        <v>8.26</v>
      </c>
      <c r="H50" s="264">
        <v>2.02</v>
      </c>
      <c r="I50" s="264">
        <v>9.2900000000000009</v>
      </c>
      <c r="J50" s="264">
        <v>6.3900000000000006</v>
      </c>
      <c r="K50" s="264">
        <v>3.28</v>
      </c>
      <c r="L50" s="264">
        <v>7.0000000000000007E-2</v>
      </c>
      <c r="M50" s="264">
        <v>218.78</v>
      </c>
    </row>
    <row r="51" spans="2:14" ht="30" x14ac:dyDescent="0.25">
      <c r="B51" s="248" t="s">
        <v>1270</v>
      </c>
      <c r="C51" s="264"/>
      <c r="D51" s="264"/>
      <c r="E51" s="264"/>
      <c r="F51" s="264"/>
      <c r="G51" s="264"/>
      <c r="H51" s="264"/>
      <c r="I51" s="264"/>
      <c r="J51" s="264"/>
      <c r="K51" s="264"/>
      <c r="L51" s="264"/>
      <c r="M51" s="264"/>
    </row>
    <row r="52" spans="2:14" x14ac:dyDescent="0.25">
      <c r="B52" s="269" t="s">
        <v>1269</v>
      </c>
      <c r="C52" s="264">
        <v>0.01</v>
      </c>
      <c r="D52" s="264">
        <v>0</v>
      </c>
      <c r="E52" s="264">
        <v>0</v>
      </c>
      <c r="F52" s="264">
        <v>0</v>
      </c>
      <c r="G52" s="264">
        <v>0</v>
      </c>
      <c r="H52" s="264">
        <v>0</v>
      </c>
      <c r="I52" s="264">
        <v>0</v>
      </c>
      <c r="J52" s="264">
        <v>0</v>
      </c>
      <c r="K52" s="264">
        <v>0</v>
      </c>
      <c r="L52" s="264">
        <v>0</v>
      </c>
      <c r="M52" s="264">
        <v>0.01</v>
      </c>
    </row>
    <row r="53" spans="2:14" x14ac:dyDescent="0.25">
      <c r="B53" s="269" t="s">
        <v>1268</v>
      </c>
      <c r="C53" s="264">
        <v>0</v>
      </c>
      <c r="D53" s="264">
        <v>0</v>
      </c>
      <c r="E53" s="264">
        <v>0</v>
      </c>
      <c r="F53" s="264">
        <v>0</v>
      </c>
      <c r="G53" s="264">
        <v>0</v>
      </c>
      <c r="H53" s="264">
        <v>0</v>
      </c>
      <c r="I53" s="264">
        <v>0</v>
      </c>
      <c r="J53" s="264">
        <v>0</v>
      </c>
      <c r="K53" s="264">
        <v>0</v>
      </c>
      <c r="L53" s="264">
        <v>0</v>
      </c>
      <c r="M53" s="264">
        <v>0</v>
      </c>
    </row>
    <row r="54" spans="2:14" x14ac:dyDescent="0.25">
      <c r="B54" s="268" t="s">
        <v>1267</v>
      </c>
      <c r="C54" s="264">
        <v>0.70000000000000007</v>
      </c>
      <c r="D54" s="264">
        <v>0.02</v>
      </c>
      <c r="E54" s="264">
        <v>0</v>
      </c>
      <c r="F54" s="264">
        <v>0</v>
      </c>
      <c r="G54" s="264">
        <v>0.03</v>
      </c>
      <c r="H54" s="264">
        <v>0</v>
      </c>
      <c r="I54" s="264">
        <v>0.13</v>
      </c>
      <c r="J54" s="264">
        <v>0</v>
      </c>
      <c r="K54" s="264">
        <v>0</v>
      </c>
      <c r="L54" s="264">
        <v>0</v>
      </c>
      <c r="M54" s="264">
        <v>0.88000000000000012</v>
      </c>
    </row>
    <row r="55" spans="2:14" x14ac:dyDescent="0.25">
      <c r="B55" s="268" t="s">
        <v>1266</v>
      </c>
      <c r="C55" s="264">
        <v>2.15</v>
      </c>
      <c r="D55" s="264">
        <v>0.13</v>
      </c>
      <c r="E55" s="264">
        <v>0.03</v>
      </c>
      <c r="F55" s="264">
        <v>1.91</v>
      </c>
      <c r="G55" s="264">
        <v>0.5</v>
      </c>
      <c r="H55" s="264">
        <v>0.25</v>
      </c>
      <c r="I55" s="264">
        <v>1.6099999999999999</v>
      </c>
      <c r="J55" s="264">
        <v>0.18000000000000002</v>
      </c>
      <c r="K55" s="264">
        <v>0.06</v>
      </c>
      <c r="L55" s="264">
        <v>0</v>
      </c>
      <c r="M55" s="264">
        <v>6.8199999999999994</v>
      </c>
    </row>
    <row r="56" spans="2:14" x14ac:dyDescent="0.25">
      <c r="B56" s="184" t="s">
        <v>1261</v>
      </c>
      <c r="C56" s="264">
        <v>0.01</v>
      </c>
      <c r="D56" s="264">
        <v>0</v>
      </c>
      <c r="E56" s="264">
        <v>0.02</v>
      </c>
      <c r="F56" s="264">
        <v>0.4</v>
      </c>
      <c r="G56" s="264">
        <v>1</v>
      </c>
      <c r="H56" s="264">
        <v>0.18</v>
      </c>
      <c r="I56" s="264">
        <v>3.18</v>
      </c>
      <c r="J56" s="264">
        <v>1.49</v>
      </c>
      <c r="K56" s="264">
        <v>0.16</v>
      </c>
      <c r="L56" s="264">
        <v>0</v>
      </c>
      <c r="M56" s="264">
        <v>6.44</v>
      </c>
    </row>
    <row r="57" spans="2:14" x14ac:dyDescent="0.25">
      <c r="B57" s="183" t="s">
        <v>1265</v>
      </c>
      <c r="C57" s="267">
        <v>0.52</v>
      </c>
      <c r="D57" s="267">
        <v>0.02</v>
      </c>
      <c r="E57" s="267">
        <v>0</v>
      </c>
      <c r="F57" s="267">
        <v>0</v>
      </c>
      <c r="G57" s="267">
        <v>0</v>
      </c>
      <c r="H57" s="267">
        <v>0</v>
      </c>
      <c r="I57" s="267">
        <v>0</v>
      </c>
      <c r="J57" s="267">
        <v>0</v>
      </c>
      <c r="K57" s="267">
        <v>0</v>
      </c>
      <c r="L57" s="267">
        <v>0</v>
      </c>
      <c r="M57" s="267">
        <v>0.54</v>
      </c>
    </row>
    <row r="58" spans="2:14" x14ac:dyDescent="0.25">
      <c r="B58" s="183" t="s">
        <v>1264</v>
      </c>
      <c r="C58" s="264">
        <v>4.21</v>
      </c>
      <c r="D58" s="264">
        <v>0.16999999999999998</v>
      </c>
      <c r="E58" s="264">
        <v>0</v>
      </c>
      <c r="F58" s="264">
        <v>0.05</v>
      </c>
      <c r="G58" s="264">
        <v>0.04</v>
      </c>
      <c r="H58" s="264">
        <v>0</v>
      </c>
      <c r="I58" s="264">
        <v>0.01</v>
      </c>
      <c r="J58" s="264">
        <v>0.03</v>
      </c>
      <c r="K58" s="264">
        <v>0.03</v>
      </c>
      <c r="L58" s="264">
        <v>0</v>
      </c>
      <c r="M58" s="264">
        <v>4.54</v>
      </c>
    </row>
    <row r="59" spans="2:14" x14ac:dyDescent="0.25">
      <c r="B59" s="183" t="s">
        <v>2</v>
      </c>
      <c r="C59" s="264">
        <v>0</v>
      </c>
      <c r="D59" s="264">
        <v>0</v>
      </c>
      <c r="E59" s="264">
        <v>0</v>
      </c>
      <c r="F59" s="264">
        <v>0</v>
      </c>
      <c r="G59" s="264">
        <v>0</v>
      </c>
      <c r="H59" s="264">
        <v>0</v>
      </c>
      <c r="I59" s="264">
        <v>0</v>
      </c>
      <c r="J59" s="264">
        <v>0</v>
      </c>
      <c r="K59" s="264">
        <v>0</v>
      </c>
      <c r="L59" s="264">
        <v>0</v>
      </c>
      <c r="M59" s="264">
        <v>0</v>
      </c>
    </row>
    <row r="60" spans="2:14" x14ac:dyDescent="0.25">
      <c r="B60" s="259" t="s">
        <v>1</v>
      </c>
      <c r="C60" s="223">
        <v>152.77000000000001</v>
      </c>
      <c r="D60" s="223">
        <v>5.9899999999999993</v>
      </c>
      <c r="E60" s="223">
        <v>23.37</v>
      </c>
      <c r="F60" s="223">
        <v>17.689999999999998</v>
      </c>
      <c r="G60" s="223">
        <v>9.8299999999999983</v>
      </c>
      <c r="H60" s="223">
        <v>2.4500000000000002</v>
      </c>
      <c r="I60" s="223">
        <v>14.22</v>
      </c>
      <c r="J60" s="223">
        <v>8.09</v>
      </c>
      <c r="K60" s="223">
        <v>3.53</v>
      </c>
      <c r="L60" s="223">
        <v>7.0000000000000007E-2</v>
      </c>
      <c r="M60" s="223">
        <v>238.00999999999996</v>
      </c>
    </row>
    <row r="63" spans="2:14" x14ac:dyDescent="0.25">
      <c r="B63" s="194"/>
      <c r="C63" s="194"/>
      <c r="D63" s="194"/>
      <c r="E63" s="194"/>
      <c r="F63" s="194"/>
      <c r="G63" s="194"/>
      <c r="H63" s="194"/>
      <c r="I63" s="194"/>
      <c r="J63" s="194"/>
      <c r="K63" s="194"/>
      <c r="L63" s="194"/>
      <c r="N63" s="194"/>
    </row>
    <row r="65" spans="14:14" x14ac:dyDescent="0.25">
      <c r="N65" s="138" t="s">
        <v>1089</v>
      </c>
    </row>
    <row r="78" spans="14:14" x14ac:dyDescent="0.25">
      <c r="N78" s="194"/>
    </row>
  </sheetData>
  <hyperlinks>
    <hyperlink ref="N65" location="Contents!A1" display="To Frontpage"/>
  </hyperlinks>
  <pageMargins left="0.70866141732283472" right="0.70866141732283472" top="0.74803149606299213" bottom="0.74803149606299213" header="0.31496062992125984" footer="0.31496062992125984"/>
  <pageSetup paperSize="9" scale="26"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243386"/>
    <pageSetUpPr fitToPage="1"/>
  </sheetPr>
  <dimension ref="B4:N85"/>
  <sheetViews>
    <sheetView zoomScale="85" zoomScaleNormal="85" zoomScaleSheetLayoutView="100" workbookViewId="0"/>
  </sheetViews>
  <sheetFormatPr defaultRowHeight="15" x14ac:dyDescent="0.25"/>
  <cols>
    <col min="1" max="1" width="4.7109375" style="183" customWidth="1"/>
    <col min="2" max="2" width="25.140625" style="183" bestFit="1" customWidth="1"/>
    <col min="3" max="12" width="17.7109375" style="183" customWidth="1"/>
    <col min="13" max="13" width="18.5703125" style="183" bestFit="1" customWidth="1"/>
    <col min="14" max="20" width="9.140625" style="183"/>
    <col min="21" max="21" width="9.140625" style="183" customWidth="1"/>
    <col min="22" max="16384" width="9.140625" style="183"/>
  </cols>
  <sheetData>
    <row r="4" spans="2:13" x14ac:dyDescent="0.25">
      <c r="B4" s="194"/>
      <c r="C4" s="194"/>
      <c r="D4" s="194"/>
      <c r="E4" s="194"/>
      <c r="F4" s="194"/>
      <c r="G4" s="194"/>
      <c r="H4" s="194"/>
      <c r="I4" s="194"/>
      <c r="J4" s="194"/>
      <c r="K4" s="194"/>
      <c r="L4" s="194"/>
      <c r="M4" s="194"/>
    </row>
    <row r="5" spans="2:13" ht="15.75" x14ac:dyDescent="0.25">
      <c r="B5" s="220" t="s">
        <v>1302</v>
      </c>
      <c r="C5" s="194"/>
      <c r="D5" s="194"/>
      <c r="E5" s="194"/>
      <c r="F5" s="194"/>
      <c r="G5" s="194"/>
      <c r="H5" s="194"/>
      <c r="I5" s="194"/>
      <c r="J5" s="194"/>
      <c r="K5" s="194"/>
      <c r="L5" s="194"/>
      <c r="M5" s="194"/>
    </row>
    <row r="6" spans="2:13" x14ac:dyDescent="0.25">
      <c r="B6" s="262" t="s">
        <v>1301</v>
      </c>
      <c r="C6" s="261"/>
      <c r="D6" s="261"/>
      <c r="E6" s="261"/>
      <c r="F6" s="261"/>
      <c r="G6" s="261"/>
      <c r="H6" s="261"/>
      <c r="I6" s="261"/>
      <c r="J6" s="261"/>
      <c r="K6" s="261"/>
      <c r="L6" s="261"/>
      <c r="M6" s="261"/>
    </row>
    <row r="7" spans="2:13" x14ac:dyDescent="0.25">
      <c r="B7" s="218"/>
      <c r="C7" s="218"/>
      <c r="D7" s="218"/>
      <c r="E7" s="218"/>
      <c r="F7" s="218"/>
      <c r="G7" s="218"/>
      <c r="H7" s="218"/>
      <c r="I7" s="218"/>
      <c r="J7" s="218"/>
      <c r="K7" s="218"/>
      <c r="L7" s="218"/>
      <c r="M7" s="218"/>
    </row>
    <row r="8" spans="2:13" ht="45" x14ac:dyDescent="0.25">
      <c r="B8" s="218"/>
      <c r="C8" s="228" t="s">
        <v>1233</v>
      </c>
      <c r="D8" s="228" t="s">
        <v>1232</v>
      </c>
      <c r="E8" s="228" t="s">
        <v>1231</v>
      </c>
      <c r="F8" s="228" t="s">
        <v>1230</v>
      </c>
      <c r="G8" s="228" t="s">
        <v>1229</v>
      </c>
      <c r="H8" s="228" t="s">
        <v>1228</v>
      </c>
      <c r="I8" s="228" t="s">
        <v>1227</v>
      </c>
      <c r="J8" s="228" t="s">
        <v>130</v>
      </c>
      <c r="K8" s="228" t="s">
        <v>1226</v>
      </c>
      <c r="L8" s="228" t="s">
        <v>2</v>
      </c>
      <c r="M8" s="227" t="s">
        <v>1</v>
      </c>
    </row>
    <row r="9" spans="2:13" x14ac:dyDescent="0.25">
      <c r="B9" s="183" t="s">
        <v>1260</v>
      </c>
      <c r="C9" s="264">
        <v>15.65</v>
      </c>
      <c r="D9" s="264">
        <v>0.59</v>
      </c>
      <c r="E9" s="264">
        <v>0.06</v>
      </c>
      <c r="F9" s="264">
        <v>0.5</v>
      </c>
      <c r="G9" s="264">
        <v>0.86</v>
      </c>
      <c r="H9" s="264">
        <v>0.32</v>
      </c>
      <c r="I9" s="264">
        <v>1.42</v>
      </c>
      <c r="J9" s="264">
        <v>0.52</v>
      </c>
      <c r="K9" s="264">
        <v>0.15</v>
      </c>
      <c r="L9" s="264">
        <v>0.03</v>
      </c>
      <c r="M9" s="264">
        <v>20.099999999999998</v>
      </c>
    </row>
    <row r="10" spans="2:13" x14ac:dyDescent="0.25">
      <c r="B10" s="183" t="s">
        <v>18</v>
      </c>
      <c r="C10" s="264">
        <v>17.760000000000002</v>
      </c>
      <c r="D10" s="264">
        <v>0.73</v>
      </c>
      <c r="E10" s="264">
        <v>0.36</v>
      </c>
      <c r="F10" s="264">
        <v>0.56999999999999995</v>
      </c>
      <c r="G10" s="264">
        <v>1.86</v>
      </c>
      <c r="H10" s="264">
        <v>0.42</v>
      </c>
      <c r="I10" s="264">
        <v>0.92</v>
      </c>
      <c r="J10" s="264">
        <v>0.63</v>
      </c>
      <c r="K10" s="264">
        <v>0.26</v>
      </c>
      <c r="L10" s="264">
        <v>0.01</v>
      </c>
      <c r="M10" s="264">
        <v>23.520000000000007</v>
      </c>
    </row>
    <row r="11" spans="2:13" x14ac:dyDescent="0.25">
      <c r="B11" s="183" t="s">
        <v>19</v>
      </c>
      <c r="C11" s="264">
        <v>11.52</v>
      </c>
      <c r="D11" s="264">
        <v>0.45</v>
      </c>
      <c r="E11" s="264">
        <v>1.1200000000000001</v>
      </c>
      <c r="F11" s="264">
        <v>0.66</v>
      </c>
      <c r="G11" s="264">
        <v>0.46</v>
      </c>
      <c r="H11" s="264">
        <v>0.08</v>
      </c>
      <c r="I11" s="264">
        <v>0.87</v>
      </c>
      <c r="J11" s="264">
        <v>0.44</v>
      </c>
      <c r="K11" s="264">
        <v>0.23</v>
      </c>
      <c r="L11" s="264">
        <v>0.01</v>
      </c>
      <c r="M11" s="264">
        <v>15.84</v>
      </c>
    </row>
    <row r="12" spans="2:13" x14ac:dyDescent="0.25">
      <c r="B12" s="183" t="s">
        <v>20</v>
      </c>
      <c r="C12" s="264">
        <v>37.75</v>
      </c>
      <c r="D12" s="264">
        <v>1.71</v>
      </c>
      <c r="E12" s="264">
        <v>2.4500000000000002</v>
      </c>
      <c r="F12" s="264">
        <v>1.33</v>
      </c>
      <c r="G12" s="264">
        <v>0.84</v>
      </c>
      <c r="H12" s="264">
        <v>0.17</v>
      </c>
      <c r="I12" s="264">
        <v>1.07</v>
      </c>
      <c r="J12" s="264">
        <v>0.71</v>
      </c>
      <c r="K12" s="264">
        <v>0.27</v>
      </c>
      <c r="L12" s="264">
        <v>0</v>
      </c>
      <c r="M12" s="264">
        <v>46.300000000000011</v>
      </c>
    </row>
    <row r="13" spans="2:13" x14ac:dyDescent="0.25">
      <c r="B13" s="183" t="s">
        <v>21</v>
      </c>
      <c r="C13" s="264">
        <v>70.069999999999993</v>
      </c>
      <c r="D13" s="264">
        <v>2.52</v>
      </c>
      <c r="E13" s="264">
        <v>19.39</v>
      </c>
      <c r="F13" s="264">
        <v>14.63</v>
      </c>
      <c r="G13" s="264">
        <v>5.8</v>
      </c>
      <c r="H13" s="264">
        <v>1.46</v>
      </c>
      <c r="I13" s="264">
        <v>9.9499999999999993</v>
      </c>
      <c r="J13" s="264">
        <v>5.78</v>
      </c>
      <c r="K13" s="264">
        <v>2.61</v>
      </c>
      <c r="L13" s="264">
        <v>0.02</v>
      </c>
      <c r="M13" s="264">
        <v>132.22999999999999</v>
      </c>
    </row>
    <row r="14" spans="2:13" x14ac:dyDescent="0.25">
      <c r="B14" s="259" t="s">
        <v>1</v>
      </c>
      <c r="C14" s="223">
        <v>152.75</v>
      </c>
      <c r="D14" s="223">
        <v>6</v>
      </c>
      <c r="E14" s="223">
        <v>23.380000000000003</v>
      </c>
      <c r="F14" s="223">
        <v>17.690000000000001</v>
      </c>
      <c r="G14" s="223">
        <v>9.82</v>
      </c>
      <c r="H14" s="223">
        <v>2.4500000000000002</v>
      </c>
      <c r="I14" s="223">
        <v>14.23</v>
      </c>
      <c r="J14" s="223">
        <v>8.08</v>
      </c>
      <c r="K14" s="223">
        <v>3.52</v>
      </c>
      <c r="L14" s="223">
        <v>7.0000000000000007E-2</v>
      </c>
      <c r="M14" s="223">
        <v>237.99</v>
      </c>
    </row>
    <row r="15" spans="2:13" x14ac:dyDescent="0.25">
      <c r="C15" s="197"/>
      <c r="D15" s="197"/>
      <c r="E15" s="197"/>
      <c r="F15" s="197"/>
      <c r="G15" s="197"/>
      <c r="H15" s="197"/>
      <c r="I15" s="197"/>
      <c r="J15" s="197"/>
      <c r="K15" s="197"/>
      <c r="L15" s="197"/>
      <c r="M15" s="197"/>
    </row>
    <row r="16" spans="2:13" x14ac:dyDescent="0.25">
      <c r="C16" s="197"/>
      <c r="D16" s="197"/>
      <c r="E16" s="197"/>
      <c r="F16" s="197"/>
      <c r="G16" s="197"/>
      <c r="H16" s="197"/>
      <c r="I16" s="197"/>
      <c r="J16" s="197"/>
      <c r="K16" s="197"/>
      <c r="L16" s="197"/>
      <c r="M16" s="197"/>
    </row>
    <row r="19" spans="2:13" ht="15.75" x14ac:dyDescent="0.25">
      <c r="B19" s="220" t="s">
        <v>1300</v>
      </c>
      <c r="C19" s="194"/>
      <c r="D19" s="194"/>
      <c r="E19" s="194"/>
      <c r="F19" s="194"/>
      <c r="G19" s="194"/>
      <c r="H19" s="194"/>
      <c r="I19" s="194"/>
      <c r="J19" s="194"/>
      <c r="K19" s="194"/>
      <c r="L19" s="194"/>
      <c r="M19" s="194"/>
    </row>
    <row r="20" spans="2:13" x14ac:dyDescent="0.25">
      <c r="B20" s="262" t="s">
        <v>1047</v>
      </c>
      <c r="C20" s="261"/>
      <c r="D20" s="261"/>
      <c r="E20" s="261"/>
      <c r="F20" s="261"/>
      <c r="G20" s="261"/>
      <c r="H20" s="261"/>
      <c r="I20" s="261"/>
      <c r="J20" s="261"/>
      <c r="K20" s="261"/>
      <c r="L20" s="261"/>
      <c r="M20" s="261"/>
    </row>
    <row r="21" spans="2:13" x14ac:dyDescent="0.25">
      <c r="B21" s="218"/>
      <c r="C21" s="218"/>
      <c r="D21" s="218"/>
      <c r="E21" s="218"/>
      <c r="F21" s="218"/>
      <c r="G21" s="218"/>
      <c r="H21" s="218"/>
      <c r="I21" s="218"/>
      <c r="J21" s="218"/>
      <c r="K21" s="218"/>
      <c r="L21" s="218"/>
      <c r="M21" s="218"/>
    </row>
    <row r="22" spans="2:13" ht="45" x14ac:dyDescent="0.25">
      <c r="B22" s="218"/>
      <c r="C22" s="228" t="s">
        <v>1233</v>
      </c>
      <c r="D22" s="228" t="s">
        <v>1232</v>
      </c>
      <c r="E22" s="228" t="s">
        <v>1231</v>
      </c>
      <c r="F22" s="228" t="s">
        <v>1230</v>
      </c>
      <c r="G22" s="228" t="s">
        <v>1229</v>
      </c>
      <c r="H22" s="228" t="s">
        <v>1228</v>
      </c>
      <c r="I22" s="228" t="s">
        <v>1227</v>
      </c>
      <c r="J22" s="228" t="s">
        <v>130</v>
      </c>
      <c r="K22" s="228" t="s">
        <v>1226</v>
      </c>
      <c r="L22" s="228" t="s">
        <v>2</v>
      </c>
      <c r="M22" s="227" t="s">
        <v>1</v>
      </c>
    </row>
    <row r="23" spans="2:13" x14ac:dyDescent="0.25">
      <c r="B23" s="183" t="s">
        <v>1299</v>
      </c>
      <c r="C23" s="264">
        <v>0</v>
      </c>
      <c r="D23" s="264">
        <v>0</v>
      </c>
      <c r="E23" s="264">
        <v>0</v>
      </c>
      <c r="F23" s="264">
        <v>0.01</v>
      </c>
      <c r="G23" s="264">
        <v>0.01</v>
      </c>
      <c r="H23" s="264"/>
      <c r="I23" s="264">
        <v>0.01</v>
      </c>
      <c r="J23" s="264">
        <v>0</v>
      </c>
      <c r="K23" s="264">
        <v>0</v>
      </c>
      <c r="L23" s="264"/>
      <c r="M23" s="264">
        <v>0.03</v>
      </c>
    </row>
    <row r="24" spans="2:13" x14ac:dyDescent="0.25">
      <c r="B24" s="183" t="s">
        <v>1298</v>
      </c>
      <c r="C24" s="264">
        <v>7.0000000000000007E-2</v>
      </c>
      <c r="D24" s="264">
        <v>0</v>
      </c>
      <c r="E24" s="264">
        <v>0.01</v>
      </c>
      <c r="F24" s="264">
        <v>0</v>
      </c>
      <c r="G24" s="264">
        <v>0</v>
      </c>
      <c r="H24" s="264">
        <v>0</v>
      </c>
      <c r="I24" s="264">
        <v>0.01</v>
      </c>
      <c r="J24" s="264">
        <v>0</v>
      </c>
      <c r="K24" s="264">
        <v>0</v>
      </c>
      <c r="L24" s="264">
        <v>0</v>
      </c>
      <c r="M24" s="264">
        <v>0.09</v>
      </c>
    </row>
    <row r="25" spans="2:13" x14ac:dyDescent="0.25">
      <c r="B25" s="183" t="s">
        <v>1297</v>
      </c>
      <c r="C25" s="264">
        <v>0.37</v>
      </c>
      <c r="D25" s="264">
        <v>0.03</v>
      </c>
      <c r="E25" s="264">
        <v>0.02</v>
      </c>
      <c r="F25" s="264">
        <v>0.01</v>
      </c>
      <c r="G25" s="264">
        <v>0</v>
      </c>
      <c r="H25" s="264">
        <v>0</v>
      </c>
      <c r="I25" s="264">
        <v>0.05</v>
      </c>
      <c r="J25" s="264">
        <v>0.01</v>
      </c>
      <c r="K25" s="264">
        <v>0.02</v>
      </c>
      <c r="L25" s="264">
        <v>0</v>
      </c>
      <c r="M25" s="264">
        <v>0.51</v>
      </c>
    </row>
    <row r="26" spans="2:13" x14ac:dyDescent="0.25">
      <c r="B26" s="183" t="s">
        <v>1296</v>
      </c>
      <c r="C26" s="264">
        <v>5.96</v>
      </c>
      <c r="D26" s="264">
        <v>0.38</v>
      </c>
      <c r="E26" s="264">
        <v>0.66</v>
      </c>
      <c r="F26" s="264">
        <v>0.3</v>
      </c>
      <c r="G26" s="264">
        <v>0.12</v>
      </c>
      <c r="H26" s="264">
        <v>0.21</v>
      </c>
      <c r="I26" s="264">
        <v>0.55000000000000004</v>
      </c>
      <c r="J26" s="264">
        <v>0.23</v>
      </c>
      <c r="K26" s="264">
        <v>0.14000000000000001</v>
      </c>
      <c r="L26" s="264">
        <v>0.01</v>
      </c>
      <c r="M26" s="264">
        <v>8.56</v>
      </c>
    </row>
    <row r="27" spans="2:13" x14ac:dyDescent="0.25">
      <c r="B27" s="183" t="s">
        <v>1295</v>
      </c>
      <c r="C27" s="264">
        <v>32.19</v>
      </c>
      <c r="D27" s="264">
        <v>1.44</v>
      </c>
      <c r="E27" s="264">
        <v>6.07</v>
      </c>
      <c r="F27" s="264">
        <v>2.35</v>
      </c>
      <c r="G27" s="264">
        <v>1.21</v>
      </c>
      <c r="H27" s="264">
        <v>1.91</v>
      </c>
      <c r="I27" s="264">
        <v>6.57</v>
      </c>
      <c r="J27" s="264">
        <v>0.99</v>
      </c>
      <c r="K27" s="264">
        <v>1.02</v>
      </c>
      <c r="L27" s="264">
        <v>0.01</v>
      </c>
      <c r="M27" s="264">
        <v>53.76</v>
      </c>
    </row>
    <row r="28" spans="2:13" x14ac:dyDescent="0.25">
      <c r="B28" s="183" t="s">
        <v>1294</v>
      </c>
      <c r="C28" s="264">
        <v>114.08</v>
      </c>
      <c r="D28" s="264">
        <v>4.13</v>
      </c>
      <c r="E28" s="264">
        <v>16.62</v>
      </c>
      <c r="F28" s="264">
        <v>15.03</v>
      </c>
      <c r="G28" s="264">
        <v>8.5</v>
      </c>
      <c r="H28" s="264">
        <v>0.32</v>
      </c>
      <c r="I28" s="264">
        <v>7.03</v>
      </c>
      <c r="J28" s="264">
        <v>6.82</v>
      </c>
      <c r="K28" s="264">
        <v>2.34</v>
      </c>
      <c r="L28" s="264">
        <v>0.05</v>
      </c>
      <c r="M28" s="264">
        <v>174.92</v>
      </c>
    </row>
    <row r="29" spans="2:13" x14ac:dyDescent="0.25">
      <c r="B29" s="259" t="s">
        <v>1</v>
      </c>
      <c r="C29" s="223">
        <v>152.66999999999999</v>
      </c>
      <c r="D29" s="223">
        <v>5.98</v>
      </c>
      <c r="E29" s="223">
        <v>23.380000000000003</v>
      </c>
      <c r="F29" s="223">
        <v>17.7</v>
      </c>
      <c r="G29" s="223">
        <v>9.84</v>
      </c>
      <c r="H29" s="223">
        <v>2.44</v>
      </c>
      <c r="I29" s="223">
        <v>14.22</v>
      </c>
      <c r="J29" s="223">
        <v>8.0500000000000007</v>
      </c>
      <c r="K29" s="223">
        <v>3.5199999999999996</v>
      </c>
      <c r="L29" s="223">
        <v>7.0000000000000007E-2</v>
      </c>
      <c r="M29" s="223">
        <v>237.87</v>
      </c>
    </row>
    <row r="34" spans="2:13" ht="15.75" x14ac:dyDescent="0.25">
      <c r="B34" s="220" t="s">
        <v>1293</v>
      </c>
      <c r="C34" s="194"/>
      <c r="D34" s="194"/>
      <c r="E34" s="194"/>
      <c r="F34" s="194"/>
      <c r="G34" s="194"/>
      <c r="H34" s="194"/>
      <c r="I34" s="194"/>
      <c r="J34" s="194"/>
      <c r="K34" s="194"/>
      <c r="L34" s="194"/>
      <c r="M34" s="194"/>
    </row>
    <row r="35" spans="2:13" x14ac:dyDescent="0.25">
      <c r="B35" s="263" t="s">
        <v>1292</v>
      </c>
      <c r="C35" s="261"/>
      <c r="D35" s="261"/>
      <c r="E35" s="261"/>
      <c r="F35" s="261"/>
      <c r="G35" s="261"/>
      <c r="H35" s="261"/>
      <c r="I35" s="261"/>
      <c r="J35" s="261"/>
      <c r="K35" s="261"/>
      <c r="L35" s="261"/>
      <c r="M35" s="261"/>
    </row>
    <row r="36" spans="2:13" x14ac:dyDescent="0.25">
      <c r="B36" s="218"/>
      <c r="C36" s="218"/>
      <c r="D36" s="218"/>
      <c r="E36" s="218"/>
      <c r="F36" s="218"/>
      <c r="G36" s="218"/>
      <c r="H36" s="218"/>
      <c r="I36" s="218"/>
      <c r="J36" s="218"/>
      <c r="K36" s="218"/>
      <c r="L36" s="218"/>
      <c r="M36" s="218"/>
    </row>
    <row r="37" spans="2:13" ht="45" x14ac:dyDescent="0.25">
      <c r="B37" s="218"/>
      <c r="C37" s="228" t="s">
        <v>1233</v>
      </c>
      <c r="D37" s="228" t="s">
        <v>1232</v>
      </c>
      <c r="E37" s="228" t="s">
        <v>1231</v>
      </c>
      <c r="F37" s="228" t="s">
        <v>1230</v>
      </c>
      <c r="G37" s="228" t="s">
        <v>1229</v>
      </c>
      <c r="H37" s="228" t="s">
        <v>1228</v>
      </c>
      <c r="I37" s="228" t="s">
        <v>1227</v>
      </c>
      <c r="J37" s="228" t="s">
        <v>130</v>
      </c>
      <c r="K37" s="228" t="s">
        <v>1226</v>
      </c>
      <c r="L37" s="228" t="s">
        <v>2</v>
      </c>
      <c r="M37" s="227" t="s">
        <v>1</v>
      </c>
    </row>
    <row r="38" spans="2:13" x14ac:dyDescent="0.25">
      <c r="B38" s="272" t="s">
        <v>1277</v>
      </c>
      <c r="C38" s="275">
        <v>5.9299999999999999E-2</v>
      </c>
      <c r="D38" s="275">
        <v>0</v>
      </c>
      <c r="E38" s="275">
        <v>0.1724</v>
      </c>
      <c r="F38" s="275">
        <v>2.758</v>
      </c>
      <c r="G38" s="275">
        <v>8.8999999999999996E-2</v>
      </c>
      <c r="H38" s="275">
        <v>0.1336</v>
      </c>
      <c r="I38" s="275">
        <v>6.8500000000000005E-2</v>
      </c>
      <c r="J38" s="275">
        <v>0.24410000000000001</v>
      </c>
      <c r="K38" s="275">
        <v>0</v>
      </c>
      <c r="L38" s="275">
        <v>0.63660000000000005</v>
      </c>
      <c r="M38" s="274">
        <v>0.1472</v>
      </c>
    </row>
    <row r="39" spans="2:13" x14ac:dyDescent="0.25">
      <c r="B39" s="237" t="s">
        <v>1290</v>
      </c>
    </row>
    <row r="40" spans="2:13" x14ac:dyDescent="0.25">
      <c r="J40" s="273"/>
    </row>
    <row r="44" spans="2:13" ht="15.75" x14ac:dyDescent="0.25">
      <c r="B44" s="220" t="s">
        <v>1291</v>
      </c>
      <c r="C44" s="194"/>
      <c r="D44" s="194"/>
      <c r="E44" s="194"/>
      <c r="F44" s="194"/>
      <c r="G44" s="194"/>
      <c r="H44" s="194"/>
      <c r="I44" s="194"/>
      <c r="J44" s="194"/>
      <c r="K44" s="194"/>
      <c r="L44" s="194"/>
      <c r="M44" s="194"/>
    </row>
    <row r="45" spans="2:13" x14ac:dyDescent="0.25">
      <c r="B45" s="263" t="s">
        <v>1043</v>
      </c>
      <c r="C45" s="261"/>
      <c r="D45" s="261"/>
      <c r="E45" s="261"/>
      <c r="F45" s="261"/>
      <c r="G45" s="261"/>
      <c r="H45" s="261"/>
      <c r="I45" s="261"/>
      <c r="J45" s="261"/>
      <c r="K45" s="261"/>
      <c r="L45" s="261"/>
      <c r="M45" s="261"/>
    </row>
    <row r="46" spans="2:13" x14ac:dyDescent="0.25">
      <c r="B46" s="218"/>
      <c r="C46" s="218"/>
      <c r="D46" s="218"/>
      <c r="E46" s="218"/>
      <c r="F46" s="218"/>
      <c r="G46" s="218"/>
      <c r="H46" s="218"/>
      <c r="I46" s="218"/>
      <c r="J46" s="218"/>
      <c r="K46" s="218"/>
      <c r="L46" s="218"/>
      <c r="M46" s="218"/>
    </row>
    <row r="47" spans="2:13" ht="45" x14ac:dyDescent="0.25">
      <c r="B47" s="218"/>
      <c r="C47" s="228" t="s">
        <v>1233</v>
      </c>
      <c r="D47" s="228" t="s">
        <v>1232</v>
      </c>
      <c r="E47" s="228" t="s">
        <v>1231</v>
      </c>
      <c r="F47" s="228" t="s">
        <v>1230</v>
      </c>
      <c r="G47" s="228" t="s">
        <v>1229</v>
      </c>
      <c r="H47" s="228" t="s">
        <v>1228</v>
      </c>
      <c r="I47" s="228" t="s">
        <v>1227</v>
      </c>
      <c r="J47" s="228" t="s">
        <v>130</v>
      </c>
      <c r="K47" s="228" t="s">
        <v>1226</v>
      </c>
      <c r="L47" s="228" t="s">
        <v>2</v>
      </c>
      <c r="M47" s="227" t="s">
        <v>1</v>
      </c>
    </row>
    <row r="48" spans="2:13" x14ac:dyDescent="0.25">
      <c r="B48" s="272" t="s">
        <v>1277</v>
      </c>
      <c r="C48" s="271">
        <v>7.9000000000000008E-3</v>
      </c>
      <c r="D48" s="271">
        <v>0</v>
      </c>
      <c r="E48" s="271">
        <v>0.25559999999999999</v>
      </c>
      <c r="F48" s="271">
        <v>1.036</v>
      </c>
      <c r="G48" s="271">
        <v>2.1000000000000001E-2</v>
      </c>
      <c r="H48" s="271">
        <v>0.20269999999999999</v>
      </c>
      <c r="I48" s="271">
        <v>3.4500000000000003E-2</v>
      </c>
      <c r="J48" s="271">
        <v>8.43E-2</v>
      </c>
      <c r="K48" s="271">
        <v>0</v>
      </c>
      <c r="L48" s="271">
        <v>0.2432</v>
      </c>
      <c r="M48" s="270">
        <v>0.1515</v>
      </c>
    </row>
    <row r="49" spans="2:13" x14ac:dyDescent="0.25">
      <c r="B49" s="237" t="s">
        <v>1290</v>
      </c>
    </row>
    <row r="54" spans="2:13" ht="15.75" x14ac:dyDescent="0.25">
      <c r="B54" s="220" t="s">
        <v>1289</v>
      </c>
      <c r="C54" s="194"/>
      <c r="D54" s="194"/>
      <c r="E54" s="194"/>
      <c r="F54" s="194"/>
      <c r="G54" s="194"/>
      <c r="H54" s="194"/>
      <c r="I54" s="194"/>
      <c r="J54" s="194"/>
      <c r="K54" s="194"/>
      <c r="L54" s="194"/>
      <c r="M54" s="194"/>
    </row>
    <row r="55" spans="2:13" x14ac:dyDescent="0.25">
      <c r="B55" s="263" t="s">
        <v>1041</v>
      </c>
      <c r="C55" s="261"/>
      <c r="D55" s="261"/>
      <c r="E55" s="261"/>
      <c r="F55" s="261"/>
      <c r="G55" s="261"/>
      <c r="H55" s="261"/>
      <c r="I55" s="261"/>
      <c r="J55" s="261"/>
      <c r="K55" s="261"/>
      <c r="L55" s="261"/>
      <c r="M55" s="261"/>
    </row>
    <row r="56" spans="2:13" x14ac:dyDescent="0.25">
      <c r="B56" s="218"/>
      <c r="C56" s="218"/>
      <c r="D56" s="218"/>
      <c r="E56" s="218"/>
      <c r="F56" s="218"/>
      <c r="G56" s="218"/>
      <c r="H56" s="218"/>
      <c r="I56" s="218"/>
      <c r="J56" s="218"/>
      <c r="K56" s="218"/>
      <c r="L56" s="218"/>
      <c r="M56" s="218"/>
    </row>
    <row r="57" spans="2:13" ht="45" x14ac:dyDescent="0.25">
      <c r="B57" s="218"/>
      <c r="C57" s="228" t="s">
        <v>1233</v>
      </c>
      <c r="D57" s="228" t="s">
        <v>1232</v>
      </c>
      <c r="E57" s="228" t="s">
        <v>1231</v>
      </c>
      <c r="F57" s="228" t="s">
        <v>1230</v>
      </c>
      <c r="G57" s="228" t="s">
        <v>1229</v>
      </c>
      <c r="H57" s="228" t="s">
        <v>1228</v>
      </c>
      <c r="I57" s="228" t="s">
        <v>1227</v>
      </c>
      <c r="J57" s="228" t="s">
        <v>130</v>
      </c>
      <c r="K57" s="228" t="s">
        <v>1226</v>
      </c>
      <c r="L57" s="228" t="s">
        <v>2</v>
      </c>
      <c r="M57" s="227" t="s">
        <v>1</v>
      </c>
    </row>
    <row r="58" spans="2:13" x14ac:dyDescent="0.25">
      <c r="B58" s="184" t="s">
        <v>1288</v>
      </c>
      <c r="C58" s="377">
        <v>5.6599999999999998E-2</v>
      </c>
      <c r="D58" s="377">
        <v>0.1051</v>
      </c>
      <c r="E58" s="377"/>
      <c r="F58" s="377"/>
      <c r="G58" s="377">
        <v>1.0699999999999999E-2</v>
      </c>
      <c r="H58" s="377"/>
      <c r="I58" s="377"/>
      <c r="J58" s="377">
        <v>7.9000000000000008E-3</v>
      </c>
      <c r="K58" s="377">
        <v>4.1799999999999997E-2</v>
      </c>
      <c r="L58" s="377">
        <v>8.2600000000000007E-2</v>
      </c>
      <c r="M58" s="377">
        <v>7.4399999999999994E-2</v>
      </c>
    </row>
    <row r="59" spans="2:13" x14ac:dyDescent="0.25">
      <c r="B59" s="184" t="s">
        <v>1287</v>
      </c>
      <c r="C59" s="377">
        <v>1.8599999999999998E-2</v>
      </c>
      <c r="D59" s="377">
        <v>2.5600000000000001E-2</v>
      </c>
      <c r="E59" s="377"/>
      <c r="F59" s="377"/>
      <c r="G59" s="377">
        <v>4.4000000000000003E-3</v>
      </c>
      <c r="H59" s="377"/>
      <c r="I59" s="377">
        <v>7.7999999999999996E-3</v>
      </c>
      <c r="J59" s="377"/>
      <c r="K59" s="377"/>
      <c r="L59" s="377"/>
      <c r="M59" s="377">
        <v>8.6099999999999996E-2</v>
      </c>
    </row>
    <row r="60" spans="2:13" x14ac:dyDescent="0.25">
      <c r="B60" s="184" t="s">
        <v>1286</v>
      </c>
      <c r="C60" s="377">
        <v>5.2900000000000003E-2</v>
      </c>
      <c r="D60" s="377">
        <v>7.1000000000000004E-3</v>
      </c>
      <c r="E60" s="377"/>
      <c r="F60" s="377"/>
      <c r="G60" s="377"/>
      <c r="H60" s="377">
        <v>0.61660000000000004</v>
      </c>
      <c r="I60" s="377"/>
      <c r="J60" s="377"/>
      <c r="K60" s="377"/>
      <c r="L60" s="377"/>
      <c r="M60" s="377">
        <v>0.2402</v>
      </c>
    </row>
    <row r="61" spans="2:13" x14ac:dyDescent="0.25">
      <c r="B61" s="184" t="s">
        <v>1285</v>
      </c>
      <c r="C61" s="377">
        <v>1.9099999999999999E-2</v>
      </c>
      <c r="D61" s="377">
        <v>4.2799999999999998E-2</v>
      </c>
      <c r="E61" s="377"/>
      <c r="F61" s="377"/>
      <c r="G61" s="377">
        <v>6.7999999999999996E-3</v>
      </c>
      <c r="H61" s="377">
        <v>0.41909999999999997</v>
      </c>
      <c r="I61" s="377"/>
      <c r="J61" s="377"/>
      <c r="K61" s="377">
        <v>4.2500000000000003E-2</v>
      </c>
      <c r="L61" s="377"/>
      <c r="M61" s="377">
        <v>0.2868</v>
      </c>
    </row>
    <row r="62" spans="2:13" x14ac:dyDescent="0.25">
      <c r="B62" s="184" t="s">
        <v>1284</v>
      </c>
      <c r="C62" s="377">
        <v>2.0299999999999999E-2</v>
      </c>
      <c r="D62" s="377">
        <v>5.4999999999999997E-3</v>
      </c>
      <c r="E62" s="377"/>
      <c r="F62" s="377"/>
      <c r="G62" s="377"/>
      <c r="H62" s="377"/>
      <c r="I62" s="377"/>
      <c r="J62" s="377"/>
      <c r="K62" s="377"/>
      <c r="L62" s="377"/>
      <c r="M62" s="377">
        <v>0.52710000000000001</v>
      </c>
    </row>
    <row r="63" spans="2:13" x14ac:dyDescent="0.25">
      <c r="B63" s="208" t="s">
        <v>1283</v>
      </c>
      <c r="C63" s="378">
        <v>3.5200000000000002E-2</v>
      </c>
      <c r="D63" s="378">
        <v>6.9400000000000003E-2</v>
      </c>
      <c r="E63" s="378"/>
      <c r="F63" s="378"/>
      <c r="G63" s="378">
        <v>1.26E-2</v>
      </c>
      <c r="H63" s="378"/>
      <c r="I63" s="378">
        <v>1.32E-2</v>
      </c>
      <c r="J63" s="378"/>
      <c r="K63" s="378"/>
      <c r="L63" s="378">
        <v>0.16059999999999999</v>
      </c>
      <c r="M63" s="378">
        <v>0.56469999999999998</v>
      </c>
    </row>
    <row r="68" spans="2:13" ht="15.75" x14ac:dyDescent="0.25">
      <c r="B68" s="220" t="s">
        <v>1282</v>
      </c>
      <c r="C68" s="194"/>
      <c r="D68" s="194"/>
      <c r="E68" s="194"/>
      <c r="F68" s="194"/>
      <c r="G68" s="194"/>
      <c r="H68" s="194"/>
      <c r="I68" s="194"/>
      <c r="J68" s="194"/>
      <c r="K68" s="194"/>
      <c r="L68" s="194"/>
      <c r="M68" s="194"/>
    </row>
    <row r="69" spans="2:13" x14ac:dyDescent="0.25">
      <c r="B69" s="263" t="s">
        <v>1039</v>
      </c>
      <c r="C69" s="261"/>
      <c r="D69" s="261"/>
      <c r="E69" s="261"/>
      <c r="F69" s="261"/>
      <c r="G69" s="261"/>
      <c r="H69" s="261"/>
      <c r="I69" s="261"/>
      <c r="J69" s="261"/>
      <c r="K69" s="261"/>
      <c r="L69" s="261"/>
      <c r="M69" s="261"/>
    </row>
    <row r="70" spans="2:13" x14ac:dyDescent="0.25">
      <c r="B70" s="218"/>
      <c r="C70" s="218"/>
      <c r="D70" s="218"/>
      <c r="E70" s="218"/>
      <c r="F70" s="218"/>
      <c r="G70" s="218"/>
      <c r="H70" s="218"/>
      <c r="I70" s="218"/>
      <c r="J70" s="218"/>
      <c r="K70" s="218"/>
      <c r="L70" s="218"/>
      <c r="M70" s="218"/>
    </row>
    <row r="71" spans="2:13" ht="45" x14ac:dyDescent="0.25">
      <c r="B71" s="218"/>
      <c r="C71" s="228" t="s">
        <v>1233</v>
      </c>
      <c r="D71" s="228" t="s">
        <v>1232</v>
      </c>
      <c r="E71" s="228" t="s">
        <v>1231</v>
      </c>
      <c r="F71" s="228" t="s">
        <v>1230</v>
      </c>
      <c r="G71" s="228" t="s">
        <v>1229</v>
      </c>
      <c r="H71" s="228" t="s">
        <v>1228</v>
      </c>
      <c r="I71" s="228" t="s">
        <v>1227</v>
      </c>
      <c r="J71" s="228" t="s">
        <v>130</v>
      </c>
      <c r="K71" s="228" t="s">
        <v>1226</v>
      </c>
      <c r="L71" s="228" t="s">
        <v>2</v>
      </c>
      <c r="M71" s="227" t="s">
        <v>1</v>
      </c>
    </row>
    <row r="72" spans="2:13" x14ac:dyDescent="0.25">
      <c r="B72" s="272" t="s">
        <v>1281</v>
      </c>
      <c r="C72" s="271">
        <v>85.54</v>
      </c>
      <c r="D72" s="271">
        <v>2.0499999999999998</v>
      </c>
      <c r="E72" s="271">
        <v>1.17</v>
      </c>
      <c r="F72" s="271">
        <v>5</v>
      </c>
      <c r="G72" s="271">
        <v>10.130000000000001</v>
      </c>
      <c r="H72" s="271">
        <v>3.06</v>
      </c>
      <c r="I72" s="271">
        <v>119.67</v>
      </c>
      <c r="J72" s="271">
        <v>23.53</v>
      </c>
      <c r="K72" s="271">
        <v>8.67</v>
      </c>
      <c r="L72" s="271">
        <v>0.54</v>
      </c>
      <c r="M72" s="270">
        <v>259.36</v>
      </c>
    </row>
    <row r="77" spans="2:13" ht="15.75" x14ac:dyDescent="0.25">
      <c r="B77" s="220" t="s">
        <v>1280</v>
      </c>
      <c r="C77" s="194"/>
      <c r="D77" s="194"/>
      <c r="E77" s="194"/>
      <c r="F77" s="194"/>
      <c r="G77" s="194"/>
      <c r="H77" s="194"/>
      <c r="I77" s="194"/>
      <c r="J77" s="194"/>
      <c r="K77" s="194"/>
      <c r="L77" s="194"/>
      <c r="M77" s="194"/>
    </row>
    <row r="78" spans="2:13" x14ac:dyDescent="0.25">
      <c r="B78" s="263" t="s">
        <v>1037</v>
      </c>
      <c r="C78" s="261"/>
      <c r="D78" s="261"/>
      <c r="E78" s="261"/>
      <c r="F78" s="261"/>
      <c r="G78" s="261"/>
      <c r="H78" s="261"/>
      <c r="I78" s="261"/>
      <c r="J78" s="261"/>
      <c r="K78" s="261"/>
      <c r="L78" s="261"/>
      <c r="M78" s="261"/>
    </row>
    <row r="79" spans="2:13" x14ac:dyDescent="0.25">
      <c r="B79" s="218"/>
      <c r="C79" s="218"/>
      <c r="D79" s="218"/>
      <c r="E79" s="218"/>
      <c r="F79" s="218"/>
      <c r="G79" s="218"/>
      <c r="H79" s="218"/>
      <c r="I79" s="218"/>
      <c r="J79" s="218"/>
      <c r="K79" s="218"/>
      <c r="L79" s="218"/>
      <c r="M79" s="218"/>
    </row>
    <row r="80" spans="2:13" ht="45" x14ac:dyDescent="0.25">
      <c r="B80" s="218"/>
      <c r="C80" s="228" t="s">
        <v>1233</v>
      </c>
      <c r="D80" s="228" t="s">
        <v>1232</v>
      </c>
      <c r="E80" s="228" t="s">
        <v>1231</v>
      </c>
      <c r="F80" s="228" t="s">
        <v>1230</v>
      </c>
      <c r="G80" s="228" t="s">
        <v>1229</v>
      </c>
      <c r="H80" s="228" t="s">
        <v>1228</v>
      </c>
      <c r="I80" s="228" t="s">
        <v>1227</v>
      </c>
      <c r="J80" s="228" t="s">
        <v>130</v>
      </c>
      <c r="K80" s="228" t="s">
        <v>1226</v>
      </c>
      <c r="L80" s="228" t="s">
        <v>2</v>
      </c>
      <c r="M80" s="227" t="s">
        <v>1</v>
      </c>
    </row>
    <row r="81" spans="2:14" x14ac:dyDescent="0.25">
      <c r="B81" s="272" t="s">
        <v>1279</v>
      </c>
      <c r="C81" s="271">
        <v>0.02</v>
      </c>
      <c r="D81" s="271">
        <v>0.01</v>
      </c>
      <c r="E81" s="271">
        <v>0</v>
      </c>
      <c r="F81" s="271">
        <v>0.02</v>
      </c>
      <c r="G81" s="271">
        <v>0.02</v>
      </c>
      <c r="H81" s="271">
        <v>0.02</v>
      </c>
      <c r="I81" s="271">
        <v>0.12</v>
      </c>
      <c r="J81" s="271">
        <v>0.05</v>
      </c>
      <c r="K81" s="271">
        <v>0.08</v>
      </c>
      <c r="L81" s="271">
        <v>0.11</v>
      </c>
      <c r="M81" s="270">
        <v>0.03</v>
      </c>
    </row>
    <row r="82" spans="2:14" x14ac:dyDescent="0.25">
      <c r="B82" s="237" t="s">
        <v>1278</v>
      </c>
    </row>
    <row r="83" spans="2:14" x14ac:dyDescent="0.25">
      <c r="B83" s="237"/>
    </row>
    <row r="85" spans="2:14" x14ac:dyDescent="0.25">
      <c r="N85" s="138" t="s">
        <v>1089</v>
      </c>
    </row>
  </sheetData>
  <hyperlinks>
    <hyperlink ref="N85" location="Contents!A1" display="To Frontpage"/>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243386"/>
    <pageSetUpPr fitToPage="1"/>
  </sheetPr>
  <dimension ref="B7:D61"/>
  <sheetViews>
    <sheetView zoomScale="85" zoomScaleNormal="85" workbookViewId="0"/>
  </sheetViews>
  <sheetFormatPr defaultRowHeight="15" x14ac:dyDescent="0.25"/>
  <cols>
    <col min="1" max="1" width="4.7109375" style="194" customWidth="1"/>
    <col min="2" max="2" width="71.140625" style="194" customWidth="1"/>
    <col min="3" max="3" width="68.140625" style="194" customWidth="1"/>
    <col min="4" max="4" width="80.28515625" style="194" customWidth="1"/>
    <col min="5" max="16384" width="9.140625" style="194"/>
  </cols>
  <sheetData>
    <row r="7" spans="2:4" ht="15.75" x14ac:dyDescent="0.25">
      <c r="B7" s="288" t="s">
        <v>1340</v>
      </c>
      <c r="C7" s="243"/>
      <c r="D7" s="243"/>
    </row>
    <row r="8" spans="2:4" x14ac:dyDescent="0.25">
      <c r="B8" s="287" t="s">
        <v>1018</v>
      </c>
      <c r="C8" s="286" t="s">
        <v>1339</v>
      </c>
      <c r="D8" s="285" t="s">
        <v>1338</v>
      </c>
    </row>
    <row r="9" spans="2:4" x14ac:dyDescent="0.25">
      <c r="B9" s="284"/>
      <c r="C9" s="283"/>
      <c r="D9" s="282"/>
    </row>
    <row r="10" spans="2:4" x14ac:dyDescent="0.25">
      <c r="B10" s="259" t="s">
        <v>1337</v>
      </c>
      <c r="C10" s="260"/>
      <c r="D10" s="260"/>
    </row>
    <row r="11" spans="2:4" ht="30" x14ac:dyDescent="0.25">
      <c r="B11" s="141" t="s">
        <v>1336</v>
      </c>
      <c r="C11" s="141" t="s">
        <v>1335</v>
      </c>
      <c r="D11" s="455"/>
    </row>
    <row r="12" spans="2:4" x14ac:dyDescent="0.25">
      <c r="B12" s="200"/>
      <c r="C12" s="141"/>
      <c r="D12" s="455"/>
    </row>
    <row r="13" spans="2:4" ht="45" x14ac:dyDescent="0.25">
      <c r="B13" s="200"/>
      <c r="C13" s="141" t="s">
        <v>1334</v>
      </c>
      <c r="D13" s="455"/>
    </row>
    <row r="14" spans="2:4" ht="30" x14ac:dyDescent="0.25">
      <c r="B14" s="149" t="s">
        <v>1333</v>
      </c>
      <c r="C14" s="141" t="s">
        <v>1332</v>
      </c>
      <c r="D14" s="455"/>
    </row>
    <row r="15" spans="2:4" x14ac:dyDescent="0.25">
      <c r="B15" s="149"/>
      <c r="C15" s="280" t="s">
        <v>1331</v>
      </c>
      <c r="D15" s="455"/>
    </row>
    <row r="16" spans="2:4" ht="30" x14ac:dyDescent="0.25">
      <c r="B16" s="149" t="s">
        <v>1330</v>
      </c>
      <c r="C16" s="280" t="s">
        <v>1329</v>
      </c>
      <c r="D16" s="455"/>
    </row>
    <row r="17" spans="2:4" x14ac:dyDescent="0.25">
      <c r="B17" s="281"/>
      <c r="C17" s="280" t="s">
        <v>1328</v>
      </c>
      <c r="D17" s="455"/>
    </row>
    <row r="18" spans="2:4" x14ac:dyDescent="0.25">
      <c r="B18" s="281"/>
      <c r="C18" s="280" t="s">
        <v>1327</v>
      </c>
      <c r="D18" s="455"/>
    </row>
    <row r="19" spans="2:4" x14ac:dyDescent="0.25">
      <c r="B19" s="281"/>
      <c r="C19" s="280" t="s">
        <v>1326</v>
      </c>
      <c r="D19" s="455"/>
    </row>
    <row r="20" spans="2:4" x14ac:dyDescent="0.25">
      <c r="B20" s="281"/>
      <c r="C20" s="280" t="s">
        <v>1325</v>
      </c>
      <c r="D20" s="455"/>
    </row>
    <row r="21" spans="2:4" x14ac:dyDescent="0.25">
      <c r="B21" s="281"/>
      <c r="C21" s="280" t="s">
        <v>1324</v>
      </c>
      <c r="D21" s="455"/>
    </row>
    <row r="22" spans="2:4" ht="29.25" x14ac:dyDescent="0.25">
      <c r="B22" s="281"/>
      <c r="C22" s="280" t="s">
        <v>1323</v>
      </c>
      <c r="D22" s="455"/>
    </row>
    <row r="23" spans="2:4" x14ac:dyDescent="0.25">
      <c r="B23" s="281"/>
      <c r="C23" s="280" t="s">
        <v>1322</v>
      </c>
      <c r="D23" s="455"/>
    </row>
    <row r="24" spans="2:4" x14ac:dyDescent="0.25">
      <c r="B24" s="281"/>
      <c r="C24" s="280" t="s">
        <v>1321</v>
      </c>
      <c r="D24" s="455"/>
    </row>
    <row r="25" spans="2:4" x14ac:dyDescent="0.25">
      <c r="B25" s="281"/>
      <c r="C25" s="280" t="s">
        <v>1320</v>
      </c>
      <c r="D25" s="455"/>
    </row>
    <row r="26" spans="2:4" x14ac:dyDescent="0.25">
      <c r="B26" s="281"/>
      <c r="C26" s="280" t="s">
        <v>1319</v>
      </c>
      <c r="D26" s="455"/>
    </row>
    <row r="27" spans="2:4" x14ac:dyDescent="0.25">
      <c r="B27" s="281"/>
      <c r="C27" s="280"/>
      <c r="D27" s="141"/>
    </row>
    <row r="28" spans="2:4" x14ac:dyDescent="0.25">
      <c r="B28" s="259" t="s">
        <v>1318</v>
      </c>
      <c r="C28" s="217"/>
      <c r="D28" s="217"/>
    </row>
    <row r="29" spans="2:4" ht="30" x14ac:dyDescent="0.25">
      <c r="B29" s="454" t="s">
        <v>1317</v>
      </c>
      <c r="C29" s="141" t="s">
        <v>1316</v>
      </c>
      <c r="D29" s="455"/>
    </row>
    <row r="30" spans="2:4" x14ac:dyDescent="0.25">
      <c r="B30" s="454"/>
      <c r="C30" s="141"/>
      <c r="D30" s="455"/>
    </row>
    <row r="31" spans="2:4" ht="30" x14ac:dyDescent="0.25">
      <c r="B31" s="454"/>
      <c r="C31" s="141" t="s">
        <v>1315</v>
      </c>
      <c r="D31" s="455"/>
    </row>
    <row r="32" spans="2:4" x14ac:dyDescent="0.25">
      <c r="B32" s="454"/>
      <c r="C32" s="170"/>
      <c r="D32" s="455"/>
    </row>
    <row r="33" spans="2:4" x14ac:dyDescent="0.25">
      <c r="B33" s="454"/>
      <c r="C33" s="170" t="s">
        <v>1314</v>
      </c>
      <c r="D33" s="455"/>
    </row>
    <row r="34" spans="2:4" ht="30" x14ac:dyDescent="0.25">
      <c r="B34" s="454" t="s">
        <v>1313</v>
      </c>
      <c r="C34" s="141" t="s">
        <v>1312</v>
      </c>
      <c r="D34" s="455"/>
    </row>
    <row r="35" spans="2:4" x14ac:dyDescent="0.25">
      <c r="B35" s="454"/>
      <c r="C35" s="141"/>
      <c r="D35" s="455"/>
    </row>
    <row r="36" spans="2:4" x14ac:dyDescent="0.25">
      <c r="B36" s="454"/>
      <c r="C36" s="170" t="s">
        <v>1311</v>
      </c>
      <c r="D36" s="455"/>
    </row>
    <row r="37" spans="2:4" ht="30" x14ac:dyDescent="0.25">
      <c r="B37" s="454" t="s">
        <v>1310</v>
      </c>
      <c r="C37" s="141" t="s">
        <v>1309</v>
      </c>
      <c r="D37" s="455"/>
    </row>
    <row r="38" spans="2:4" x14ac:dyDescent="0.25">
      <c r="B38" s="454"/>
      <c r="C38" s="141"/>
      <c r="D38" s="455"/>
    </row>
    <row r="39" spans="2:4" x14ac:dyDescent="0.25">
      <c r="B39" s="454"/>
      <c r="C39" s="170" t="s">
        <v>1308</v>
      </c>
      <c r="D39" s="455"/>
    </row>
    <row r="40" spans="2:4" ht="30" x14ac:dyDescent="0.25">
      <c r="B40" s="454" t="s">
        <v>1307</v>
      </c>
      <c r="C40" s="141" t="s">
        <v>1306</v>
      </c>
      <c r="D40" s="455"/>
    </row>
    <row r="41" spans="2:4" x14ac:dyDescent="0.25">
      <c r="B41" s="454"/>
      <c r="C41" s="141"/>
      <c r="D41" s="455"/>
    </row>
    <row r="42" spans="2:4" ht="30" x14ac:dyDescent="0.25">
      <c r="B42" s="454"/>
      <c r="C42" s="170" t="s">
        <v>1305</v>
      </c>
      <c r="D42" s="455"/>
    </row>
    <row r="43" spans="2:4" ht="45" x14ac:dyDescent="0.25">
      <c r="B43" s="279" t="s">
        <v>1304</v>
      </c>
      <c r="C43" s="139" t="s">
        <v>1303</v>
      </c>
      <c r="D43" s="139"/>
    </row>
    <row r="44" spans="2:4" x14ac:dyDescent="0.25">
      <c r="B44" s="150"/>
      <c r="C44" s="150"/>
      <c r="D44" s="150"/>
    </row>
    <row r="45" spans="2:4" x14ac:dyDescent="0.25">
      <c r="D45" s="138" t="s">
        <v>1089</v>
      </c>
    </row>
    <row r="56" spans="2:4" ht="15" customHeight="1" x14ac:dyDescent="0.25"/>
    <row r="57" spans="2:4" ht="222.75" customHeight="1" x14ac:dyDescent="0.25"/>
    <row r="58" spans="2:4" ht="203.25" customHeight="1" x14ac:dyDescent="0.25">
      <c r="B58" s="149"/>
      <c r="C58" s="278"/>
      <c r="D58" s="278"/>
    </row>
    <row r="59" spans="2:4" ht="15.75" x14ac:dyDescent="0.25">
      <c r="B59" s="277"/>
      <c r="C59" s="276"/>
      <c r="D59" s="276"/>
    </row>
    <row r="61" spans="2:4" x14ac:dyDescent="0.25">
      <c r="D61" s="138"/>
    </row>
  </sheetData>
  <mergeCells count="10">
    <mergeCell ref="B37:B39"/>
    <mergeCell ref="D37:D39"/>
    <mergeCell ref="B40:B42"/>
    <mergeCell ref="D40:D42"/>
    <mergeCell ref="D11:D13"/>
    <mergeCell ref="D14:D26"/>
    <mergeCell ref="B29:B33"/>
    <mergeCell ref="D29:D33"/>
    <mergeCell ref="B34:B36"/>
    <mergeCell ref="D34:D36"/>
  </mergeCells>
  <hyperlinks>
    <hyperlink ref="D45" location="Contents!A1" display="To Frontpage"/>
  </hyperlinks>
  <pageMargins left="0.7" right="0.7" top="0.75" bottom="0.75" header="0.3" footer="0.3"/>
  <pageSetup paperSize="9" scale="56"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243386"/>
    <pageSetUpPr fitToPage="1"/>
  </sheetPr>
  <dimension ref="A1:U59"/>
  <sheetViews>
    <sheetView workbookViewId="0"/>
  </sheetViews>
  <sheetFormatPr defaultRowHeight="15" x14ac:dyDescent="0.25"/>
  <cols>
    <col min="1" max="1" width="9.140625" style="99"/>
    <col min="2" max="2" width="40.28515625" style="99" bestFit="1" customWidth="1"/>
    <col min="3" max="16384" width="9.140625" style="99"/>
  </cols>
  <sheetData>
    <row r="1" spans="1:21" x14ac:dyDescent="0.25">
      <c r="A1" s="183"/>
      <c r="B1" s="183"/>
      <c r="C1" s="183"/>
      <c r="D1" s="183"/>
      <c r="E1" s="183"/>
      <c r="F1" s="183"/>
      <c r="G1" s="183"/>
      <c r="H1" s="183"/>
      <c r="I1" s="183"/>
      <c r="J1" s="183"/>
      <c r="K1" s="183"/>
      <c r="L1" s="183"/>
      <c r="M1" s="183"/>
      <c r="N1" s="183"/>
      <c r="O1" s="183"/>
      <c r="P1" s="183"/>
      <c r="Q1" s="183"/>
      <c r="R1" s="183"/>
      <c r="S1" s="183"/>
      <c r="T1" s="183"/>
      <c r="U1" s="183"/>
    </row>
    <row r="2" spans="1:21" x14ac:dyDescent="0.25">
      <c r="A2" s="183"/>
      <c r="B2" s="184"/>
      <c r="C2" s="183"/>
      <c r="D2" s="183"/>
      <c r="E2" s="183"/>
      <c r="F2" s="183"/>
      <c r="G2" s="183"/>
      <c r="H2" s="183"/>
      <c r="I2" s="183"/>
      <c r="J2" s="183"/>
      <c r="K2" s="183"/>
      <c r="L2" s="183"/>
      <c r="M2" s="183"/>
      <c r="N2" s="183"/>
      <c r="O2" s="183"/>
      <c r="P2" s="183"/>
      <c r="Q2" s="183"/>
      <c r="R2" s="183"/>
      <c r="S2" s="183"/>
      <c r="T2" s="183"/>
      <c r="U2" s="183"/>
    </row>
    <row r="3" spans="1:21" ht="15.75" customHeight="1" x14ac:dyDescent="0.25">
      <c r="A3" s="183"/>
      <c r="B3" s="313" t="s">
        <v>1374</v>
      </c>
      <c r="C3" s="312"/>
      <c r="D3" s="312"/>
      <c r="E3" s="308"/>
      <c r="F3" s="308"/>
      <c r="G3" s="308"/>
      <c r="H3" s="308"/>
      <c r="I3" s="308"/>
      <c r="J3" s="308"/>
      <c r="K3" s="308"/>
      <c r="L3" s="308"/>
      <c r="M3" s="308"/>
      <c r="N3" s="308"/>
      <c r="O3" s="308"/>
    </row>
    <row r="4" spans="1:21" ht="15" customHeight="1" x14ac:dyDescent="0.25">
      <c r="A4" s="183"/>
      <c r="B4" s="311" t="s">
        <v>1373</v>
      </c>
      <c r="C4" s="458" t="s">
        <v>1372</v>
      </c>
      <c r="D4" s="458"/>
      <c r="E4" s="458"/>
      <c r="F4" s="458"/>
      <c r="G4" s="458"/>
      <c r="H4" s="458"/>
      <c r="I4" s="458"/>
      <c r="J4" s="458"/>
      <c r="K4" s="458"/>
      <c r="L4" s="458"/>
      <c r="M4" s="458"/>
      <c r="N4" s="458"/>
      <c r="O4" s="458"/>
    </row>
    <row r="5" spans="1:21" ht="15" customHeight="1" x14ac:dyDescent="0.25">
      <c r="A5" s="183"/>
      <c r="B5" s="311"/>
      <c r="C5" s="459" t="s">
        <v>1371</v>
      </c>
      <c r="D5" s="459"/>
      <c r="E5" s="459"/>
      <c r="F5" s="459"/>
      <c r="G5" s="459"/>
      <c r="H5" s="459"/>
      <c r="I5" s="459"/>
      <c r="J5" s="459"/>
      <c r="K5" s="459"/>
      <c r="L5" s="459"/>
      <c r="M5" s="459"/>
      <c r="N5" s="459"/>
      <c r="O5" s="459"/>
    </row>
    <row r="6" spans="1:21" ht="15" customHeight="1" x14ac:dyDescent="0.25">
      <c r="A6" s="183"/>
      <c r="B6" s="310"/>
      <c r="C6" s="309"/>
      <c r="D6" s="309"/>
      <c r="E6" s="308"/>
      <c r="F6" s="308"/>
      <c r="G6" s="308"/>
      <c r="H6" s="308"/>
      <c r="I6" s="308"/>
      <c r="J6" s="308"/>
      <c r="K6" s="308"/>
      <c r="L6" s="308"/>
      <c r="M6" s="308"/>
      <c r="N6" s="308"/>
      <c r="O6" s="308"/>
    </row>
    <row r="7" spans="1:21" ht="15" customHeight="1" x14ac:dyDescent="0.25">
      <c r="A7" s="183"/>
      <c r="B7" s="307" t="s">
        <v>1370</v>
      </c>
      <c r="C7" s="217"/>
      <c r="D7" s="217"/>
      <c r="E7" s="217"/>
      <c r="F7" s="217"/>
      <c r="G7" s="217"/>
      <c r="H7" s="217"/>
      <c r="I7" s="217"/>
      <c r="J7" s="217"/>
      <c r="K7" s="217"/>
      <c r="L7" s="217"/>
      <c r="M7" s="217"/>
      <c r="N7" s="217"/>
      <c r="O7" s="217"/>
    </row>
    <row r="8" spans="1:21" ht="15" customHeight="1" x14ac:dyDescent="0.25">
      <c r="A8" s="183"/>
      <c r="B8" s="141" t="s">
        <v>1369</v>
      </c>
      <c r="C8" s="460"/>
      <c r="D8" s="460"/>
      <c r="E8" s="460"/>
      <c r="F8" s="460"/>
      <c r="G8" s="460"/>
      <c r="H8" s="460"/>
      <c r="I8" s="460"/>
      <c r="J8" s="460"/>
      <c r="K8" s="460"/>
      <c r="L8" s="460"/>
      <c r="M8" s="460"/>
      <c r="N8" s="460"/>
      <c r="O8" s="460"/>
    </row>
    <row r="9" spans="1:21" ht="15" customHeight="1" x14ac:dyDescent="0.25">
      <c r="A9" s="183"/>
      <c r="B9" s="149" t="s">
        <v>1368</v>
      </c>
      <c r="C9" s="461"/>
      <c r="D9" s="461"/>
      <c r="E9" s="461"/>
      <c r="F9" s="461"/>
      <c r="G9" s="461"/>
      <c r="H9" s="461"/>
      <c r="I9" s="461"/>
      <c r="J9" s="461"/>
      <c r="K9" s="461"/>
      <c r="L9" s="461"/>
      <c r="M9" s="461"/>
      <c r="N9" s="461"/>
      <c r="O9" s="461"/>
    </row>
    <row r="10" spans="1:21" x14ac:dyDescent="0.25">
      <c r="A10" s="183"/>
      <c r="B10" s="149"/>
      <c r="C10" s="462"/>
      <c r="D10" s="462"/>
      <c r="E10" s="462"/>
      <c r="F10" s="462"/>
      <c r="G10" s="462"/>
      <c r="H10" s="462"/>
      <c r="I10" s="462"/>
      <c r="J10" s="462"/>
      <c r="K10" s="462"/>
      <c r="L10" s="462"/>
      <c r="M10" s="462"/>
      <c r="N10" s="462"/>
      <c r="O10" s="462"/>
    </row>
    <row r="11" spans="1:21" ht="15.75" customHeight="1" x14ac:dyDescent="0.25">
      <c r="A11" s="183"/>
      <c r="B11" s="307" t="s">
        <v>1367</v>
      </c>
      <c r="C11" s="457" t="s">
        <v>1366</v>
      </c>
      <c r="D11" s="457"/>
      <c r="E11" s="457"/>
      <c r="F11" s="457"/>
      <c r="G11" s="457"/>
      <c r="H11" s="457"/>
      <c r="I11" s="457"/>
      <c r="J11" s="457"/>
      <c r="K11" s="457"/>
      <c r="L11" s="457"/>
      <c r="M11" s="457"/>
      <c r="N11" s="457"/>
      <c r="O11" s="457"/>
    </row>
    <row r="12" spans="1:21" ht="226.5" customHeight="1" x14ac:dyDescent="0.25">
      <c r="A12" s="183"/>
      <c r="B12" s="149" t="s">
        <v>1365</v>
      </c>
      <c r="C12" s="463" t="s">
        <v>1364</v>
      </c>
      <c r="D12" s="464"/>
      <c r="E12" s="464"/>
      <c r="F12" s="464"/>
      <c r="G12" s="464"/>
      <c r="H12" s="464"/>
      <c r="I12" s="464"/>
      <c r="J12" s="464"/>
      <c r="K12" s="464"/>
      <c r="L12" s="464"/>
      <c r="M12" s="464"/>
      <c r="N12" s="464"/>
      <c r="O12" s="465"/>
    </row>
    <row r="13" spans="1:21" x14ac:dyDescent="0.25">
      <c r="A13" s="183"/>
      <c r="B13" s="183"/>
      <c r="C13" s="293"/>
      <c r="D13" s="194"/>
      <c r="E13" s="194"/>
      <c r="F13" s="194"/>
      <c r="G13" s="194"/>
      <c r="H13" s="194"/>
      <c r="I13" s="194"/>
      <c r="J13" s="194"/>
      <c r="K13" s="194"/>
      <c r="L13" s="194"/>
      <c r="M13" s="194"/>
      <c r="N13" s="194"/>
      <c r="O13" s="292"/>
    </row>
    <row r="14" spans="1:21" x14ac:dyDescent="0.25">
      <c r="A14" s="183"/>
      <c r="B14" s="183"/>
      <c r="C14" s="293"/>
      <c r="D14" s="194"/>
      <c r="E14" s="194"/>
      <c r="F14" s="194"/>
      <c r="G14" s="194"/>
      <c r="H14" s="194"/>
      <c r="I14" s="194"/>
      <c r="J14" s="194"/>
      <c r="K14" s="194"/>
      <c r="L14" s="194"/>
      <c r="M14" s="194"/>
      <c r="N14" s="194"/>
      <c r="O14" s="292"/>
    </row>
    <row r="15" spans="1:21" ht="30" x14ac:dyDescent="0.25">
      <c r="A15" s="183"/>
      <c r="B15" s="149" t="s">
        <v>1363</v>
      </c>
      <c r="C15" s="293" t="s">
        <v>1362</v>
      </c>
      <c r="D15" s="194"/>
      <c r="E15" s="194"/>
      <c r="F15" s="194"/>
      <c r="G15" s="194"/>
      <c r="H15" s="194"/>
      <c r="I15" s="194"/>
      <c r="J15" s="194"/>
      <c r="K15" s="194"/>
      <c r="L15" s="194"/>
      <c r="M15" s="194"/>
      <c r="N15" s="194"/>
      <c r="O15" s="292"/>
    </row>
    <row r="16" spans="1:21" x14ac:dyDescent="0.25">
      <c r="A16" s="183"/>
      <c r="B16" s="183"/>
      <c r="C16" s="303"/>
      <c r="D16" s="194"/>
      <c r="E16" s="302"/>
      <c r="F16" s="295"/>
      <c r="G16" s="194"/>
      <c r="H16" s="194"/>
      <c r="I16" s="194"/>
      <c r="J16" s="194"/>
      <c r="K16" s="194"/>
      <c r="L16" s="194"/>
      <c r="M16" s="194"/>
      <c r="N16" s="194"/>
      <c r="O16" s="292"/>
    </row>
    <row r="17" spans="1:15" x14ac:dyDescent="0.25">
      <c r="A17" s="183"/>
      <c r="B17" s="183"/>
      <c r="C17" s="301" t="s">
        <v>1355</v>
      </c>
      <c r="D17" s="194"/>
      <c r="E17" s="302"/>
      <c r="F17" s="295"/>
      <c r="G17" s="194"/>
      <c r="H17" s="194"/>
      <c r="I17" s="194"/>
      <c r="J17" s="194"/>
      <c r="K17" s="194"/>
      <c r="L17" s="194"/>
      <c r="M17" s="194"/>
      <c r="N17" s="194"/>
      <c r="O17" s="292"/>
    </row>
    <row r="18" spans="1:15" x14ac:dyDescent="0.25">
      <c r="A18" s="183"/>
      <c r="B18" s="183"/>
      <c r="C18" s="293" t="s">
        <v>1361</v>
      </c>
      <c r="D18" s="194"/>
      <c r="E18" s="302"/>
      <c r="F18" s="295"/>
      <c r="G18" s="194"/>
      <c r="H18" s="194"/>
      <c r="I18" s="194"/>
      <c r="J18" s="194"/>
      <c r="K18" s="194"/>
      <c r="L18" s="194"/>
      <c r="M18" s="194"/>
      <c r="N18" s="194"/>
      <c r="O18" s="292"/>
    </row>
    <row r="19" spans="1:15" x14ac:dyDescent="0.25">
      <c r="A19" s="183"/>
      <c r="B19" s="183"/>
      <c r="C19" s="303"/>
      <c r="D19" s="194"/>
      <c r="E19" s="302"/>
      <c r="F19" s="295"/>
      <c r="G19" s="194"/>
      <c r="H19" s="194"/>
      <c r="I19" s="194"/>
      <c r="J19" s="194"/>
      <c r="K19" s="194"/>
      <c r="L19" s="194"/>
      <c r="M19" s="194"/>
      <c r="N19" s="194"/>
      <c r="O19" s="292"/>
    </row>
    <row r="20" spans="1:15" x14ac:dyDescent="0.25">
      <c r="A20" s="183"/>
      <c r="B20" s="183"/>
      <c r="C20" s="293"/>
      <c r="D20" s="456" t="s">
        <v>1357</v>
      </c>
      <c r="E20" s="456"/>
      <c r="F20" s="456"/>
      <c r="G20" s="456"/>
      <c r="H20" s="456"/>
      <c r="I20" s="456"/>
      <c r="J20" s="456"/>
      <c r="K20" s="456"/>
      <c r="L20" s="299"/>
      <c r="M20" s="194"/>
      <c r="N20" s="194"/>
      <c r="O20" s="292"/>
    </row>
    <row r="21" spans="1:15" x14ac:dyDescent="0.25">
      <c r="A21" s="183"/>
      <c r="B21" s="183"/>
      <c r="C21" s="293"/>
      <c r="D21" s="194"/>
      <c r="E21" s="194"/>
      <c r="F21" s="194"/>
      <c r="G21" s="194"/>
      <c r="H21" s="194"/>
      <c r="I21" s="194"/>
      <c r="J21" s="194"/>
      <c r="K21" s="194"/>
      <c r="L21" s="194"/>
      <c r="M21" s="194"/>
      <c r="N21" s="194"/>
      <c r="O21" s="292"/>
    </row>
    <row r="22" spans="1:15" ht="15.75" thickBot="1" x14ac:dyDescent="0.3">
      <c r="A22" s="183"/>
      <c r="B22" s="183"/>
      <c r="C22" s="298" t="s">
        <v>1351</v>
      </c>
      <c r="D22" s="297" t="s">
        <v>1350</v>
      </c>
      <c r="E22" s="297" t="s">
        <v>1349</v>
      </c>
      <c r="F22" s="297" t="s">
        <v>1348</v>
      </c>
      <c r="G22" s="297" t="s">
        <v>1347</v>
      </c>
      <c r="H22" s="297" t="s">
        <v>1346</v>
      </c>
      <c r="I22" s="297" t="s">
        <v>1345</v>
      </c>
      <c r="J22" s="297" t="s">
        <v>1344</v>
      </c>
      <c r="K22" s="297" t="s">
        <v>1343</v>
      </c>
      <c r="L22" s="297" t="s">
        <v>1342</v>
      </c>
      <c r="M22" s="194"/>
      <c r="N22" s="194"/>
      <c r="O22" s="292"/>
    </row>
    <row r="23" spans="1:15" x14ac:dyDescent="0.25">
      <c r="A23" s="183"/>
      <c r="B23" s="183"/>
      <c r="C23" s="306">
        <v>266666.66666666669</v>
      </c>
      <c r="D23" s="305">
        <v>266666.66666666669</v>
      </c>
      <c r="E23" s="305">
        <v>266666.66666666669</v>
      </c>
      <c r="F23" s="305">
        <v>133333.33333333334</v>
      </c>
      <c r="G23" s="305">
        <v>66666.666666666672</v>
      </c>
      <c r="H23" s="294" t="s">
        <v>1341</v>
      </c>
      <c r="I23" s="294" t="s">
        <v>1341</v>
      </c>
      <c r="J23" s="294" t="s">
        <v>1341</v>
      </c>
      <c r="K23" s="294" t="s">
        <v>1341</v>
      </c>
      <c r="L23" s="294" t="s">
        <v>1341</v>
      </c>
      <c r="M23" s="194"/>
      <c r="N23" s="194"/>
      <c r="O23" s="292"/>
    </row>
    <row r="24" spans="1:15" x14ac:dyDescent="0.25">
      <c r="A24" s="183"/>
      <c r="B24" s="183"/>
      <c r="C24" s="306"/>
      <c r="D24" s="305"/>
      <c r="E24" s="305"/>
      <c r="F24" s="305"/>
      <c r="G24" s="305"/>
      <c r="H24" s="294"/>
      <c r="I24" s="294"/>
      <c r="J24" s="294"/>
      <c r="K24" s="294"/>
      <c r="L24" s="294"/>
      <c r="M24" s="194"/>
      <c r="N24" s="194"/>
      <c r="O24" s="292"/>
    </row>
    <row r="25" spans="1:15" x14ac:dyDescent="0.25">
      <c r="A25" s="183"/>
      <c r="B25" s="183"/>
      <c r="C25" s="306"/>
      <c r="D25" s="305"/>
      <c r="E25" s="305"/>
      <c r="F25" s="305"/>
      <c r="G25" s="305"/>
      <c r="H25" s="294"/>
      <c r="I25" s="294"/>
      <c r="J25" s="294"/>
      <c r="K25" s="294"/>
      <c r="L25" s="294"/>
      <c r="M25" s="194"/>
      <c r="N25" s="194"/>
      <c r="O25" s="292"/>
    </row>
    <row r="26" spans="1:15" x14ac:dyDescent="0.25">
      <c r="A26" s="183"/>
      <c r="B26" s="183"/>
      <c r="C26" s="306"/>
      <c r="D26" s="305"/>
      <c r="E26" s="305"/>
      <c r="F26" s="305"/>
      <c r="G26" s="305"/>
      <c r="H26" s="294"/>
      <c r="I26" s="294"/>
      <c r="J26" s="294"/>
      <c r="K26" s="294"/>
      <c r="L26" s="294"/>
      <c r="M26" s="194"/>
      <c r="N26" s="194"/>
      <c r="O26" s="292"/>
    </row>
    <row r="27" spans="1:15" x14ac:dyDescent="0.25">
      <c r="A27" s="183"/>
      <c r="B27" s="183"/>
      <c r="C27" s="293" t="s">
        <v>1360</v>
      </c>
      <c r="D27" s="305"/>
      <c r="E27" s="305"/>
      <c r="F27" s="305"/>
      <c r="G27" s="305"/>
      <c r="H27" s="294"/>
      <c r="I27" s="294"/>
      <c r="J27" s="294"/>
      <c r="K27" s="294"/>
      <c r="L27" s="294"/>
      <c r="M27" s="194"/>
      <c r="N27" s="194"/>
      <c r="O27" s="292"/>
    </row>
    <row r="28" spans="1:15" x14ac:dyDescent="0.25">
      <c r="A28" s="183"/>
      <c r="B28" s="183"/>
      <c r="C28" s="293"/>
      <c r="D28" s="305"/>
      <c r="E28" s="305"/>
      <c r="F28" s="305"/>
      <c r="G28" s="305"/>
      <c r="H28" s="294"/>
      <c r="I28" s="294"/>
      <c r="J28" s="294"/>
      <c r="K28" s="294"/>
      <c r="L28" s="294"/>
      <c r="M28" s="194"/>
      <c r="N28" s="194"/>
      <c r="O28" s="292"/>
    </row>
    <row r="29" spans="1:15" x14ac:dyDescent="0.25">
      <c r="A29" s="183"/>
      <c r="B29" s="183"/>
      <c r="C29" s="301" t="s">
        <v>1355</v>
      </c>
      <c r="D29" s="194"/>
      <c r="E29" s="194"/>
      <c r="F29" s="194"/>
      <c r="G29" s="194"/>
      <c r="H29" s="194"/>
      <c r="I29" s="194"/>
      <c r="J29" s="194"/>
      <c r="K29" s="194"/>
      <c r="L29" s="194"/>
      <c r="M29" s="194"/>
      <c r="N29" s="194"/>
      <c r="O29" s="292"/>
    </row>
    <row r="30" spans="1:15" x14ac:dyDescent="0.25">
      <c r="A30" s="183"/>
      <c r="B30" s="183"/>
      <c r="C30" s="293" t="s">
        <v>1359</v>
      </c>
      <c r="D30" s="194"/>
      <c r="E30" s="194"/>
      <c r="F30" s="194"/>
      <c r="G30" s="194"/>
      <c r="H30" s="194"/>
      <c r="I30" s="194"/>
      <c r="J30" s="194"/>
      <c r="K30" s="194"/>
      <c r="L30" s="194"/>
      <c r="M30" s="194"/>
      <c r="N30" s="194"/>
      <c r="O30" s="292"/>
    </row>
    <row r="31" spans="1:15" x14ac:dyDescent="0.25">
      <c r="A31" s="183"/>
      <c r="B31" s="183"/>
      <c r="C31" s="293" t="s">
        <v>1358</v>
      </c>
      <c r="D31" s="300"/>
      <c r="E31" s="300"/>
      <c r="F31" s="300"/>
      <c r="G31" s="300"/>
      <c r="H31" s="300"/>
      <c r="I31" s="300"/>
      <c r="J31" s="300"/>
      <c r="K31" s="300"/>
      <c r="L31" s="300"/>
      <c r="M31" s="194"/>
      <c r="N31" s="194"/>
      <c r="O31" s="292"/>
    </row>
    <row r="32" spans="1:15" x14ac:dyDescent="0.25">
      <c r="A32" s="183"/>
      <c r="B32" s="183"/>
      <c r="C32" s="301"/>
      <c r="D32" s="300"/>
      <c r="E32" s="300"/>
      <c r="F32" s="300"/>
      <c r="G32" s="300"/>
      <c r="H32" s="300"/>
      <c r="I32" s="300"/>
      <c r="J32" s="300"/>
      <c r="K32" s="300"/>
      <c r="L32" s="300"/>
      <c r="M32" s="194"/>
      <c r="N32" s="194"/>
      <c r="O32" s="292"/>
    </row>
    <row r="33" spans="1:15" x14ac:dyDescent="0.25">
      <c r="A33" s="183"/>
      <c r="B33" s="183"/>
      <c r="C33" s="293"/>
      <c r="D33" s="456" t="s">
        <v>1357</v>
      </c>
      <c r="E33" s="456"/>
      <c r="F33" s="456"/>
      <c r="G33" s="456"/>
      <c r="H33" s="456"/>
      <c r="I33" s="456"/>
      <c r="J33" s="456"/>
      <c r="K33" s="456"/>
      <c r="L33" s="299"/>
      <c r="M33" s="194"/>
      <c r="N33" s="194"/>
      <c r="O33" s="292"/>
    </row>
    <row r="34" spans="1:15" x14ac:dyDescent="0.25">
      <c r="A34" s="183"/>
      <c r="B34" s="183"/>
      <c r="C34" s="293"/>
      <c r="D34" s="194"/>
      <c r="E34" s="194"/>
      <c r="F34" s="194"/>
      <c r="G34" s="194"/>
      <c r="H34" s="194"/>
      <c r="I34" s="194"/>
      <c r="J34" s="194"/>
      <c r="K34" s="194"/>
      <c r="L34" s="194"/>
      <c r="M34" s="194"/>
      <c r="N34" s="194"/>
      <c r="O34" s="292"/>
    </row>
    <row r="35" spans="1:15" ht="15.75" thickBot="1" x14ac:dyDescent="0.3">
      <c r="A35" s="183"/>
      <c r="B35" s="183"/>
      <c r="C35" s="298" t="s">
        <v>1351</v>
      </c>
      <c r="D35" s="297" t="s">
        <v>1350</v>
      </c>
      <c r="E35" s="297" t="s">
        <v>1349</v>
      </c>
      <c r="F35" s="297" t="s">
        <v>1348</v>
      </c>
      <c r="G35" s="297" t="s">
        <v>1347</v>
      </c>
      <c r="H35" s="297" t="s">
        <v>1346</v>
      </c>
      <c r="I35" s="297" t="s">
        <v>1345</v>
      </c>
      <c r="J35" s="297" t="s">
        <v>1344</v>
      </c>
      <c r="K35" s="297" t="s">
        <v>1343</v>
      </c>
      <c r="L35" s="297" t="s">
        <v>1342</v>
      </c>
      <c r="M35" s="194"/>
      <c r="N35" s="194"/>
      <c r="O35" s="292"/>
    </row>
    <row r="36" spans="1:15" x14ac:dyDescent="0.25">
      <c r="A36" s="183"/>
      <c r="B36" s="183"/>
      <c r="C36" s="296" t="s">
        <v>1341</v>
      </c>
      <c r="D36" s="294" t="s">
        <v>1341</v>
      </c>
      <c r="E36" s="304">
        <v>571428.57142857148</v>
      </c>
      <c r="F36" s="304">
        <v>285714.28571428574</v>
      </c>
      <c r="G36" s="304">
        <v>142857.14285714287</v>
      </c>
      <c r="H36" s="294" t="s">
        <v>1341</v>
      </c>
      <c r="I36" s="294" t="s">
        <v>1341</v>
      </c>
      <c r="J36" s="294" t="s">
        <v>1341</v>
      </c>
      <c r="K36" s="294" t="s">
        <v>1341</v>
      </c>
      <c r="L36" s="294" t="s">
        <v>1341</v>
      </c>
      <c r="M36" s="194"/>
      <c r="N36" s="194"/>
      <c r="O36" s="292"/>
    </row>
    <row r="37" spans="1:15" x14ac:dyDescent="0.25">
      <c r="A37" s="183"/>
      <c r="B37" s="183"/>
      <c r="C37" s="293"/>
      <c r="D37" s="194"/>
      <c r="E37" s="194"/>
      <c r="F37" s="194"/>
      <c r="G37" s="194"/>
      <c r="H37" s="194"/>
      <c r="I37" s="194"/>
      <c r="J37" s="194"/>
      <c r="K37" s="194"/>
      <c r="L37" s="194"/>
      <c r="M37" s="194"/>
      <c r="N37" s="194"/>
      <c r="O37" s="292"/>
    </row>
    <row r="38" spans="1:15" x14ac:dyDescent="0.25">
      <c r="A38" s="183"/>
      <c r="B38" s="183"/>
      <c r="C38" s="293"/>
      <c r="D38" s="194"/>
      <c r="E38" s="194"/>
      <c r="F38" s="194"/>
      <c r="G38" s="194"/>
      <c r="H38" s="194"/>
      <c r="I38" s="194"/>
      <c r="J38" s="194"/>
      <c r="K38" s="194"/>
      <c r="L38" s="194"/>
      <c r="M38" s="194"/>
      <c r="N38" s="194"/>
      <c r="O38" s="292"/>
    </row>
    <row r="39" spans="1:15" x14ac:dyDescent="0.25">
      <c r="A39" s="183"/>
      <c r="B39" s="183"/>
      <c r="C39" s="293" t="s">
        <v>1356</v>
      </c>
      <c r="D39" s="194"/>
      <c r="E39" s="194"/>
      <c r="F39" s="194"/>
      <c r="G39" s="194"/>
      <c r="H39" s="194"/>
      <c r="I39" s="194"/>
      <c r="J39" s="194"/>
      <c r="K39" s="194"/>
      <c r="L39" s="194"/>
      <c r="M39" s="194"/>
      <c r="N39" s="194"/>
      <c r="O39" s="292"/>
    </row>
    <row r="40" spans="1:15" x14ac:dyDescent="0.25">
      <c r="A40" s="183"/>
      <c r="B40" s="183"/>
      <c r="C40" s="293"/>
      <c r="D40" s="194"/>
      <c r="E40" s="194"/>
      <c r="F40" s="194"/>
      <c r="G40" s="194"/>
      <c r="H40" s="194"/>
      <c r="I40" s="194"/>
      <c r="J40" s="194"/>
      <c r="K40" s="194"/>
      <c r="L40" s="194"/>
      <c r="M40" s="194"/>
      <c r="N40" s="194"/>
      <c r="O40" s="292"/>
    </row>
    <row r="41" spans="1:15" x14ac:dyDescent="0.25">
      <c r="A41" s="183"/>
      <c r="B41" s="183"/>
      <c r="C41" s="301" t="s">
        <v>1355</v>
      </c>
      <c r="D41" s="194"/>
      <c r="E41" s="194"/>
      <c r="F41" s="194"/>
      <c r="G41" s="194"/>
      <c r="H41" s="194"/>
      <c r="I41" s="194"/>
      <c r="J41" s="194"/>
      <c r="K41" s="194"/>
      <c r="L41" s="194"/>
      <c r="M41" s="194"/>
      <c r="N41" s="194"/>
      <c r="O41" s="292"/>
    </row>
    <row r="42" spans="1:15" x14ac:dyDescent="0.25">
      <c r="A42" s="183"/>
      <c r="B42" s="183"/>
      <c r="C42" s="293" t="s">
        <v>1354</v>
      </c>
      <c r="D42" s="194"/>
      <c r="E42" s="194"/>
      <c r="F42" s="194"/>
      <c r="G42" s="194"/>
      <c r="H42" s="194"/>
      <c r="I42" s="194"/>
      <c r="J42" s="194"/>
      <c r="K42" s="194"/>
      <c r="L42" s="194"/>
      <c r="M42" s="194"/>
      <c r="N42" s="194"/>
      <c r="O42" s="292"/>
    </row>
    <row r="43" spans="1:15" x14ac:dyDescent="0.25">
      <c r="A43" s="183"/>
      <c r="B43" s="183"/>
      <c r="C43" s="293" t="s">
        <v>1353</v>
      </c>
      <c r="D43" s="300"/>
      <c r="E43" s="300"/>
      <c r="F43" s="300"/>
      <c r="G43" s="300"/>
      <c r="H43" s="300"/>
      <c r="I43" s="300"/>
      <c r="J43" s="300"/>
      <c r="K43" s="300"/>
      <c r="L43" s="300"/>
      <c r="M43" s="194"/>
      <c r="N43" s="194"/>
      <c r="O43" s="292"/>
    </row>
    <row r="44" spans="1:15" x14ac:dyDescent="0.25">
      <c r="A44" s="183"/>
      <c r="B44" s="183"/>
      <c r="C44" s="293"/>
      <c r="D44" s="300"/>
      <c r="E44" s="300"/>
      <c r="F44" s="300"/>
      <c r="G44" s="300"/>
      <c r="H44" s="300"/>
      <c r="I44" s="300"/>
      <c r="J44" s="300"/>
      <c r="K44" s="300"/>
      <c r="L44" s="300"/>
      <c r="M44" s="194"/>
      <c r="N44" s="194"/>
      <c r="O44" s="292"/>
    </row>
    <row r="45" spans="1:15" x14ac:dyDescent="0.25">
      <c r="A45" s="183"/>
      <c r="B45" s="183"/>
      <c r="C45" s="303"/>
      <c r="D45" s="150"/>
      <c r="E45" s="302"/>
      <c r="F45" s="302"/>
      <c r="G45" s="300"/>
      <c r="H45" s="300"/>
      <c r="I45" s="300"/>
      <c r="J45" s="300"/>
      <c r="K45" s="300"/>
      <c r="L45" s="300"/>
      <c r="M45" s="194"/>
      <c r="N45" s="194"/>
      <c r="O45" s="292"/>
    </row>
    <row r="46" spans="1:15" x14ac:dyDescent="0.25">
      <c r="A46" s="183"/>
      <c r="B46" s="183"/>
      <c r="C46" s="301"/>
      <c r="D46" s="300"/>
      <c r="E46" s="300"/>
      <c r="F46" s="300"/>
      <c r="G46" s="300"/>
      <c r="H46" s="300"/>
      <c r="I46" s="300"/>
      <c r="J46" s="300"/>
      <c r="K46" s="300"/>
      <c r="L46" s="300"/>
      <c r="M46" s="194"/>
      <c r="N46" s="194"/>
      <c r="O46" s="292"/>
    </row>
    <row r="47" spans="1:15" x14ac:dyDescent="0.25">
      <c r="A47" s="183"/>
      <c r="B47" s="183"/>
      <c r="C47" s="293"/>
      <c r="D47" s="456" t="s">
        <v>1352</v>
      </c>
      <c r="E47" s="456"/>
      <c r="F47" s="456"/>
      <c r="G47" s="456"/>
      <c r="H47" s="456"/>
      <c r="I47" s="456"/>
      <c r="J47" s="456"/>
      <c r="K47" s="456"/>
      <c r="L47" s="299"/>
      <c r="M47" s="194"/>
      <c r="N47" s="194"/>
      <c r="O47" s="292"/>
    </row>
    <row r="48" spans="1:15" x14ac:dyDescent="0.25">
      <c r="A48" s="183"/>
      <c r="B48" s="183"/>
      <c r="C48" s="293"/>
      <c r="D48" s="194"/>
      <c r="E48" s="194"/>
      <c r="F48" s="194"/>
      <c r="G48" s="194"/>
      <c r="H48" s="194"/>
      <c r="I48" s="194"/>
      <c r="J48" s="194"/>
      <c r="K48" s="194"/>
      <c r="L48" s="194"/>
      <c r="M48" s="194"/>
      <c r="N48" s="194"/>
      <c r="O48" s="292"/>
    </row>
    <row r="49" spans="1:15" ht="15.75" thickBot="1" x14ac:dyDescent="0.3">
      <c r="A49" s="183"/>
      <c r="B49" s="183"/>
      <c r="C49" s="298" t="s">
        <v>1351</v>
      </c>
      <c r="D49" s="297" t="s">
        <v>1350</v>
      </c>
      <c r="E49" s="297" t="s">
        <v>1349</v>
      </c>
      <c r="F49" s="297" t="s">
        <v>1348</v>
      </c>
      <c r="G49" s="297" t="s">
        <v>1347</v>
      </c>
      <c r="H49" s="297" t="s">
        <v>1346</v>
      </c>
      <c r="I49" s="297" t="s">
        <v>1345</v>
      </c>
      <c r="J49" s="297" t="s">
        <v>1344</v>
      </c>
      <c r="K49" s="297" t="s">
        <v>1343</v>
      </c>
      <c r="L49" s="297" t="s">
        <v>1342</v>
      </c>
      <c r="M49" s="194"/>
      <c r="N49" s="194"/>
      <c r="O49" s="292"/>
    </row>
    <row r="50" spans="1:15" x14ac:dyDescent="0.25">
      <c r="A50" s="183"/>
      <c r="B50" s="183"/>
      <c r="C50" s="296" t="s">
        <v>1341</v>
      </c>
      <c r="D50" s="294" t="s">
        <v>1341</v>
      </c>
      <c r="E50" s="294" t="s">
        <v>1341</v>
      </c>
      <c r="F50" s="294" t="s">
        <v>1341</v>
      </c>
      <c r="G50" s="295">
        <v>1000000</v>
      </c>
      <c r="H50" s="294" t="s">
        <v>1341</v>
      </c>
      <c r="I50" s="294" t="s">
        <v>1341</v>
      </c>
      <c r="J50" s="294" t="s">
        <v>1341</v>
      </c>
      <c r="K50" s="294" t="s">
        <v>1341</v>
      </c>
      <c r="L50" s="294" t="s">
        <v>1341</v>
      </c>
      <c r="M50" s="194"/>
      <c r="N50" s="194"/>
      <c r="O50" s="292"/>
    </row>
    <row r="51" spans="1:15" x14ac:dyDescent="0.25">
      <c r="A51" s="183"/>
      <c r="B51" s="183"/>
      <c r="C51" s="293"/>
      <c r="D51" s="194"/>
      <c r="E51" s="194"/>
      <c r="F51" s="194"/>
      <c r="G51" s="194"/>
      <c r="H51" s="194"/>
      <c r="I51" s="194"/>
      <c r="J51" s="194"/>
      <c r="K51" s="194"/>
      <c r="L51" s="194"/>
      <c r="M51" s="194"/>
      <c r="N51" s="194"/>
      <c r="O51" s="292"/>
    </row>
    <row r="52" spans="1:15" ht="15.75" thickBot="1" x14ac:dyDescent="0.3">
      <c r="A52" s="183"/>
      <c r="B52" s="290"/>
      <c r="C52" s="291"/>
      <c r="D52" s="290"/>
      <c r="E52" s="290"/>
      <c r="F52" s="290"/>
      <c r="G52" s="290"/>
      <c r="H52" s="290"/>
      <c r="I52" s="290"/>
      <c r="J52" s="290"/>
      <c r="K52" s="290"/>
      <c r="L52" s="290"/>
      <c r="M52" s="290"/>
      <c r="N52" s="290"/>
      <c r="O52" s="289"/>
    </row>
    <row r="53" spans="1:15" x14ac:dyDescent="0.25">
      <c r="A53" s="183"/>
      <c r="B53" s="183"/>
      <c r="C53" s="183"/>
      <c r="D53" s="183"/>
      <c r="E53" s="183"/>
      <c r="F53" s="183"/>
      <c r="G53" s="183"/>
      <c r="H53" s="183"/>
      <c r="I53" s="183"/>
      <c r="J53" s="183"/>
      <c r="K53" s="183"/>
      <c r="L53" s="183"/>
      <c r="M53" s="183"/>
      <c r="N53" s="183"/>
      <c r="O53" s="183"/>
    </row>
    <row r="54" spans="1:15" x14ac:dyDescent="0.25">
      <c r="A54" s="183"/>
      <c r="B54" s="183"/>
      <c r="C54" s="183"/>
      <c r="D54" s="183"/>
      <c r="E54" s="183"/>
      <c r="F54" s="183"/>
      <c r="G54" s="183"/>
      <c r="H54" s="183"/>
      <c r="I54" s="183"/>
      <c r="J54" s="183"/>
      <c r="K54" s="183"/>
      <c r="L54" s="183"/>
      <c r="M54" s="183"/>
      <c r="N54" s="183"/>
      <c r="O54" s="183"/>
    </row>
    <row r="55" spans="1:15" x14ac:dyDescent="0.25">
      <c r="A55" s="183"/>
      <c r="B55" s="183"/>
      <c r="C55" s="183"/>
      <c r="D55" s="183"/>
      <c r="E55" s="183"/>
      <c r="F55" s="183"/>
      <c r="G55" s="183"/>
      <c r="H55" s="183"/>
      <c r="I55" s="183"/>
      <c r="J55" s="183"/>
      <c r="K55" s="183"/>
      <c r="L55" s="183"/>
      <c r="M55" s="183"/>
      <c r="N55" s="183"/>
      <c r="O55" s="138" t="s">
        <v>1089</v>
      </c>
    </row>
    <row r="56" spans="1:15" x14ac:dyDescent="0.25">
      <c r="A56" s="183"/>
      <c r="B56" s="183"/>
      <c r="C56" s="183"/>
      <c r="D56" s="183"/>
      <c r="E56" s="183"/>
      <c r="F56" s="183"/>
      <c r="G56" s="183"/>
      <c r="H56" s="183"/>
      <c r="I56" s="183"/>
      <c r="J56" s="183"/>
      <c r="K56" s="183"/>
      <c r="L56" s="183"/>
      <c r="M56" s="183"/>
      <c r="N56" s="183"/>
      <c r="O56" s="183"/>
    </row>
    <row r="57" spans="1:15" x14ac:dyDescent="0.25">
      <c r="A57" s="183"/>
      <c r="B57" s="183"/>
      <c r="C57" s="183"/>
      <c r="D57" s="183"/>
      <c r="E57" s="183"/>
      <c r="F57" s="183"/>
      <c r="G57" s="183"/>
      <c r="H57" s="183"/>
      <c r="I57" s="183"/>
      <c r="J57" s="183"/>
      <c r="K57" s="183"/>
      <c r="L57" s="183"/>
      <c r="M57" s="183"/>
      <c r="N57" s="183"/>
      <c r="O57" s="183"/>
    </row>
    <row r="58" spans="1:15" x14ac:dyDescent="0.25">
      <c r="A58" s="183"/>
      <c r="B58" s="183"/>
      <c r="C58" s="183"/>
      <c r="D58" s="183"/>
      <c r="E58" s="183"/>
      <c r="F58" s="183"/>
      <c r="G58" s="183"/>
      <c r="H58" s="183"/>
      <c r="I58" s="183"/>
      <c r="J58" s="183"/>
      <c r="K58" s="183"/>
      <c r="L58" s="183"/>
      <c r="M58" s="183"/>
      <c r="N58" s="183"/>
      <c r="O58" s="183"/>
    </row>
    <row r="59" spans="1:15" x14ac:dyDescent="0.25">
      <c r="A59" s="183"/>
      <c r="B59" s="183"/>
      <c r="C59" s="183"/>
      <c r="D59" s="183"/>
      <c r="E59" s="183"/>
      <c r="F59" s="183"/>
      <c r="G59" s="183"/>
      <c r="H59" s="183"/>
      <c r="I59" s="183"/>
      <c r="J59" s="183"/>
      <c r="K59" s="183"/>
      <c r="L59" s="183"/>
      <c r="M59" s="183"/>
      <c r="N59" s="183"/>
      <c r="O59" s="183"/>
    </row>
  </sheetData>
  <mergeCells count="8">
    <mergeCell ref="D20:K20"/>
    <mergeCell ref="D33:K33"/>
    <mergeCell ref="D47:K47"/>
    <mergeCell ref="C11:O11"/>
    <mergeCell ref="C4:O4"/>
    <mergeCell ref="C5:O5"/>
    <mergeCell ref="C8:O10"/>
    <mergeCell ref="C12:O12"/>
  </mergeCells>
  <hyperlinks>
    <hyperlink ref="C11:D11" r:id="rId1" display="Legal framework for valuation and LTV-calculation follow the rules of the Danish FSA - Bekendtgørelse nr. 687 af 20. juni 2007"/>
    <hyperlink ref="O55" location="Contents!A1" display="To Frontpage"/>
  </hyperlinks>
  <pageMargins left="0.7" right="0.7" top="0.75" bottom="0.75" header="0.3" footer="0.3"/>
  <pageSetup paperSize="9" scale="52" fitToHeight="0"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243386"/>
    <pageSetUpPr fitToPage="1"/>
  </sheetPr>
  <dimension ref="A1:D75"/>
  <sheetViews>
    <sheetView zoomScale="85" zoomScaleNormal="85" workbookViewId="0"/>
  </sheetViews>
  <sheetFormatPr defaultRowHeight="15" x14ac:dyDescent="0.25"/>
  <cols>
    <col min="1" max="1" width="4.7109375" style="183" customWidth="1"/>
    <col min="2" max="2" width="71.140625" style="183" customWidth="1"/>
    <col min="3" max="3" width="68.140625" style="183" customWidth="1"/>
    <col min="4" max="4" width="80.28515625" style="183" customWidth="1"/>
    <col min="5" max="16384" width="9.140625" style="183"/>
  </cols>
  <sheetData>
    <row r="1" spans="2:4" s="315" customFormat="1" x14ac:dyDescent="0.25"/>
    <row r="2" spans="2:4" s="315" customFormat="1" x14ac:dyDescent="0.25"/>
    <row r="3" spans="2:4" s="315" customFormat="1" x14ac:dyDescent="0.25"/>
    <row r="4" spans="2:4" s="315" customFormat="1" x14ac:dyDescent="0.25"/>
    <row r="5" spans="2:4" s="315" customFormat="1" x14ac:dyDescent="0.25"/>
    <row r="6" spans="2:4" s="315" customFormat="1" ht="16.5" thickBot="1" x14ac:dyDescent="0.3">
      <c r="B6" s="362" t="s">
        <v>1438</v>
      </c>
    </row>
    <row r="7" spans="2:4" s="315" customFormat="1" ht="15.75" thickBot="1" x14ac:dyDescent="0.3">
      <c r="B7" s="320" t="s">
        <v>1016</v>
      </c>
      <c r="C7" s="472" t="s">
        <v>1339</v>
      </c>
      <c r="D7" s="473"/>
    </row>
    <row r="8" spans="2:4" s="315" customFormat="1" ht="15.75" thickBot="1" x14ac:dyDescent="0.3">
      <c r="B8" s="324" t="s">
        <v>1437</v>
      </c>
      <c r="C8" s="474"/>
      <c r="D8" s="475"/>
    </row>
    <row r="9" spans="2:4" s="315" customFormat="1" x14ac:dyDescent="0.25">
      <c r="B9" s="361" t="s">
        <v>1119</v>
      </c>
      <c r="C9" s="476" t="s">
        <v>1436</v>
      </c>
      <c r="D9" s="477"/>
    </row>
    <row r="10" spans="2:4" s="315" customFormat="1" x14ac:dyDescent="0.25">
      <c r="B10" s="353" t="s">
        <v>1118</v>
      </c>
      <c r="C10" s="466" t="s">
        <v>1435</v>
      </c>
      <c r="D10" s="467"/>
    </row>
    <row r="11" spans="2:4" s="315" customFormat="1" x14ac:dyDescent="0.25">
      <c r="B11" s="353" t="s">
        <v>1116</v>
      </c>
      <c r="C11" s="466" t="s">
        <v>1434</v>
      </c>
      <c r="D11" s="467"/>
    </row>
    <row r="12" spans="2:4" s="315" customFormat="1" x14ac:dyDescent="0.25">
      <c r="B12" s="353" t="s">
        <v>1115</v>
      </c>
      <c r="C12" s="466" t="s">
        <v>1433</v>
      </c>
      <c r="D12" s="467"/>
    </row>
    <row r="13" spans="2:4" s="315" customFormat="1" x14ac:dyDescent="0.25">
      <c r="B13" s="353" t="s">
        <v>1114</v>
      </c>
      <c r="C13" s="466" t="s">
        <v>1432</v>
      </c>
      <c r="D13" s="467"/>
    </row>
    <row r="14" spans="2:4" s="315" customFormat="1" x14ac:dyDescent="0.25">
      <c r="B14" s="353" t="s">
        <v>1113</v>
      </c>
      <c r="C14" s="466" t="s">
        <v>1431</v>
      </c>
      <c r="D14" s="467"/>
    </row>
    <row r="15" spans="2:4" s="315" customFormat="1" x14ac:dyDescent="0.25">
      <c r="B15" s="353" t="s">
        <v>1112</v>
      </c>
      <c r="C15" s="468" t="s">
        <v>1430</v>
      </c>
      <c r="D15" s="469"/>
    </row>
    <row r="16" spans="2:4" s="315" customFormat="1" x14ac:dyDescent="0.25">
      <c r="B16" s="353" t="s">
        <v>1111</v>
      </c>
      <c r="C16" s="466" t="s">
        <v>1429</v>
      </c>
      <c r="D16" s="467"/>
    </row>
    <row r="17" spans="2:4" s="315" customFormat="1" x14ac:dyDescent="0.25">
      <c r="B17" s="360" t="s">
        <v>1110</v>
      </c>
      <c r="C17" s="466" t="s">
        <v>1428</v>
      </c>
      <c r="D17" s="467"/>
    </row>
    <row r="18" spans="2:4" s="315" customFormat="1" ht="30" customHeight="1" x14ac:dyDescent="0.25">
      <c r="B18" s="353" t="s">
        <v>1109</v>
      </c>
      <c r="C18" s="470" t="s">
        <v>1427</v>
      </c>
      <c r="D18" s="471"/>
    </row>
    <row r="19" spans="2:4" s="315" customFormat="1" x14ac:dyDescent="0.25">
      <c r="B19" s="359" t="s">
        <v>1107</v>
      </c>
      <c r="C19" s="466" t="s">
        <v>1426</v>
      </c>
      <c r="D19" s="467"/>
    </row>
    <row r="20" spans="2:4" s="315" customFormat="1" x14ac:dyDescent="0.25">
      <c r="B20" s="353" t="s">
        <v>1105</v>
      </c>
      <c r="C20" s="466" t="s">
        <v>1425</v>
      </c>
      <c r="D20" s="467"/>
    </row>
    <row r="21" spans="2:4" s="315" customFormat="1" x14ac:dyDescent="0.25">
      <c r="B21" s="353" t="s">
        <v>1091</v>
      </c>
      <c r="C21" s="466" t="s">
        <v>1424</v>
      </c>
      <c r="D21" s="467"/>
    </row>
    <row r="22" spans="2:4" s="315" customFormat="1" ht="30.75" thickBot="1" x14ac:dyDescent="0.3">
      <c r="B22" s="358" t="s">
        <v>1090</v>
      </c>
      <c r="C22" s="478" t="s">
        <v>1423</v>
      </c>
      <c r="D22" s="479"/>
    </row>
    <row r="23" spans="2:4" s="315" customFormat="1" ht="15.75" thickBot="1" x14ac:dyDescent="0.3">
      <c r="B23" s="357"/>
      <c r="C23" s="356"/>
      <c r="D23" s="355"/>
    </row>
    <row r="24" spans="2:4" s="315" customFormat="1" ht="15.75" thickBot="1" x14ac:dyDescent="0.3">
      <c r="B24" s="320" t="s">
        <v>1016</v>
      </c>
      <c r="C24" s="480" t="s">
        <v>1339</v>
      </c>
      <c r="D24" s="481"/>
    </row>
    <row r="25" spans="2:4" s="315" customFormat="1" ht="15.75" thickBot="1" x14ac:dyDescent="0.3">
      <c r="B25" s="324" t="s">
        <v>1422</v>
      </c>
      <c r="C25" s="482"/>
      <c r="D25" s="483"/>
    </row>
    <row r="26" spans="2:4" s="315" customFormat="1" x14ac:dyDescent="0.25">
      <c r="B26" s="354" t="s">
        <v>1221</v>
      </c>
      <c r="C26" s="484" t="s">
        <v>1421</v>
      </c>
      <c r="D26" s="485"/>
    </row>
    <row r="27" spans="2:4" s="315" customFormat="1" ht="36" customHeight="1" x14ac:dyDescent="0.25">
      <c r="B27" s="353" t="s">
        <v>1220</v>
      </c>
      <c r="C27" s="488" t="s">
        <v>1420</v>
      </c>
      <c r="D27" s="489"/>
    </row>
    <row r="28" spans="2:4" s="315" customFormat="1" x14ac:dyDescent="0.25">
      <c r="B28" s="352" t="s">
        <v>1219</v>
      </c>
      <c r="C28" s="488" t="s">
        <v>1419</v>
      </c>
      <c r="D28" s="489"/>
    </row>
    <row r="29" spans="2:4" s="315" customFormat="1" x14ac:dyDescent="0.25">
      <c r="B29" s="352" t="s">
        <v>1418</v>
      </c>
      <c r="C29" s="470" t="s">
        <v>1417</v>
      </c>
      <c r="D29" s="471"/>
    </row>
    <row r="30" spans="2:4" s="315" customFormat="1" x14ac:dyDescent="0.25">
      <c r="B30" s="352" t="s">
        <v>1416</v>
      </c>
      <c r="C30" s="466" t="s">
        <v>1415</v>
      </c>
      <c r="D30" s="467"/>
    </row>
    <row r="31" spans="2:4" s="315" customFormat="1" x14ac:dyDescent="0.25">
      <c r="B31" s="352" t="s">
        <v>1213</v>
      </c>
      <c r="C31" s="488" t="s">
        <v>1414</v>
      </c>
      <c r="D31" s="489"/>
    </row>
    <row r="32" spans="2:4" s="315" customFormat="1" x14ac:dyDescent="0.25">
      <c r="B32" s="352" t="s">
        <v>1212</v>
      </c>
      <c r="C32" s="488" t="s">
        <v>1413</v>
      </c>
      <c r="D32" s="489"/>
    </row>
    <row r="33" spans="1:4" s="315" customFormat="1" ht="15.75" thickBot="1" x14ac:dyDescent="0.3">
      <c r="B33" s="351" t="s">
        <v>1412</v>
      </c>
      <c r="C33" s="490" t="s">
        <v>1411</v>
      </c>
      <c r="D33" s="491"/>
    </row>
    <row r="34" spans="1:4" s="315" customFormat="1" ht="15.75" thickBot="1" x14ac:dyDescent="0.3">
      <c r="B34" s="350"/>
      <c r="C34" s="349"/>
      <c r="D34" s="321"/>
    </row>
    <row r="35" spans="1:4" s="315" customFormat="1" ht="15.75" thickBot="1" x14ac:dyDescent="0.3">
      <c r="A35" s="319"/>
      <c r="B35" s="320" t="s">
        <v>1016</v>
      </c>
      <c r="C35" s="348" t="s">
        <v>1339</v>
      </c>
      <c r="D35" s="347" t="s">
        <v>1410</v>
      </c>
    </row>
    <row r="36" spans="1:4" s="315" customFormat="1" ht="15.75" thickBot="1" x14ac:dyDescent="0.3">
      <c r="A36" s="319"/>
      <c r="B36" s="324" t="s">
        <v>1409</v>
      </c>
      <c r="C36" s="346"/>
      <c r="D36" s="345" t="s">
        <v>1408</v>
      </c>
    </row>
    <row r="37" spans="1:4" s="315" customFormat="1" ht="90.75" customHeight="1" x14ac:dyDescent="0.25">
      <c r="A37" s="319"/>
      <c r="B37" s="344" t="s">
        <v>1134</v>
      </c>
      <c r="C37" s="343" t="s">
        <v>1407</v>
      </c>
      <c r="D37" s="342"/>
    </row>
    <row r="38" spans="1:4" s="315" customFormat="1" ht="285" customHeight="1" thickBot="1" x14ac:dyDescent="0.3">
      <c r="A38" s="319"/>
      <c r="B38" s="337" t="s">
        <v>1133</v>
      </c>
      <c r="C38" s="341" t="s">
        <v>1406</v>
      </c>
      <c r="D38" s="340"/>
    </row>
    <row r="39" spans="1:4" s="315" customFormat="1" ht="15.75" thickBot="1" x14ac:dyDescent="0.3">
      <c r="B39" s="339"/>
      <c r="C39" s="321"/>
      <c r="D39" s="321"/>
    </row>
    <row r="40" spans="1:4" s="315" customFormat="1" ht="15.75" thickBot="1" x14ac:dyDescent="0.3">
      <c r="B40" s="320" t="s">
        <v>1016</v>
      </c>
      <c r="C40" s="472" t="s">
        <v>1339</v>
      </c>
      <c r="D40" s="473"/>
    </row>
    <row r="41" spans="1:4" s="315" customFormat="1" ht="15.75" thickBot="1" x14ac:dyDescent="0.3">
      <c r="B41" s="324" t="s">
        <v>1405</v>
      </c>
      <c r="C41" s="474"/>
      <c r="D41" s="475"/>
    </row>
    <row r="42" spans="1:4" s="315" customFormat="1" ht="75" customHeight="1" x14ac:dyDescent="0.25">
      <c r="B42" s="338" t="s">
        <v>1127</v>
      </c>
      <c r="C42" s="494" t="s">
        <v>1404</v>
      </c>
      <c r="D42" s="495"/>
    </row>
    <row r="43" spans="1:4" s="315" customFormat="1" ht="32.25" customHeight="1" x14ac:dyDescent="0.25">
      <c r="B43" s="333" t="s">
        <v>1126</v>
      </c>
      <c r="C43" s="486" t="s">
        <v>1403</v>
      </c>
      <c r="D43" s="487"/>
    </row>
    <row r="44" spans="1:4" s="315" customFormat="1" ht="15.75" thickBot="1" x14ac:dyDescent="0.3">
      <c r="B44" s="337" t="s">
        <v>1125</v>
      </c>
      <c r="C44" s="496" t="s">
        <v>1402</v>
      </c>
      <c r="D44" s="497"/>
    </row>
    <row r="45" spans="1:4" s="315" customFormat="1" ht="15.75" thickBot="1" x14ac:dyDescent="0.3">
      <c r="B45" s="322"/>
      <c r="C45" s="336"/>
      <c r="D45" s="321"/>
    </row>
    <row r="46" spans="1:4" s="315" customFormat="1" ht="15.75" thickBot="1" x14ac:dyDescent="0.3">
      <c r="B46" s="320" t="s">
        <v>1016</v>
      </c>
      <c r="C46" s="472" t="s">
        <v>1339</v>
      </c>
      <c r="D46" s="473"/>
    </row>
    <row r="47" spans="1:4" s="315" customFormat="1" ht="15.75" thickBot="1" x14ac:dyDescent="0.3">
      <c r="B47" s="324" t="s">
        <v>1401</v>
      </c>
      <c r="C47" s="498"/>
      <c r="D47" s="499"/>
    </row>
    <row r="48" spans="1:4" s="315" customFormat="1" x14ac:dyDescent="0.25">
      <c r="B48" s="335" t="s">
        <v>1233</v>
      </c>
      <c r="C48" s="492" t="s">
        <v>1400</v>
      </c>
      <c r="D48" s="493"/>
    </row>
    <row r="49" spans="2:4" s="315" customFormat="1" x14ac:dyDescent="0.25">
      <c r="B49" s="334" t="s">
        <v>1232</v>
      </c>
      <c r="C49" s="486" t="s">
        <v>1399</v>
      </c>
      <c r="D49" s="487"/>
    </row>
    <row r="50" spans="2:4" s="315" customFormat="1" x14ac:dyDescent="0.25">
      <c r="B50" s="333" t="s">
        <v>1231</v>
      </c>
      <c r="C50" s="492" t="s">
        <v>1398</v>
      </c>
      <c r="D50" s="493"/>
    </row>
    <row r="51" spans="2:4" s="315" customFormat="1" x14ac:dyDescent="0.25">
      <c r="B51" s="333" t="s">
        <v>1230</v>
      </c>
      <c r="C51" s="486" t="s">
        <v>1397</v>
      </c>
      <c r="D51" s="487"/>
    </row>
    <row r="52" spans="2:4" s="315" customFormat="1" x14ac:dyDescent="0.25">
      <c r="B52" s="333" t="s">
        <v>1229</v>
      </c>
      <c r="C52" s="486" t="s">
        <v>1396</v>
      </c>
      <c r="D52" s="487"/>
    </row>
    <row r="53" spans="2:4" s="315" customFormat="1" x14ac:dyDescent="0.25">
      <c r="B53" s="333" t="s">
        <v>1228</v>
      </c>
      <c r="C53" s="486" t="s">
        <v>1395</v>
      </c>
      <c r="D53" s="487"/>
    </row>
    <row r="54" spans="2:4" s="315" customFormat="1" x14ac:dyDescent="0.25">
      <c r="B54" s="333" t="s">
        <v>1227</v>
      </c>
      <c r="C54" s="486" t="s">
        <v>1394</v>
      </c>
      <c r="D54" s="487"/>
    </row>
    <row r="55" spans="2:4" s="315" customFormat="1" x14ac:dyDescent="0.25">
      <c r="B55" s="333" t="s">
        <v>130</v>
      </c>
      <c r="C55" s="486" t="s">
        <v>1393</v>
      </c>
      <c r="D55" s="487"/>
    </row>
    <row r="56" spans="2:4" s="315" customFormat="1" x14ac:dyDescent="0.25">
      <c r="B56" s="333" t="s">
        <v>1226</v>
      </c>
      <c r="C56" s="486" t="s">
        <v>1392</v>
      </c>
      <c r="D56" s="487"/>
    </row>
    <row r="57" spans="2:4" s="315" customFormat="1" ht="15.75" thickBot="1" x14ac:dyDescent="0.3">
      <c r="B57" s="325" t="s">
        <v>2</v>
      </c>
      <c r="C57" s="496" t="s">
        <v>1391</v>
      </c>
      <c r="D57" s="497"/>
    </row>
    <row r="58" spans="2:4" s="315" customFormat="1" ht="15.75" thickBot="1" x14ac:dyDescent="0.3"/>
    <row r="59" spans="2:4" s="315" customFormat="1" ht="15.75" thickBot="1" x14ac:dyDescent="0.3">
      <c r="B59" s="332" t="s">
        <v>1016</v>
      </c>
      <c r="C59" s="331" t="s">
        <v>1339</v>
      </c>
      <c r="D59" s="330"/>
    </row>
    <row r="60" spans="2:4" s="315" customFormat="1" ht="15.75" thickBot="1" x14ac:dyDescent="0.3">
      <c r="B60" s="320" t="s">
        <v>1390</v>
      </c>
      <c r="C60" s="329"/>
      <c r="D60" s="328"/>
    </row>
    <row r="61" spans="2:4" s="315" customFormat="1" x14ac:dyDescent="0.25">
      <c r="B61" s="327" t="s">
        <v>1272</v>
      </c>
      <c r="C61" s="494" t="s">
        <v>1389</v>
      </c>
      <c r="D61" s="495"/>
    </row>
    <row r="62" spans="2:4" s="315" customFormat="1" x14ac:dyDescent="0.25">
      <c r="B62" s="326" t="s">
        <v>1263</v>
      </c>
      <c r="C62" s="504" t="s">
        <v>1388</v>
      </c>
      <c r="D62" s="505"/>
    </row>
    <row r="63" spans="2:4" s="315" customFormat="1" x14ac:dyDescent="0.25">
      <c r="B63" s="326" t="s">
        <v>1262</v>
      </c>
      <c r="C63" s="486" t="s">
        <v>1387</v>
      </c>
      <c r="D63" s="487"/>
    </row>
    <row r="64" spans="2:4" s="315" customFormat="1" ht="15" customHeight="1" x14ac:dyDescent="0.25">
      <c r="B64" s="326" t="s">
        <v>1261</v>
      </c>
      <c r="C64" s="486" t="s">
        <v>1386</v>
      </c>
      <c r="D64" s="487"/>
    </row>
    <row r="65" spans="1:4" s="315" customFormat="1" ht="15" customHeight="1" x14ac:dyDescent="0.25">
      <c r="B65" s="326" t="s">
        <v>1265</v>
      </c>
      <c r="C65" s="486" t="s">
        <v>1385</v>
      </c>
      <c r="D65" s="487"/>
    </row>
    <row r="66" spans="1:4" s="315" customFormat="1" x14ac:dyDescent="0.25">
      <c r="B66" s="326" t="s">
        <v>1264</v>
      </c>
      <c r="C66" s="486" t="s">
        <v>1384</v>
      </c>
      <c r="D66" s="487"/>
    </row>
    <row r="67" spans="1:4" s="315" customFormat="1" ht="15.75" thickBot="1" x14ac:dyDescent="0.3">
      <c r="B67" s="325" t="s">
        <v>2</v>
      </c>
      <c r="C67" s="496" t="s">
        <v>1383</v>
      </c>
      <c r="D67" s="497"/>
    </row>
    <row r="68" spans="1:4" s="315" customFormat="1" ht="15.75" thickBot="1" x14ac:dyDescent="0.3"/>
    <row r="69" spans="1:4" s="315" customFormat="1" ht="15.75" thickBot="1" x14ac:dyDescent="0.3">
      <c r="B69" s="320" t="s">
        <v>1016</v>
      </c>
      <c r="C69" s="472" t="s">
        <v>1339</v>
      </c>
      <c r="D69" s="473"/>
    </row>
    <row r="70" spans="1:4" s="315" customFormat="1" ht="15.75" thickBot="1" x14ac:dyDescent="0.3">
      <c r="B70" s="324" t="s">
        <v>1382</v>
      </c>
      <c r="C70" s="474"/>
      <c r="D70" s="475"/>
    </row>
    <row r="71" spans="1:4" s="315" customFormat="1" ht="15.75" thickBot="1" x14ac:dyDescent="0.3">
      <c r="B71" s="323" t="s">
        <v>1381</v>
      </c>
      <c r="C71" s="502" t="s">
        <v>1380</v>
      </c>
      <c r="D71" s="503"/>
    </row>
    <row r="72" spans="1:4" s="315" customFormat="1" ht="15.75" thickBot="1" x14ac:dyDescent="0.3">
      <c r="B72" s="322"/>
      <c r="C72" s="321"/>
      <c r="D72" s="321"/>
    </row>
    <row r="73" spans="1:4" s="315" customFormat="1" ht="15.75" thickBot="1" x14ac:dyDescent="0.3">
      <c r="A73" s="319"/>
      <c r="B73" s="320" t="s">
        <v>1379</v>
      </c>
      <c r="C73" s="500" t="s">
        <v>1378</v>
      </c>
      <c r="D73" s="501"/>
    </row>
    <row r="74" spans="1:4" s="315" customFormat="1" ht="30.75" thickBot="1" x14ac:dyDescent="0.3">
      <c r="A74" s="319"/>
      <c r="B74" s="318" t="s">
        <v>1377</v>
      </c>
      <c r="C74" s="317" t="s">
        <v>1376</v>
      </c>
      <c r="D74" s="316"/>
    </row>
    <row r="75" spans="1:4" x14ac:dyDescent="0.25">
      <c r="A75" s="194"/>
      <c r="B75" s="194"/>
      <c r="C75" s="194"/>
      <c r="D75" s="314" t="s">
        <v>1375</v>
      </c>
    </row>
  </sheetData>
  <mergeCells count="49">
    <mergeCell ref="C73:D73"/>
    <mergeCell ref="C67:D67"/>
    <mergeCell ref="C69:D70"/>
    <mergeCell ref="C71:D71"/>
    <mergeCell ref="C62:D62"/>
    <mergeCell ref="C63:D63"/>
    <mergeCell ref="C64:D64"/>
    <mergeCell ref="C65:D65"/>
    <mergeCell ref="C66:D66"/>
    <mergeCell ref="C48:D48"/>
    <mergeCell ref="C40:D41"/>
    <mergeCell ref="C42:D42"/>
    <mergeCell ref="C27:D27"/>
    <mergeCell ref="C61:D61"/>
    <mergeCell ref="C44:D44"/>
    <mergeCell ref="C46:D47"/>
    <mergeCell ref="C49:D49"/>
    <mergeCell ref="C50:D50"/>
    <mergeCell ref="C51:D51"/>
    <mergeCell ref="C52:D52"/>
    <mergeCell ref="C53:D53"/>
    <mergeCell ref="C54:D54"/>
    <mergeCell ref="C55:D55"/>
    <mergeCell ref="C56:D56"/>
    <mergeCell ref="C57:D57"/>
    <mergeCell ref="C22:D22"/>
    <mergeCell ref="C24:D25"/>
    <mergeCell ref="C26:D26"/>
    <mergeCell ref="C43:D43"/>
    <mergeCell ref="C28:D28"/>
    <mergeCell ref="C29:D29"/>
    <mergeCell ref="C30:D30"/>
    <mergeCell ref="C31:D31"/>
    <mergeCell ref="C32:D32"/>
    <mergeCell ref="C33:D33"/>
    <mergeCell ref="C13:D13"/>
    <mergeCell ref="C7:D8"/>
    <mergeCell ref="C9:D9"/>
    <mergeCell ref="C10:D10"/>
    <mergeCell ref="C11:D11"/>
    <mergeCell ref="C12:D12"/>
    <mergeCell ref="C19:D19"/>
    <mergeCell ref="C20:D20"/>
    <mergeCell ref="C21:D21"/>
    <mergeCell ref="C14:D14"/>
    <mergeCell ref="C15:D15"/>
    <mergeCell ref="C16:D16"/>
    <mergeCell ref="C17:D17"/>
    <mergeCell ref="C18:D18"/>
  </mergeCells>
  <hyperlinks>
    <hyperlink ref="D75" location="Frontpage!A1" display="To Frontpage"/>
    <hyperlink ref="C74" r:id="rId1"/>
  </hyperlinks>
  <pageMargins left="0.7" right="0.7" top="0.75" bottom="0.75" header="0.3" footer="0.3"/>
  <pageSetup paperSize="9" scale="37"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E36E00"/>
  </sheetPr>
  <dimension ref="A1:N411"/>
  <sheetViews>
    <sheetView topLeftCell="A197" zoomScale="80" zoomScaleNormal="80" zoomScalePageLayoutView="80" workbookViewId="0">
      <selection activeCell="A76" sqref="A76"/>
    </sheetView>
  </sheetViews>
  <sheetFormatPr defaultColWidth="8.85546875" defaultRowHeight="15" outlineLevelRow="1" x14ac:dyDescent="0.25"/>
  <cols>
    <col min="1" max="1" width="13.28515625" style="70" customWidth="1"/>
    <col min="2" max="2" width="60.7109375" style="70" customWidth="1"/>
    <col min="3" max="3" width="32.42578125" style="70" customWidth="1"/>
    <col min="4" max="4" width="33.85546875" style="70" bestFit="1" customWidth="1"/>
    <col min="5" max="5" width="6.7109375" style="70" customWidth="1"/>
    <col min="6" max="6" width="21.5703125" style="70" bestFit="1" customWidth="1"/>
    <col min="7" max="7" width="34.28515625" style="69" bestFit="1" customWidth="1"/>
    <col min="8" max="8" width="7.28515625" style="70" customWidth="1"/>
    <col min="9" max="9" width="71.85546875" style="70" customWidth="1"/>
    <col min="10" max="11" width="47.7109375" style="70" customWidth="1"/>
    <col min="12" max="12" width="7.28515625" style="70" customWidth="1"/>
    <col min="13" max="13" width="25.7109375" style="70" customWidth="1"/>
    <col min="14" max="14" width="25.7109375" style="69" customWidth="1"/>
    <col min="15" max="16384" width="8.85546875" style="68"/>
  </cols>
  <sheetData>
    <row r="1" spans="1:13" ht="31.5" x14ac:dyDescent="0.25">
      <c r="A1" s="22" t="s">
        <v>233</v>
      </c>
      <c r="B1" s="22"/>
      <c r="C1" s="69"/>
      <c r="D1" s="69"/>
      <c r="E1" s="69"/>
      <c r="F1" s="69"/>
      <c r="H1" s="69"/>
      <c r="I1" s="22"/>
      <c r="J1" s="69"/>
      <c r="K1" s="69"/>
      <c r="L1" s="69"/>
      <c r="M1" s="69"/>
    </row>
    <row r="2" spans="1:13" ht="15.75" thickBot="1" x14ac:dyDescent="0.3">
      <c r="A2" s="69"/>
      <c r="B2" s="107"/>
      <c r="C2" s="107"/>
      <c r="D2" s="69"/>
      <c r="E2" s="69"/>
      <c r="F2" s="69"/>
      <c r="H2" s="69"/>
      <c r="L2" s="69"/>
      <c r="M2" s="69"/>
    </row>
    <row r="3" spans="1:13" ht="19.5" thickBot="1" x14ac:dyDescent="0.3">
      <c r="A3" s="54"/>
      <c r="B3" s="53" t="s">
        <v>131</v>
      </c>
      <c r="C3" s="108" t="s">
        <v>78</v>
      </c>
      <c r="D3" s="54"/>
      <c r="E3" s="54"/>
      <c r="F3" s="54"/>
      <c r="G3" s="54"/>
      <c r="H3" s="69"/>
      <c r="L3" s="69"/>
      <c r="M3" s="69"/>
    </row>
    <row r="4" spans="1:13" ht="15.75" thickBot="1" x14ac:dyDescent="0.3">
      <c r="H4" s="69"/>
      <c r="L4" s="69"/>
      <c r="M4" s="69"/>
    </row>
    <row r="5" spans="1:13" ht="19.5" thickBot="1" x14ac:dyDescent="0.3">
      <c r="A5" s="79"/>
      <c r="B5" s="95" t="s">
        <v>232</v>
      </c>
      <c r="C5" s="79"/>
      <c r="E5" s="4"/>
      <c r="F5" s="4"/>
      <c r="H5" s="69"/>
      <c r="L5" s="69"/>
      <c r="M5" s="69"/>
    </row>
    <row r="6" spans="1:13" x14ac:dyDescent="0.25">
      <c r="B6" s="403" t="s">
        <v>60</v>
      </c>
      <c r="H6" s="69"/>
      <c r="L6" s="69"/>
      <c r="M6" s="69"/>
    </row>
    <row r="7" spans="1:13" x14ac:dyDescent="0.25">
      <c r="B7" s="404" t="s">
        <v>61</v>
      </c>
      <c r="H7" s="69"/>
      <c r="L7" s="69"/>
      <c r="M7" s="69"/>
    </row>
    <row r="8" spans="1:13" x14ac:dyDescent="0.25">
      <c r="B8" s="404" t="s">
        <v>62</v>
      </c>
      <c r="F8" s="70" t="s">
        <v>214</v>
      </c>
      <c r="H8" s="69"/>
      <c r="L8" s="69"/>
      <c r="M8" s="69"/>
    </row>
    <row r="9" spans="1:13" x14ac:dyDescent="0.25">
      <c r="B9" s="405" t="s">
        <v>216</v>
      </c>
      <c r="H9" s="69"/>
      <c r="L9" s="69"/>
      <c r="M9" s="69"/>
    </row>
    <row r="10" spans="1:13" x14ac:dyDescent="0.25">
      <c r="B10" s="405" t="s">
        <v>217</v>
      </c>
      <c r="H10" s="69"/>
      <c r="L10" s="69"/>
      <c r="M10" s="69"/>
    </row>
    <row r="11" spans="1:13" ht="15.75" thickBot="1" x14ac:dyDescent="0.3">
      <c r="B11" s="406" t="s">
        <v>218</v>
      </c>
      <c r="H11" s="69"/>
      <c r="L11" s="69"/>
      <c r="M11" s="69"/>
    </row>
    <row r="12" spans="1:13" x14ac:dyDescent="0.25">
      <c r="B12" s="84"/>
      <c r="H12" s="69"/>
      <c r="L12" s="69"/>
      <c r="M12" s="69"/>
    </row>
    <row r="13" spans="1:13" ht="37.5" x14ac:dyDescent="0.25">
      <c r="A13" s="21" t="s">
        <v>227</v>
      </c>
      <c r="B13" s="21" t="s">
        <v>60</v>
      </c>
      <c r="C13" s="18"/>
      <c r="D13" s="18"/>
      <c r="E13" s="18"/>
      <c r="F13" s="18"/>
      <c r="G13" s="19"/>
      <c r="H13" s="69"/>
      <c r="L13" s="69"/>
      <c r="M13" s="69"/>
    </row>
    <row r="14" spans="1:13" x14ac:dyDescent="0.25">
      <c r="A14" s="70" t="s">
        <v>275</v>
      </c>
      <c r="B14" s="59" t="s">
        <v>52</v>
      </c>
      <c r="C14" s="105" t="s">
        <v>96</v>
      </c>
      <c r="E14" s="4"/>
      <c r="F14" s="4"/>
      <c r="H14" s="69"/>
      <c r="L14" s="69"/>
      <c r="M14" s="69"/>
    </row>
    <row r="15" spans="1:13" x14ac:dyDescent="0.25">
      <c r="A15" s="105" t="s">
        <v>276</v>
      </c>
      <c r="B15" s="59" t="s">
        <v>53</v>
      </c>
      <c r="C15" s="105" t="s">
        <v>1447</v>
      </c>
      <c r="E15" s="4"/>
      <c r="F15" s="4"/>
      <c r="H15" s="69"/>
      <c r="L15" s="69"/>
      <c r="M15" s="69"/>
    </row>
    <row r="16" spans="1:13" x14ac:dyDescent="0.25">
      <c r="A16" s="105" t="s">
        <v>277</v>
      </c>
      <c r="B16" s="59" t="s">
        <v>189</v>
      </c>
      <c r="C16" s="80" t="s">
        <v>1448</v>
      </c>
      <c r="E16" s="4"/>
      <c r="F16" s="4"/>
      <c r="H16" s="69"/>
      <c r="L16" s="69"/>
      <c r="M16" s="69"/>
    </row>
    <row r="17" spans="1:13" x14ac:dyDescent="0.25">
      <c r="A17" s="105" t="s">
        <v>278</v>
      </c>
      <c r="B17" s="59" t="s">
        <v>236</v>
      </c>
      <c r="C17" s="70" t="s">
        <v>1489</v>
      </c>
      <c r="E17" s="4"/>
      <c r="F17" s="4"/>
      <c r="H17" s="69"/>
      <c r="L17" s="69"/>
      <c r="M17" s="69"/>
    </row>
    <row r="18" spans="1:13" hidden="1" outlineLevel="1" x14ac:dyDescent="0.25">
      <c r="A18" s="105" t="s">
        <v>279</v>
      </c>
      <c r="B18" s="66" t="s">
        <v>219</v>
      </c>
      <c r="E18" s="4"/>
      <c r="F18" s="4"/>
      <c r="H18" s="69"/>
      <c r="L18" s="69"/>
      <c r="M18" s="69"/>
    </row>
    <row r="19" spans="1:13" hidden="1" outlineLevel="1" x14ac:dyDescent="0.25">
      <c r="A19" s="105" t="s">
        <v>280</v>
      </c>
      <c r="B19" s="66" t="s">
        <v>220</v>
      </c>
      <c r="E19" s="4"/>
      <c r="F19" s="4"/>
      <c r="H19" s="69"/>
      <c r="L19" s="69"/>
      <c r="M19" s="69"/>
    </row>
    <row r="20" spans="1:13" hidden="1" outlineLevel="1" x14ac:dyDescent="0.25">
      <c r="A20" s="105" t="s">
        <v>281</v>
      </c>
      <c r="B20" s="66"/>
      <c r="E20" s="4"/>
      <c r="F20" s="4"/>
      <c r="H20" s="69"/>
      <c r="L20" s="69"/>
      <c r="M20" s="69"/>
    </row>
    <row r="21" spans="1:13" hidden="1" outlineLevel="1" x14ac:dyDescent="0.25">
      <c r="A21" s="105" t="s">
        <v>282</v>
      </c>
      <c r="B21" s="66"/>
      <c r="E21" s="4"/>
      <c r="F21" s="4"/>
      <c r="H21" s="69"/>
      <c r="L21" s="69"/>
      <c r="M21" s="69"/>
    </row>
    <row r="22" spans="1:13" hidden="1" outlineLevel="1" x14ac:dyDescent="0.25">
      <c r="A22" s="105" t="s">
        <v>283</v>
      </c>
      <c r="B22" s="66"/>
      <c r="E22" s="4"/>
      <c r="F22" s="4"/>
      <c r="H22" s="69"/>
      <c r="L22" s="69"/>
      <c r="M22" s="69"/>
    </row>
    <row r="23" spans="1:13" hidden="1" outlineLevel="1" x14ac:dyDescent="0.25">
      <c r="A23" s="105" t="s">
        <v>284</v>
      </c>
      <c r="B23" s="66"/>
      <c r="E23" s="4"/>
      <c r="F23" s="4"/>
      <c r="H23" s="69"/>
      <c r="L23" s="69"/>
      <c r="M23" s="69"/>
    </row>
    <row r="24" spans="1:13" hidden="1" outlineLevel="1" x14ac:dyDescent="0.25">
      <c r="A24" s="105" t="s">
        <v>285</v>
      </c>
      <c r="B24" s="66"/>
      <c r="E24" s="4"/>
      <c r="F24" s="4"/>
      <c r="H24" s="69"/>
      <c r="L24" s="69"/>
      <c r="M24" s="69"/>
    </row>
    <row r="25" spans="1:13" hidden="1" outlineLevel="1" x14ac:dyDescent="0.25">
      <c r="A25" s="105" t="s">
        <v>286</v>
      </c>
      <c r="B25" s="66"/>
      <c r="E25" s="4"/>
      <c r="F25" s="4"/>
      <c r="H25" s="69"/>
      <c r="L25" s="69"/>
      <c r="M25" s="69"/>
    </row>
    <row r="26" spans="1:13" ht="18.75" collapsed="1" x14ac:dyDescent="0.25">
      <c r="A26" s="18"/>
      <c r="B26" s="21" t="s">
        <v>61</v>
      </c>
      <c r="C26" s="18"/>
      <c r="D26" s="18"/>
      <c r="E26" s="18"/>
      <c r="F26" s="18"/>
      <c r="G26" s="19"/>
      <c r="H26" s="69"/>
      <c r="L26" s="69"/>
      <c r="M26" s="69"/>
    </row>
    <row r="27" spans="1:13" x14ac:dyDescent="0.25">
      <c r="A27" s="70" t="s">
        <v>287</v>
      </c>
      <c r="B27" s="82" t="s">
        <v>184</v>
      </c>
      <c r="C27" s="105" t="s">
        <v>1459</v>
      </c>
      <c r="D27" s="71"/>
      <c r="E27" s="71"/>
      <c r="F27" s="71"/>
      <c r="H27" s="69"/>
      <c r="L27" s="69"/>
      <c r="M27" s="69"/>
    </row>
    <row r="28" spans="1:13" x14ac:dyDescent="0.25">
      <c r="A28" s="105" t="s">
        <v>288</v>
      </c>
      <c r="B28" s="82" t="s">
        <v>185</v>
      </c>
      <c r="C28" s="105" t="s">
        <v>1459</v>
      </c>
      <c r="D28" s="71"/>
      <c r="E28" s="71"/>
      <c r="F28" s="71"/>
      <c r="H28" s="69"/>
      <c r="L28" s="69"/>
      <c r="M28" s="69"/>
    </row>
    <row r="29" spans="1:13" ht="30" x14ac:dyDescent="0.25">
      <c r="A29" s="105" t="s">
        <v>289</v>
      </c>
      <c r="B29" s="82" t="s">
        <v>39</v>
      </c>
      <c r="C29" s="80" t="s">
        <v>1460</v>
      </c>
      <c r="E29" s="71"/>
      <c r="F29" s="71"/>
      <c r="H29" s="69"/>
      <c r="L29" s="69"/>
      <c r="M29" s="69"/>
    </row>
    <row r="30" spans="1:13" hidden="1" outlineLevel="1" x14ac:dyDescent="0.25">
      <c r="A30" s="105" t="s">
        <v>290</v>
      </c>
      <c r="B30" s="82"/>
      <c r="E30" s="71"/>
      <c r="F30" s="71"/>
      <c r="H30" s="69"/>
      <c r="L30" s="69"/>
      <c r="M30" s="69"/>
    </row>
    <row r="31" spans="1:13" hidden="1" outlineLevel="1" x14ac:dyDescent="0.25">
      <c r="A31" s="105" t="s">
        <v>291</v>
      </c>
      <c r="B31" s="82"/>
      <c r="E31" s="71"/>
      <c r="F31" s="71"/>
      <c r="H31" s="69"/>
      <c r="L31" s="69"/>
      <c r="M31" s="69"/>
    </row>
    <row r="32" spans="1:13" hidden="1" outlineLevel="1" x14ac:dyDescent="0.25">
      <c r="A32" s="105" t="s">
        <v>292</v>
      </c>
      <c r="B32" s="82"/>
      <c r="E32" s="71"/>
      <c r="F32" s="71"/>
      <c r="H32" s="69"/>
      <c r="L32" s="69"/>
      <c r="M32" s="69"/>
    </row>
    <row r="33" spans="1:13" hidden="1" outlineLevel="1" x14ac:dyDescent="0.25">
      <c r="A33" s="105" t="s">
        <v>293</v>
      </c>
      <c r="B33" s="82"/>
      <c r="E33" s="71"/>
      <c r="F33" s="71"/>
      <c r="H33" s="69"/>
      <c r="L33" s="69"/>
      <c r="M33" s="69"/>
    </row>
    <row r="34" spans="1:13" hidden="1" outlineLevel="1" x14ac:dyDescent="0.25">
      <c r="A34" s="105" t="s">
        <v>294</v>
      </c>
      <c r="B34" s="82"/>
      <c r="E34" s="71"/>
      <c r="F34" s="71"/>
      <c r="H34" s="69"/>
      <c r="L34" s="69"/>
      <c r="M34" s="69"/>
    </row>
    <row r="35" spans="1:13" hidden="1" outlineLevel="1" x14ac:dyDescent="0.25">
      <c r="A35" s="105" t="s">
        <v>295</v>
      </c>
      <c r="B35" s="15"/>
      <c r="E35" s="71"/>
      <c r="F35" s="71"/>
      <c r="H35" s="69"/>
      <c r="L35" s="69"/>
      <c r="M35" s="69"/>
    </row>
    <row r="36" spans="1:13" ht="18.75" collapsed="1" x14ac:dyDescent="0.25">
      <c r="A36" s="21"/>
      <c r="B36" s="21" t="s">
        <v>62</v>
      </c>
      <c r="C36" s="21"/>
      <c r="D36" s="18"/>
      <c r="E36" s="18"/>
      <c r="F36" s="18"/>
      <c r="G36" s="19"/>
      <c r="H36" s="69"/>
      <c r="L36" s="69"/>
      <c r="M36" s="69"/>
    </row>
    <row r="37" spans="1:13" ht="15" customHeight="1" x14ac:dyDescent="0.25">
      <c r="A37" s="75"/>
      <c r="B37" s="77" t="s">
        <v>601</v>
      </c>
      <c r="C37" s="75" t="s">
        <v>84</v>
      </c>
      <c r="D37" s="75"/>
      <c r="E37" s="61"/>
      <c r="F37" s="76"/>
      <c r="G37" s="76"/>
      <c r="H37" s="69"/>
      <c r="L37" s="69"/>
      <c r="M37" s="69"/>
    </row>
    <row r="38" spans="1:13" x14ac:dyDescent="0.25">
      <c r="A38" s="70" t="s">
        <v>296</v>
      </c>
      <c r="B38" s="71" t="s">
        <v>135</v>
      </c>
      <c r="C38" s="384">
        <v>257476</v>
      </c>
      <c r="F38" s="71"/>
      <c r="H38" s="69"/>
      <c r="L38" s="69"/>
      <c r="M38" s="69"/>
    </row>
    <row r="39" spans="1:13" x14ac:dyDescent="0.25">
      <c r="A39" s="105" t="s">
        <v>297</v>
      </c>
      <c r="B39" s="71" t="s">
        <v>136</v>
      </c>
      <c r="C39" s="384">
        <v>240007</v>
      </c>
      <c r="F39" s="71"/>
      <c r="H39" s="69"/>
      <c r="L39" s="69"/>
      <c r="M39" s="69"/>
    </row>
    <row r="40" spans="1:13" hidden="1" outlineLevel="1" x14ac:dyDescent="0.25">
      <c r="A40" s="105" t="s">
        <v>298</v>
      </c>
      <c r="B40" s="89" t="s">
        <v>237</v>
      </c>
      <c r="C40" s="105" t="s">
        <v>186</v>
      </c>
      <c r="F40" s="71"/>
      <c r="H40" s="69"/>
      <c r="L40" s="69"/>
      <c r="M40" s="69"/>
    </row>
    <row r="41" spans="1:13" hidden="1" outlineLevel="1" x14ac:dyDescent="0.25">
      <c r="A41" s="105" t="s">
        <v>299</v>
      </c>
      <c r="B41" s="89" t="s">
        <v>238</v>
      </c>
      <c r="C41" s="105" t="s">
        <v>186</v>
      </c>
      <c r="F41" s="71"/>
      <c r="H41" s="69"/>
      <c r="L41" s="69"/>
      <c r="M41" s="69"/>
    </row>
    <row r="42" spans="1:13" hidden="1" outlineLevel="1" x14ac:dyDescent="0.25">
      <c r="A42" s="105" t="s">
        <v>300</v>
      </c>
      <c r="B42" s="71"/>
      <c r="F42" s="71"/>
      <c r="H42" s="69"/>
      <c r="L42" s="69"/>
      <c r="M42" s="69"/>
    </row>
    <row r="43" spans="1:13" hidden="1" outlineLevel="1" x14ac:dyDescent="0.25">
      <c r="A43" s="105" t="s">
        <v>301</v>
      </c>
      <c r="B43" s="71"/>
      <c r="F43" s="71"/>
      <c r="H43" s="69"/>
      <c r="L43" s="69"/>
      <c r="M43" s="69"/>
    </row>
    <row r="44" spans="1:13" ht="15" customHeight="1" collapsed="1" x14ac:dyDescent="0.25">
      <c r="A44" s="75"/>
      <c r="B44" s="77" t="s">
        <v>602</v>
      </c>
      <c r="C44" s="75" t="s">
        <v>27</v>
      </c>
      <c r="D44" s="75" t="s">
        <v>28</v>
      </c>
      <c r="E44" s="61"/>
      <c r="F44" s="76" t="s">
        <v>132</v>
      </c>
      <c r="G44" s="76" t="s">
        <v>162</v>
      </c>
      <c r="H44" s="69"/>
      <c r="L44" s="69"/>
      <c r="M44" s="69"/>
    </row>
    <row r="45" spans="1:13" x14ac:dyDescent="0.25">
      <c r="A45" s="105" t="s">
        <v>302</v>
      </c>
      <c r="B45" s="101" t="s">
        <v>239</v>
      </c>
      <c r="C45" s="70">
        <v>8</v>
      </c>
      <c r="D45" s="70">
        <v>7.3</v>
      </c>
      <c r="F45" s="70">
        <v>8</v>
      </c>
      <c r="G45" s="105" t="s">
        <v>1461</v>
      </c>
      <c r="H45" s="69"/>
      <c r="L45" s="69"/>
      <c r="M45" s="69"/>
    </row>
    <row r="46" spans="1:13" hidden="1" outlineLevel="1" x14ac:dyDescent="0.25">
      <c r="A46" s="105" t="s">
        <v>303</v>
      </c>
      <c r="B46" s="66" t="s">
        <v>221</v>
      </c>
      <c r="G46" s="70"/>
      <c r="H46" s="69"/>
      <c r="L46" s="69"/>
      <c r="M46" s="69"/>
    </row>
    <row r="47" spans="1:13" hidden="1" outlineLevel="1" x14ac:dyDescent="0.25">
      <c r="A47" s="105" t="s">
        <v>304</v>
      </c>
      <c r="B47" s="66" t="s">
        <v>222</v>
      </c>
      <c r="G47" s="70"/>
      <c r="H47" s="69"/>
      <c r="L47" s="69"/>
      <c r="M47" s="69"/>
    </row>
    <row r="48" spans="1:13" hidden="1" outlineLevel="1" x14ac:dyDescent="0.25">
      <c r="A48" s="105" t="s">
        <v>305</v>
      </c>
      <c r="B48" s="106"/>
      <c r="G48" s="70"/>
      <c r="H48" s="69"/>
      <c r="L48" s="69"/>
      <c r="M48" s="69"/>
    </row>
    <row r="49" spans="1:13" hidden="1" outlineLevel="1" x14ac:dyDescent="0.25">
      <c r="A49" s="105" t="s">
        <v>306</v>
      </c>
      <c r="B49" s="66"/>
      <c r="G49" s="70"/>
      <c r="H49" s="69"/>
      <c r="L49" s="69"/>
      <c r="M49" s="69"/>
    </row>
    <row r="50" spans="1:13" hidden="1" outlineLevel="1" x14ac:dyDescent="0.25">
      <c r="A50" s="105" t="s">
        <v>307</v>
      </c>
      <c r="B50" s="66"/>
      <c r="G50" s="70"/>
      <c r="H50" s="69"/>
      <c r="L50" s="69"/>
      <c r="M50" s="69"/>
    </row>
    <row r="51" spans="1:13" hidden="1" outlineLevel="1" x14ac:dyDescent="0.25">
      <c r="A51" s="105" t="s">
        <v>308</v>
      </c>
      <c r="B51" s="66"/>
      <c r="G51" s="70"/>
      <c r="H51" s="69"/>
      <c r="L51" s="69"/>
      <c r="M51" s="69"/>
    </row>
    <row r="52" spans="1:13" ht="15" customHeight="1" collapsed="1" x14ac:dyDescent="0.25">
      <c r="A52" s="75"/>
      <c r="B52" s="77" t="s">
        <v>603</v>
      </c>
      <c r="C52" s="75" t="s">
        <v>84</v>
      </c>
      <c r="D52" s="75"/>
      <c r="E52" s="61"/>
      <c r="F52" s="76" t="s">
        <v>148</v>
      </c>
      <c r="G52" s="76"/>
      <c r="H52" s="69"/>
      <c r="L52" s="69"/>
      <c r="M52" s="69"/>
    </row>
    <row r="53" spans="1:13" x14ac:dyDescent="0.25">
      <c r="A53" s="105" t="s">
        <v>309</v>
      </c>
      <c r="B53" s="71" t="s">
        <v>33</v>
      </c>
      <c r="C53" s="425">
        <v>240007</v>
      </c>
      <c r="E53" s="72"/>
      <c r="F53" s="389">
        <f>IF($C$58=0,"",IF(C53="[for completion]","",C53/$C$58))</f>
        <v>0.93214927935310732</v>
      </c>
      <c r="G53" s="63"/>
      <c r="H53" s="69"/>
      <c r="L53" s="69"/>
      <c r="M53" s="69"/>
    </row>
    <row r="54" spans="1:13" x14ac:dyDescent="0.25">
      <c r="A54" s="105" t="s">
        <v>310</v>
      </c>
      <c r="B54" s="71" t="s">
        <v>183</v>
      </c>
      <c r="C54" s="44"/>
      <c r="E54" s="72"/>
      <c r="F54" s="389">
        <f>IF($C$58=0,"",IF(C54="[for completion]","",C54/$C$58))</f>
        <v>0</v>
      </c>
      <c r="G54" s="63"/>
      <c r="H54" s="69"/>
      <c r="L54" s="69"/>
      <c r="M54" s="69"/>
    </row>
    <row r="55" spans="1:13" x14ac:dyDescent="0.25">
      <c r="A55" s="105" t="s">
        <v>311</v>
      </c>
      <c r="B55" s="101" t="s">
        <v>158</v>
      </c>
      <c r="C55" s="44"/>
      <c r="D55" s="105"/>
      <c r="E55" s="72"/>
      <c r="F55" s="389"/>
      <c r="G55" s="63"/>
      <c r="H55" s="69"/>
      <c r="I55" s="105"/>
      <c r="J55" s="105"/>
      <c r="K55" s="105"/>
      <c r="L55" s="69"/>
      <c r="M55" s="69"/>
    </row>
    <row r="56" spans="1:13" x14ac:dyDescent="0.25">
      <c r="A56" s="105" t="s">
        <v>312</v>
      </c>
      <c r="B56" s="71" t="s">
        <v>54</v>
      </c>
      <c r="C56" s="425">
        <v>17470</v>
      </c>
      <c r="D56" s="59"/>
      <c r="E56" s="72"/>
      <c r="F56" s="389">
        <f>IF($C$58=0,"",IF(C56="[for completion]","",C56/$C$58))</f>
        <v>6.7850720646892737E-2</v>
      </c>
      <c r="G56" s="63"/>
      <c r="H56" s="69"/>
      <c r="L56" s="69"/>
      <c r="M56" s="69"/>
    </row>
    <row r="57" spans="1:13" x14ac:dyDescent="0.25">
      <c r="A57" s="105" t="s">
        <v>313</v>
      </c>
      <c r="B57" s="70" t="s">
        <v>2</v>
      </c>
      <c r="C57" s="386"/>
      <c r="E57" s="72"/>
      <c r="F57" s="390">
        <f>IF($C$58=0,"",IF(C57="[for completion]","",C57/$C$58))</f>
        <v>0</v>
      </c>
      <c r="G57" s="63"/>
      <c r="H57" s="69"/>
      <c r="L57" s="69"/>
      <c r="M57" s="69"/>
    </row>
    <row r="58" spans="1:13" x14ac:dyDescent="0.25">
      <c r="A58" s="105" t="s">
        <v>314</v>
      </c>
      <c r="B58" s="73" t="s">
        <v>1</v>
      </c>
      <c r="C58" s="388">
        <f>SUM(C53:C57)</f>
        <v>257477</v>
      </c>
      <c r="D58" s="72"/>
      <c r="E58" s="72"/>
      <c r="F58" s="391">
        <f>SUM(F53:F57)</f>
        <v>1</v>
      </c>
      <c r="G58" s="63"/>
      <c r="H58" s="69"/>
      <c r="L58" s="69"/>
      <c r="M58" s="69"/>
    </row>
    <row r="59" spans="1:13" hidden="1" outlineLevel="1" x14ac:dyDescent="0.25">
      <c r="A59" s="105" t="s">
        <v>315</v>
      </c>
      <c r="B59" s="85" t="s">
        <v>157</v>
      </c>
      <c r="C59" s="105"/>
      <c r="E59" s="72"/>
      <c r="F59" s="63">
        <f>IF($C$58=0,"",IF(C59="[for completion]","",C59/$C$58))</f>
        <v>0</v>
      </c>
      <c r="G59" s="63"/>
      <c r="H59" s="69"/>
      <c r="L59" s="69"/>
      <c r="M59" s="69"/>
    </row>
    <row r="60" spans="1:13" hidden="1" outlineLevel="1" x14ac:dyDescent="0.25">
      <c r="A60" s="105" t="s">
        <v>316</v>
      </c>
      <c r="B60" s="85" t="s">
        <v>157</v>
      </c>
      <c r="E60" s="72"/>
      <c r="F60" s="63">
        <f t="shared" ref="F60:F64" si="0">IF($C$58=0,"",IF(C60="[for completion]","",C60/$C$58))</f>
        <v>0</v>
      </c>
      <c r="G60" s="63"/>
      <c r="H60" s="69"/>
      <c r="L60" s="69"/>
      <c r="M60" s="69"/>
    </row>
    <row r="61" spans="1:13" hidden="1" outlineLevel="1" x14ac:dyDescent="0.25">
      <c r="A61" s="105" t="s">
        <v>317</v>
      </c>
      <c r="B61" s="85" t="s">
        <v>157</v>
      </c>
      <c r="E61" s="72"/>
      <c r="F61" s="63">
        <f t="shared" si="0"/>
        <v>0</v>
      </c>
      <c r="G61" s="63"/>
      <c r="H61" s="69"/>
      <c r="L61" s="69"/>
      <c r="M61" s="69"/>
    </row>
    <row r="62" spans="1:13" hidden="1" outlineLevel="1" x14ac:dyDescent="0.25">
      <c r="A62" s="105" t="s">
        <v>318</v>
      </c>
      <c r="B62" s="85" t="s">
        <v>157</v>
      </c>
      <c r="E62" s="72"/>
      <c r="F62" s="63">
        <f t="shared" si="0"/>
        <v>0</v>
      </c>
      <c r="G62" s="63"/>
      <c r="H62" s="69"/>
      <c r="L62" s="69"/>
      <c r="M62" s="69"/>
    </row>
    <row r="63" spans="1:13" hidden="1" outlineLevel="1" x14ac:dyDescent="0.25">
      <c r="A63" s="105" t="s">
        <v>319</v>
      </c>
      <c r="B63" s="85" t="s">
        <v>157</v>
      </c>
      <c r="E63" s="72"/>
      <c r="F63" s="63">
        <f t="shared" si="0"/>
        <v>0</v>
      </c>
      <c r="G63" s="63"/>
      <c r="H63" s="69"/>
      <c r="L63" s="69"/>
      <c r="M63" s="69"/>
    </row>
    <row r="64" spans="1:13" hidden="1" outlineLevel="1" x14ac:dyDescent="0.25">
      <c r="A64" s="105" t="s">
        <v>320</v>
      </c>
      <c r="B64" s="85" t="s">
        <v>157</v>
      </c>
      <c r="C64" s="68"/>
      <c r="D64" s="68"/>
      <c r="E64" s="68"/>
      <c r="F64" s="63">
        <f t="shared" si="0"/>
        <v>0</v>
      </c>
      <c r="G64" s="65"/>
      <c r="H64" s="69"/>
      <c r="L64" s="69"/>
      <c r="M64" s="69"/>
    </row>
    <row r="65" spans="1:13" ht="15" customHeight="1" collapsed="1" x14ac:dyDescent="0.25">
      <c r="A65" s="75"/>
      <c r="B65" s="77" t="s">
        <v>604</v>
      </c>
      <c r="C65" s="75" t="s">
        <v>90</v>
      </c>
      <c r="D65" s="75" t="s">
        <v>1451</v>
      </c>
      <c r="E65" s="61"/>
      <c r="F65" s="76" t="s">
        <v>55</v>
      </c>
      <c r="G65" s="76" t="s">
        <v>1452</v>
      </c>
      <c r="H65" s="69"/>
      <c r="L65" s="69"/>
      <c r="M65" s="69"/>
    </row>
    <row r="66" spans="1:13" x14ac:dyDescent="0.25">
      <c r="A66" s="105" t="s">
        <v>321</v>
      </c>
      <c r="B66" s="71" t="s">
        <v>83</v>
      </c>
      <c r="C66" s="70">
        <v>23</v>
      </c>
      <c r="D66" s="105" t="s">
        <v>186</v>
      </c>
      <c r="E66" s="59"/>
      <c r="F66" s="52"/>
      <c r="G66" s="50"/>
      <c r="H66" s="69"/>
      <c r="L66" s="69"/>
      <c r="M66" s="69"/>
    </row>
    <row r="67" spans="1:13" x14ac:dyDescent="0.25">
      <c r="B67" s="71"/>
      <c r="C67" s="59"/>
      <c r="D67" s="59"/>
      <c r="E67" s="59"/>
      <c r="F67" s="50"/>
      <c r="G67" s="50"/>
      <c r="H67" s="69"/>
      <c r="L67" s="69"/>
      <c r="M67" s="69"/>
    </row>
    <row r="68" spans="1:13" x14ac:dyDescent="0.25">
      <c r="B68" s="71" t="s">
        <v>80</v>
      </c>
      <c r="E68" s="59"/>
      <c r="F68" s="50"/>
      <c r="G68" s="50"/>
      <c r="H68" s="69"/>
      <c r="L68" s="69"/>
      <c r="M68" s="69"/>
    </row>
    <row r="69" spans="1:13" x14ac:dyDescent="0.25">
      <c r="A69" s="105" t="s">
        <v>322</v>
      </c>
      <c r="B69" s="9" t="s">
        <v>11</v>
      </c>
      <c r="C69" s="385">
        <v>2669</v>
      </c>
      <c r="D69" s="105" t="s">
        <v>186</v>
      </c>
      <c r="E69" s="9"/>
      <c r="F69" s="389">
        <f t="shared" ref="F69:F75" si="1">IF($C$76=0,"",IF(C69="[for completion]","",C69/$C$76))</f>
        <v>1.036593417690055E-2</v>
      </c>
      <c r="G69" s="63" t="str">
        <f>IF($D$76=0,"",IF(D69="[Mark as ND1 if not relevant]","",D69/$D$76))</f>
        <v/>
      </c>
      <c r="H69" s="69"/>
      <c r="L69" s="69"/>
      <c r="M69" s="69"/>
    </row>
    <row r="70" spans="1:13" x14ac:dyDescent="0.25">
      <c r="A70" s="105" t="s">
        <v>323</v>
      </c>
      <c r="B70" s="9" t="s">
        <v>5</v>
      </c>
      <c r="C70" s="385">
        <v>6144</v>
      </c>
      <c r="D70" s="105" t="s">
        <v>186</v>
      </c>
      <c r="E70" s="9"/>
      <c r="F70" s="389">
        <f t="shared" si="1"/>
        <v>2.3862232889800293E-2</v>
      </c>
      <c r="G70" s="63" t="str">
        <f t="shared" ref="G70:G75" si="2">IF($D$76=0,"",IF(D70="[Mark as ND1 if not relevant]","",D70/$D$76))</f>
        <v/>
      </c>
      <c r="H70" s="69"/>
      <c r="L70" s="69"/>
      <c r="M70" s="69"/>
    </row>
    <row r="71" spans="1:13" x14ac:dyDescent="0.25">
      <c r="A71" s="105" t="s">
        <v>324</v>
      </c>
      <c r="B71" s="9" t="s">
        <v>6</v>
      </c>
      <c r="C71" s="385">
        <v>3864</v>
      </c>
      <c r="D71" s="105" t="s">
        <v>186</v>
      </c>
      <c r="E71" s="9"/>
      <c r="F71" s="389">
        <f t="shared" si="1"/>
        <v>1.5007107403350966E-2</v>
      </c>
      <c r="G71" s="63" t="str">
        <f t="shared" si="2"/>
        <v/>
      </c>
      <c r="H71" s="69"/>
      <c r="L71" s="69"/>
      <c r="M71" s="69"/>
    </row>
    <row r="72" spans="1:13" x14ac:dyDescent="0.25">
      <c r="A72" s="105" t="s">
        <v>325</v>
      </c>
      <c r="B72" s="9" t="s">
        <v>7</v>
      </c>
      <c r="C72" s="385">
        <v>1189</v>
      </c>
      <c r="D72" s="105" t="s">
        <v>186</v>
      </c>
      <c r="E72" s="9"/>
      <c r="F72" s="389">
        <f t="shared" si="1"/>
        <v>4.6178702646439695E-3</v>
      </c>
      <c r="G72" s="63" t="str">
        <f t="shared" si="2"/>
        <v/>
      </c>
      <c r="H72" s="69"/>
      <c r="L72" s="69"/>
      <c r="M72" s="69"/>
    </row>
    <row r="73" spans="1:13" x14ac:dyDescent="0.25">
      <c r="A73" s="105" t="s">
        <v>326</v>
      </c>
      <c r="B73" s="9" t="s">
        <v>8</v>
      </c>
      <c r="C73" s="385">
        <v>3849</v>
      </c>
      <c r="D73" s="105" t="s">
        <v>186</v>
      </c>
      <c r="E73" s="9"/>
      <c r="F73" s="389">
        <f t="shared" si="1"/>
        <v>1.4948849998834852E-2</v>
      </c>
      <c r="G73" s="63" t="str">
        <f t="shared" si="2"/>
        <v/>
      </c>
      <c r="H73" s="69"/>
      <c r="L73" s="69"/>
      <c r="M73" s="69"/>
    </row>
    <row r="74" spans="1:13" x14ac:dyDescent="0.25">
      <c r="A74" s="105" t="s">
        <v>327</v>
      </c>
      <c r="B74" s="9" t="s">
        <v>9</v>
      </c>
      <c r="C74" s="385">
        <v>9110</v>
      </c>
      <c r="D74" s="105" t="s">
        <v>186</v>
      </c>
      <c r="E74" s="9"/>
      <c r="F74" s="389">
        <f t="shared" si="1"/>
        <v>3.5381663676119904E-2</v>
      </c>
      <c r="G74" s="63" t="str">
        <f t="shared" si="2"/>
        <v/>
      </c>
      <c r="H74" s="69"/>
      <c r="L74" s="69"/>
      <c r="M74" s="69"/>
    </row>
    <row r="75" spans="1:13" x14ac:dyDescent="0.25">
      <c r="A75" s="105" t="s">
        <v>328</v>
      </c>
      <c r="B75" s="9" t="s">
        <v>10</v>
      </c>
      <c r="C75" s="387">
        <v>230653</v>
      </c>
      <c r="D75" s="105" t="s">
        <v>186</v>
      </c>
      <c r="E75" s="9"/>
      <c r="F75" s="390">
        <f t="shared" si="1"/>
        <v>0.89581634159034951</v>
      </c>
      <c r="G75" s="63" t="str">
        <f t="shared" si="2"/>
        <v/>
      </c>
      <c r="H75" s="69"/>
      <c r="L75" s="69"/>
      <c r="M75" s="69"/>
    </row>
    <row r="76" spans="1:13" x14ac:dyDescent="0.25">
      <c r="A76" s="105" t="s">
        <v>329</v>
      </c>
      <c r="B76" s="10" t="s">
        <v>1</v>
      </c>
      <c r="C76" s="388">
        <f>SUM(C69:C75)</f>
        <v>257478</v>
      </c>
      <c r="D76" s="72"/>
      <c r="E76" s="71"/>
      <c r="F76" s="391">
        <f t="shared" ref="F76" si="3">SUM(F69:F75)</f>
        <v>1</v>
      </c>
      <c r="G76" s="65"/>
      <c r="H76" s="69"/>
      <c r="L76" s="69"/>
      <c r="M76" s="69"/>
    </row>
    <row r="77" spans="1:13" hidden="1" outlineLevel="1" x14ac:dyDescent="0.25">
      <c r="A77" s="105" t="s">
        <v>330</v>
      </c>
      <c r="B77" s="83" t="s">
        <v>41</v>
      </c>
      <c r="C77" s="72"/>
      <c r="D77" s="72"/>
      <c r="E77" s="71"/>
      <c r="F77" s="63">
        <f>IF($C$76=0,"",IF(C77="[for completion]","",C77/$C$76))</f>
        <v>0</v>
      </c>
      <c r="G77" s="63" t="str">
        <f t="shared" ref="G77:G86" si="4">IF($D$76=0,"",IF(D77="[for completion]","",D77/$D$76))</f>
        <v/>
      </c>
      <c r="H77" s="69"/>
      <c r="L77" s="69"/>
      <c r="M77" s="69"/>
    </row>
    <row r="78" spans="1:13" hidden="1" outlineLevel="1" x14ac:dyDescent="0.25">
      <c r="A78" s="105" t="s">
        <v>331</v>
      </c>
      <c r="B78" s="83" t="s">
        <v>42</v>
      </c>
      <c r="C78" s="72"/>
      <c r="D78" s="72"/>
      <c r="E78" s="71"/>
      <c r="F78" s="63">
        <f t="shared" ref="F78:F86" si="5">IF($C$76=0,"",IF(C78="[for completion]","",C78/$C$76))</f>
        <v>0</v>
      </c>
      <c r="G78" s="63" t="str">
        <f t="shared" si="4"/>
        <v/>
      </c>
      <c r="H78" s="69"/>
      <c r="L78" s="69"/>
      <c r="M78" s="69"/>
    </row>
    <row r="79" spans="1:13" hidden="1" outlineLevel="1" x14ac:dyDescent="0.25">
      <c r="A79" s="105" t="s">
        <v>332</v>
      </c>
      <c r="B79" s="83" t="s">
        <v>43</v>
      </c>
      <c r="C79" s="72"/>
      <c r="D79" s="72"/>
      <c r="E79" s="71"/>
      <c r="F79" s="63">
        <f t="shared" si="5"/>
        <v>0</v>
      </c>
      <c r="G79" s="63" t="str">
        <f t="shared" si="4"/>
        <v/>
      </c>
      <c r="H79" s="69"/>
      <c r="L79" s="69"/>
      <c r="M79" s="69"/>
    </row>
    <row r="80" spans="1:13" hidden="1" outlineLevel="1" x14ac:dyDescent="0.25">
      <c r="A80" s="105" t="s">
        <v>333</v>
      </c>
      <c r="B80" s="83" t="s">
        <v>45</v>
      </c>
      <c r="C80" s="72"/>
      <c r="D80" s="72"/>
      <c r="E80" s="71"/>
      <c r="F80" s="63">
        <f t="shared" si="5"/>
        <v>0</v>
      </c>
      <c r="G80" s="63" t="str">
        <f t="shared" si="4"/>
        <v/>
      </c>
      <c r="H80" s="69"/>
      <c r="L80" s="69"/>
      <c r="M80" s="69"/>
    </row>
    <row r="81" spans="1:13" hidden="1" outlineLevel="1" x14ac:dyDescent="0.25">
      <c r="A81" s="105" t="s">
        <v>334</v>
      </c>
      <c r="B81" s="83" t="s">
        <v>46</v>
      </c>
      <c r="C81" s="72"/>
      <c r="D81" s="72"/>
      <c r="E81" s="71"/>
      <c r="F81" s="63">
        <f t="shared" si="5"/>
        <v>0</v>
      </c>
      <c r="G81" s="63" t="str">
        <f t="shared" si="4"/>
        <v/>
      </c>
      <c r="H81" s="69"/>
      <c r="L81" s="69"/>
      <c r="M81" s="69"/>
    </row>
    <row r="82" spans="1:13" hidden="1" outlineLevel="1" x14ac:dyDescent="0.25">
      <c r="A82" s="105" t="s">
        <v>335</v>
      </c>
      <c r="B82" s="83"/>
      <c r="C82" s="72"/>
      <c r="D82" s="72"/>
      <c r="E82" s="71"/>
      <c r="F82" s="63"/>
      <c r="G82" s="63"/>
      <c r="H82" s="69"/>
      <c r="L82" s="69"/>
      <c r="M82" s="69"/>
    </row>
    <row r="83" spans="1:13" hidden="1" outlineLevel="1" x14ac:dyDescent="0.25">
      <c r="A83" s="105" t="s">
        <v>336</v>
      </c>
      <c r="B83" s="83"/>
      <c r="C83" s="72"/>
      <c r="D83" s="72"/>
      <c r="E83" s="71"/>
      <c r="F83" s="63"/>
      <c r="G83" s="63"/>
      <c r="H83" s="69"/>
      <c r="L83" s="69"/>
      <c r="M83" s="69"/>
    </row>
    <row r="84" spans="1:13" hidden="1" outlineLevel="1" x14ac:dyDescent="0.25">
      <c r="A84" s="105" t="s">
        <v>337</v>
      </c>
      <c r="B84" s="83"/>
      <c r="C84" s="72"/>
      <c r="D84" s="72"/>
      <c r="E84" s="71"/>
      <c r="F84" s="63"/>
      <c r="G84" s="63"/>
      <c r="H84" s="69"/>
      <c r="L84" s="69"/>
      <c r="M84" s="69"/>
    </row>
    <row r="85" spans="1:13" hidden="1" outlineLevel="1" x14ac:dyDescent="0.25">
      <c r="A85" s="105" t="s">
        <v>338</v>
      </c>
      <c r="B85" s="10"/>
      <c r="C85" s="72"/>
      <c r="D85" s="72"/>
      <c r="E85" s="71"/>
      <c r="F85" s="63">
        <f t="shared" si="5"/>
        <v>0</v>
      </c>
      <c r="G85" s="63" t="str">
        <f t="shared" si="4"/>
        <v/>
      </c>
      <c r="H85" s="69"/>
      <c r="L85" s="69"/>
      <c r="M85" s="69"/>
    </row>
    <row r="86" spans="1:13" hidden="1" outlineLevel="1" x14ac:dyDescent="0.25">
      <c r="A86" s="105" t="s">
        <v>339</v>
      </c>
      <c r="B86" s="83"/>
      <c r="C86" s="72"/>
      <c r="D86" s="72"/>
      <c r="E86" s="71"/>
      <c r="F86" s="63">
        <f t="shared" si="5"/>
        <v>0</v>
      </c>
      <c r="G86" s="63" t="str">
        <f t="shared" si="4"/>
        <v/>
      </c>
      <c r="H86" s="69"/>
      <c r="L86" s="69"/>
      <c r="M86" s="69"/>
    </row>
    <row r="87" spans="1:13" ht="15" customHeight="1" collapsed="1" x14ac:dyDescent="0.25">
      <c r="A87" s="75"/>
      <c r="B87" s="77" t="s">
        <v>605</v>
      </c>
      <c r="C87" s="75" t="s">
        <v>1453</v>
      </c>
      <c r="D87" s="75" t="s">
        <v>1454</v>
      </c>
      <c r="E87" s="61"/>
      <c r="F87" s="76" t="s">
        <v>1455</v>
      </c>
      <c r="G87" s="76" t="s">
        <v>1456</v>
      </c>
      <c r="H87" s="69"/>
      <c r="L87" s="69"/>
      <c r="M87" s="69"/>
    </row>
    <row r="88" spans="1:13" x14ac:dyDescent="0.25">
      <c r="A88" s="105" t="s">
        <v>340</v>
      </c>
      <c r="B88" s="71" t="s">
        <v>83</v>
      </c>
      <c r="C88" s="70">
        <v>25</v>
      </c>
      <c r="D88" s="105" t="s">
        <v>186</v>
      </c>
      <c r="E88" s="59"/>
      <c r="F88" s="52"/>
      <c r="G88" s="50"/>
      <c r="H88" s="69"/>
      <c r="L88" s="69"/>
      <c r="M88" s="69"/>
    </row>
    <row r="89" spans="1:13" x14ac:dyDescent="0.25">
      <c r="B89" s="71"/>
      <c r="C89" s="59"/>
      <c r="D89" s="59"/>
      <c r="E89" s="59"/>
      <c r="F89" s="50"/>
      <c r="G89" s="50"/>
      <c r="H89" s="69"/>
      <c r="L89" s="69"/>
      <c r="M89" s="69"/>
    </row>
    <row r="90" spans="1:13" x14ac:dyDescent="0.25">
      <c r="A90" s="105" t="s">
        <v>341</v>
      </c>
      <c r="B90" s="71" t="s">
        <v>80</v>
      </c>
      <c r="E90" s="59"/>
      <c r="F90" s="50"/>
      <c r="G90" s="50"/>
      <c r="H90" s="69"/>
      <c r="L90" s="69"/>
      <c r="M90" s="69"/>
    </row>
    <row r="91" spans="1:13" x14ac:dyDescent="0.25">
      <c r="A91" s="105" t="s">
        <v>342</v>
      </c>
      <c r="B91" s="9" t="s">
        <v>11</v>
      </c>
      <c r="C91" s="385">
        <v>357</v>
      </c>
      <c r="D91" s="105" t="s">
        <v>186</v>
      </c>
      <c r="E91" s="9"/>
      <c r="F91" s="389">
        <f>IF($C$98=0,"",IF(C91="[for completion]","",C91/$C$98))</f>
        <v>1.4874504183193893E-3</v>
      </c>
      <c r="G91" s="63" t="str">
        <f>IF($D$98=0,"",IF(D91="[Mark as ND1 if not relevant]","",D91/$D$98))</f>
        <v/>
      </c>
      <c r="H91" s="69"/>
      <c r="L91" s="69"/>
      <c r="M91" s="69"/>
    </row>
    <row r="92" spans="1:13" x14ac:dyDescent="0.25">
      <c r="A92" s="105" t="s">
        <v>343</v>
      </c>
      <c r="B92" s="9" t="s">
        <v>5</v>
      </c>
      <c r="C92" s="385">
        <v>8429</v>
      </c>
      <c r="D92" s="105" t="s">
        <v>186</v>
      </c>
      <c r="E92" s="9"/>
      <c r="F92" s="389">
        <f t="shared" ref="F92:F108" si="6">IF($C$98=0,"",IF(C92="[for completion]","",C92/$C$98))</f>
        <v>3.5119662677910737E-2</v>
      </c>
      <c r="G92" s="63" t="str">
        <f t="shared" ref="G92:G97" si="7">IF($D$98=0,"",IF(D92="[Mark as ND1 if not relevant]","",D92/$D$98))</f>
        <v/>
      </c>
      <c r="H92" s="69"/>
      <c r="L92" s="69"/>
      <c r="M92" s="69"/>
    </row>
    <row r="93" spans="1:13" x14ac:dyDescent="0.25">
      <c r="A93" s="105" t="s">
        <v>344</v>
      </c>
      <c r="B93" s="9" t="s">
        <v>6</v>
      </c>
      <c r="C93" s="385">
        <v>547</v>
      </c>
      <c r="D93" s="105" t="s">
        <v>186</v>
      </c>
      <c r="E93" s="9"/>
      <c r="F93" s="389">
        <f t="shared" si="6"/>
        <v>2.2790906969767676E-3</v>
      </c>
      <c r="G93" s="63" t="str">
        <f t="shared" si="7"/>
        <v/>
      </c>
      <c r="H93" s="69"/>
      <c r="L93" s="69"/>
      <c r="M93" s="69"/>
    </row>
    <row r="94" spans="1:13" x14ac:dyDescent="0.25">
      <c r="A94" s="105" t="s">
        <v>345</v>
      </c>
      <c r="B94" s="9" t="s">
        <v>7</v>
      </c>
      <c r="C94" s="385">
        <v>1968</v>
      </c>
      <c r="D94" s="105" t="s">
        <v>186</v>
      </c>
      <c r="E94" s="9"/>
      <c r="F94" s="389">
        <f t="shared" si="6"/>
        <v>8.1997266757774748E-3</v>
      </c>
      <c r="G94" s="63" t="str">
        <f t="shared" si="7"/>
        <v/>
      </c>
      <c r="H94" s="69"/>
      <c r="L94" s="69"/>
      <c r="M94" s="69"/>
    </row>
    <row r="95" spans="1:13" x14ac:dyDescent="0.25">
      <c r="A95" s="105" t="s">
        <v>346</v>
      </c>
      <c r="B95" s="9" t="s">
        <v>8</v>
      </c>
      <c r="C95" s="385">
        <v>4496</v>
      </c>
      <c r="D95" s="105" t="s">
        <v>186</v>
      </c>
      <c r="E95" s="9"/>
      <c r="F95" s="389">
        <f t="shared" si="6"/>
        <v>1.8732708909703012E-2</v>
      </c>
      <c r="G95" s="63" t="str">
        <f t="shared" si="7"/>
        <v/>
      </c>
      <c r="H95" s="69"/>
      <c r="L95" s="69"/>
      <c r="M95" s="69"/>
    </row>
    <row r="96" spans="1:13" x14ac:dyDescent="0.25">
      <c r="A96" s="105" t="s">
        <v>347</v>
      </c>
      <c r="B96" s="9" t="s">
        <v>9</v>
      </c>
      <c r="C96" s="385">
        <v>415</v>
      </c>
      <c r="D96" s="105" t="s">
        <v>186</v>
      </c>
      <c r="E96" s="9"/>
      <c r="F96" s="389">
        <f t="shared" si="6"/>
        <v>1.7291090296990101E-3</v>
      </c>
      <c r="G96" s="63" t="str">
        <f t="shared" si="7"/>
        <v/>
      </c>
      <c r="H96" s="69"/>
      <c r="L96" s="69"/>
      <c r="M96" s="69"/>
    </row>
    <row r="97" spans="1:14" x14ac:dyDescent="0.25">
      <c r="A97" s="105" t="s">
        <v>348</v>
      </c>
      <c r="B97" s="9" t="s">
        <v>10</v>
      </c>
      <c r="C97" s="387">
        <v>223796</v>
      </c>
      <c r="D97" s="105" t="s">
        <v>186</v>
      </c>
      <c r="E97" s="9"/>
      <c r="F97" s="390">
        <f t="shared" si="6"/>
        <v>0.9324522515916136</v>
      </c>
      <c r="G97" s="63" t="str">
        <f t="shared" si="7"/>
        <v/>
      </c>
      <c r="H97" s="69"/>
      <c r="L97" s="69"/>
      <c r="M97" s="69"/>
    </row>
    <row r="98" spans="1:14" x14ac:dyDescent="0.25">
      <c r="A98" s="105" t="s">
        <v>349</v>
      </c>
      <c r="B98" s="10" t="s">
        <v>1</v>
      </c>
      <c r="C98" s="388">
        <f>SUM(C91:C97)</f>
        <v>240008</v>
      </c>
      <c r="D98" s="72"/>
      <c r="E98" s="71"/>
      <c r="F98" s="391">
        <f t="shared" ref="F98" si="8">SUM(F91:F97)</f>
        <v>1</v>
      </c>
      <c r="G98" s="65"/>
      <c r="H98" s="69"/>
      <c r="L98" s="69"/>
      <c r="M98" s="69"/>
    </row>
    <row r="99" spans="1:14" hidden="1" outlineLevel="1" x14ac:dyDescent="0.25">
      <c r="A99" s="105" t="s">
        <v>350</v>
      </c>
      <c r="B99" s="83" t="s">
        <v>41</v>
      </c>
      <c r="C99" s="72"/>
      <c r="D99" s="72"/>
      <c r="E99" s="71"/>
      <c r="F99" s="63">
        <f t="shared" si="6"/>
        <v>0</v>
      </c>
      <c r="G99" s="63" t="str">
        <f t="shared" ref="G99:G108" si="9">IF($D$98=0,"",IF(D99="[for completion]","",D99/$D$98))</f>
        <v/>
      </c>
      <c r="H99" s="69"/>
      <c r="L99" s="69"/>
      <c r="M99" s="69"/>
    </row>
    <row r="100" spans="1:14" hidden="1" outlineLevel="1" x14ac:dyDescent="0.25">
      <c r="A100" s="105" t="s">
        <v>351</v>
      </c>
      <c r="B100" s="83" t="s">
        <v>42</v>
      </c>
      <c r="C100" s="72"/>
      <c r="D100" s="72"/>
      <c r="E100" s="71"/>
      <c r="F100" s="63">
        <f t="shared" si="6"/>
        <v>0</v>
      </c>
      <c r="G100" s="63" t="str">
        <f t="shared" si="9"/>
        <v/>
      </c>
      <c r="H100" s="69"/>
      <c r="L100" s="69"/>
      <c r="M100" s="69"/>
    </row>
    <row r="101" spans="1:14" hidden="1" outlineLevel="1" x14ac:dyDescent="0.25">
      <c r="A101" s="105" t="s">
        <v>352</v>
      </c>
      <c r="B101" s="83" t="s">
        <v>43</v>
      </c>
      <c r="C101" s="72"/>
      <c r="D101" s="72"/>
      <c r="E101" s="71"/>
      <c r="F101" s="63">
        <f t="shared" si="6"/>
        <v>0</v>
      </c>
      <c r="G101" s="63" t="str">
        <f t="shared" si="9"/>
        <v/>
      </c>
      <c r="H101" s="69"/>
      <c r="L101" s="69"/>
      <c r="M101" s="69"/>
    </row>
    <row r="102" spans="1:14" hidden="1" outlineLevel="1" x14ac:dyDescent="0.25">
      <c r="A102" s="105" t="s">
        <v>353</v>
      </c>
      <c r="B102" s="83" t="s">
        <v>45</v>
      </c>
      <c r="C102" s="72"/>
      <c r="D102" s="72"/>
      <c r="E102" s="71"/>
      <c r="F102" s="63">
        <f t="shared" si="6"/>
        <v>0</v>
      </c>
      <c r="G102" s="63" t="str">
        <f t="shared" si="9"/>
        <v/>
      </c>
      <c r="H102" s="69"/>
      <c r="L102" s="69"/>
      <c r="M102" s="69"/>
    </row>
    <row r="103" spans="1:14" hidden="1" outlineLevel="1" x14ac:dyDescent="0.25">
      <c r="A103" s="105" t="s">
        <v>354</v>
      </c>
      <c r="B103" s="83" t="s">
        <v>46</v>
      </c>
      <c r="C103" s="72"/>
      <c r="D103" s="72"/>
      <c r="E103" s="71"/>
      <c r="F103" s="63">
        <f t="shared" si="6"/>
        <v>0</v>
      </c>
      <c r="G103" s="63" t="str">
        <f t="shared" si="9"/>
        <v/>
      </c>
      <c r="H103" s="69"/>
      <c r="L103" s="69"/>
      <c r="M103" s="69"/>
    </row>
    <row r="104" spans="1:14" hidden="1" outlineLevel="1" x14ac:dyDescent="0.25">
      <c r="A104" s="105" t="s">
        <v>355</v>
      </c>
      <c r="B104" s="83"/>
      <c r="C104" s="72"/>
      <c r="D104" s="72"/>
      <c r="E104" s="71"/>
      <c r="F104" s="63"/>
      <c r="G104" s="63"/>
      <c r="H104" s="69"/>
      <c r="L104" s="69"/>
      <c r="M104" s="69"/>
    </row>
    <row r="105" spans="1:14" hidden="1" outlineLevel="1" x14ac:dyDescent="0.25">
      <c r="A105" s="105" t="s">
        <v>356</v>
      </c>
      <c r="B105" s="83"/>
      <c r="C105" s="72"/>
      <c r="D105" s="72"/>
      <c r="E105" s="71"/>
      <c r="F105" s="63"/>
      <c r="G105" s="63"/>
      <c r="H105" s="69"/>
      <c r="L105" s="69"/>
      <c r="M105" s="69"/>
    </row>
    <row r="106" spans="1:14" hidden="1" outlineLevel="1" x14ac:dyDescent="0.25">
      <c r="A106" s="105" t="s">
        <v>357</v>
      </c>
      <c r="B106" s="10"/>
      <c r="C106" s="72"/>
      <c r="D106" s="72"/>
      <c r="E106" s="71"/>
      <c r="F106" s="63">
        <f t="shared" si="6"/>
        <v>0</v>
      </c>
      <c r="G106" s="63" t="str">
        <f t="shared" si="9"/>
        <v/>
      </c>
      <c r="H106" s="69"/>
      <c r="L106" s="69"/>
      <c r="M106" s="69"/>
    </row>
    <row r="107" spans="1:14" hidden="1" outlineLevel="1" x14ac:dyDescent="0.25">
      <c r="A107" s="105" t="s">
        <v>358</v>
      </c>
      <c r="B107" s="83"/>
      <c r="C107" s="72"/>
      <c r="D107" s="72"/>
      <c r="E107" s="71"/>
      <c r="F107" s="63">
        <f t="shared" si="6"/>
        <v>0</v>
      </c>
      <c r="G107" s="63" t="str">
        <f t="shared" si="9"/>
        <v/>
      </c>
      <c r="H107" s="69"/>
      <c r="L107" s="69"/>
      <c r="M107" s="69"/>
    </row>
    <row r="108" spans="1:14" hidden="1" outlineLevel="1" x14ac:dyDescent="0.25">
      <c r="A108" s="105" t="s">
        <v>359</v>
      </c>
      <c r="B108" s="83"/>
      <c r="C108" s="72"/>
      <c r="D108" s="72"/>
      <c r="E108" s="71"/>
      <c r="F108" s="63">
        <f t="shared" si="6"/>
        <v>0</v>
      </c>
      <c r="G108" s="63" t="str">
        <f t="shared" si="9"/>
        <v/>
      </c>
      <c r="H108" s="69"/>
      <c r="L108" s="69"/>
      <c r="M108" s="69"/>
    </row>
    <row r="109" spans="1:14" ht="15" customHeight="1" collapsed="1" x14ac:dyDescent="0.25">
      <c r="A109" s="75"/>
      <c r="B109" s="77" t="s">
        <v>1480</v>
      </c>
      <c r="C109" s="76" t="s">
        <v>85</v>
      </c>
      <c r="D109" s="76" t="s">
        <v>86</v>
      </c>
      <c r="E109" s="61"/>
      <c r="F109" s="76" t="s">
        <v>87</v>
      </c>
      <c r="G109" s="76" t="s">
        <v>88</v>
      </c>
      <c r="H109" s="69"/>
      <c r="L109" s="69"/>
      <c r="M109" s="69"/>
    </row>
    <row r="110" spans="1:14" s="2" customFormat="1" x14ac:dyDescent="0.25">
      <c r="A110" s="105" t="s">
        <v>360</v>
      </c>
      <c r="B110" s="71" t="s">
        <v>57</v>
      </c>
      <c r="C110" s="385">
        <v>237540</v>
      </c>
      <c r="D110" s="105" t="s">
        <v>186</v>
      </c>
      <c r="E110" s="63"/>
      <c r="F110" s="389">
        <f t="shared" ref="F110" si="10">IF($C$125=0,"",IF(C110="[for completion]","",C110/$C$125))</f>
        <v>0.98972113313361698</v>
      </c>
      <c r="G110" s="63" t="str">
        <f t="shared" ref="G110" si="11">IF($D$125=0,"",IF(D110="[for completion]","",D110/$D$125))</f>
        <v/>
      </c>
      <c r="H110" s="69"/>
      <c r="I110" s="70"/>
      <c r="J110" s="70"/>
      <c r="K110" s="70"/>
      <c r="L110" s="69"/>
      <c r="M110" s="69"/>
      <c r="N110" s="69"/>
    </row>
    <row r="111" spans="1:14" s="2" customFormat="1" x14ac:dyDescent="0.25">
      <c r="A111" s="105" t="s">
        <v>361</v>
      </c>
      <c r="B111" s="71" t="s">
        <v>22</v>
      </c>
      <c r="C111" s="385"/>
      <c r="D111" s="105" t="s">
        <v>186</v>
      </c>
      <c r="E111" s="63"/>
      <c r="F111" s="389">
        <f t="shared" ref="F111:F123" si="12">IF($C$125=0,"",IF(C111="[for completion]","",C111/$C$125))</f>
        <v>0</v>
      </c>
      <c r="G111" s="63" t="str">
        <f t="shared" ref="G111:G123" si="13">IF($D$125=0,"",IF(D111="[for completion]","",D111/$D$125))</f>
        <v/>
      </c>
      <c r="H111" s="69"/>
      <c r="I111" s="70"/>
      <c r="J111" s="70"/>
      <c r="K111" s="70"/>
      <c r="L111" s="69"/>
      <c r="M111" s="69"/>
      <c r="N111" s="69"/>
    </row>
    <row r="112" spans="1:14" s="2" customFormat="1" x14ac:dyDescent="0.25">
      <c r="A112" s="105" t="s">
        <v>362</v>
      </c>
      <c r="B112" s="71" t="s">
        <v>24</v>
      </c>
      <c r="C112" s="385"/>
      <c r="D112" s="105" t="s">
        <v>186</v>
      </c>
      <c r="E112" s="63"/>
      <c r="F112" s="389">
        <f t="shared" si="12"/>
        <v>0</v>
      </c>
      <c r="G112" s="63" t="str">
        <f t="shared" si="13"/>
        <v/>
      </c>
      <c r="H112" s="69"/>
      <c r="I112" s="70"/>
      <c r="J112" s="70"/>
      <c r="K112" s="70"/>
      <c r="L112" s="69"/>
      <c r="M112" s="69"/>
      <c r="N112" s="69"/>
    </row>
    <row r="113" spans="1:14" s="2" customFormat="1" x14ac:dyDescent="0.25">
      <c r="A113" s="105" t="s">
        <v>363</v>
      </c>
      <c r="B113" s="105" t="s">
        <v>1183</v>
      </c>
      <c r="C113" s="385"/>
      <c r="D113" s="105" t="s">
        <v>186</v>
      </c>
      <c r="E113" s="63"/>
      <c r="F113" s="389">
        <f t="shared" si="12"/>
        <v>0</v>
      </c>
      <c r="G113" s="63" t="str">
        <f t="shared" si="13"/>
        <v/>
      </c>
      <c r="H113" s="69"/>
      <c r="I113" s="70"/>
      <c r="J113" s="70"/>
      <c r="K113" s="70"/>
      <c r="L113" s="69"/>
      <c r="M113" s="69"/>
      <c r="N113" s="69"/>
    </row>
    <row r="114" spans="1:14" s="2" customFormat="1" x14ac:dyDescent="0.25">
      <c r="A114" s="105" t="s">
        <v>364</v>
      </c>
      <c r="B114" s="71" t="s">
        <v>23</v>
      </c>
      <c r="C114" s="385"/>
      <c r="D114" s="105" t="s">
        <v>186</v>
      </c>
      <c r="E114" s="63"/>
      <c r="F114" s="389">
        <f t="shared" si="12"/>
        <v>0</v>
      </c>
      <c r="G114" s="63" t="str">
        <f t="shared" si="13"/>
        <v/>
      </c>
      <c r="H114" s="69"/>
      <c r="I114" s="70"/>
      <c r="J114" s="70"/>
      <c r="K114" s="70"/>
      <c r="L114" s="69"/>
      <c r="M114" s="69"/>
      <c r="N114" s="69"/>
    </row>
    <row r="115" spans="1:14" s="2" customFormat="1" x14ac:dyDescent="0.25">
      <c r="A115" s="105" t="s">
        <v>365</v>
      </c>
      <c r="B115" s="71" t="s">
        <v>25</v>
      </c>
      <c r="C115" s="385"/>
      <c r="D115" s="105" t="s">
        <v>186</v>
      </c>
      <c r="E115" s="71"/>
      <c r="F115" s="389">
        <f t="shared" si="12"/>
        <v>0</v>
      </c>
      <c r="G115" s="63" t="str">
        <f t="shared" si="13"/>
        <v/>
      </c>
      <c r="H115" s="69"/>
      <c r="I115" s="70"/>
      <c r="J115" s="70"/>
      <c r="K115" s="70"/>
      <c r="L115" s="69"/>
      <c r="M115" s="69"/>
      <c r="N115" s="69"/>
    </row>
    <row r="116" spans="1:14" x14ac:dyDescent="0.25">
      <c r="A116" s="105" t="s">
        <v>366</v>
      </c>
      <c r="B116" s="71" t="s">
        <v>26</v>
      </c>
      <c r="C116" s="385"/>
      <c r="D116" s="105" t="s">
        <v>186</v>
      </c>
      <c r="E116" s="71"/>
      <c r="F116" s="389">
        <f t="shared" si="12"/>
        <v>0</v>
      </c>
      <c r="G116" s="63" t="str">
        <f t="shared" si="13"/>
        <v/>
      </c>
      <c r="H116" s="69"/>
      <c r="L116" s="69"/>
      <c r="M116" s="69"/>
    </row>
    <row r="117" spans="1:14" x14ac:dyDescent="0.25">
      <c r="A117" s="105" t="s">
        <v>367</v>
      </c>
      <c r="B117" s="71" t="s">
        <v>138</v>
      </c>
      <c r="C117" s="385"/>
      <c r="D117" s="105" t="s">
        <v>186</v>
      </c>
      <c r="E117" s="71"/>
      <c r="F117" s="389">
        <f t="shared" si="12"/>
        <v>0</v>
      </c>
      <c r="G117" s="63" t="str">
        <f t="shared" si="13"/>
        <v/>
      </c>
      <c r="H117" s="69"/>
      <c r="L117" s="69"/>
      <c r="M117" s="69"/>
    </row>
    <row r="118" spans="1:14" x14ac:dyDescent="0.25">
      <c r="A118" s="105" t="s">
        <v>368</v>
      </c>
      <c r="B118" s="71" t="s">
        <v>81</v>
      </c>
      <c r="C118" s="385"/>
      <c r="D118" s="105" t="s">
        <v>186</v>
      </c>
      <c r="E118" s="71"/>
      <c r="F118" s="389">
        <f t="shared" si="12"/>
        <v>0</v>
      </c>
      <c r="G118" s="63" t="str">
        <f t="shared" si="13"/>
        <v/>
      </c>
      <c r="H118" s="69"/>
      <c r="L118" s="69"/>
      <c r="M118" s="69"/>
    </row>
    <row r="119" spans="1:14" x14ac:dyDescent="0.25">
      <c r="A119" s="105" t="s">
        <v>369</v>
      </c>
      <c r="B119" s="71" t="s">
        <v>78</v>
      </c>
      <c r="C119" s="385">
        <v>2467</v>
      </c>
      <c r="D119" s="105" t="s">
        <v>186</v>
      </c>
      <c r="E119" s="71"/>
      <c r="F119" s="389">
        <f t="shared" si="12"/>
        <v>1.0278866866383064E-2</v>
      </c>
      <c r="G119" s="63" t="str">
        <f t="shared" si="13"/>
        <v/>
      </c>
      <c r="H119" s="69"/>
      <c r="L119" s="69"/>
      <c r="M119" s="69"/>
    </row>
    <row r="120" spans="1:14" x14ac:dyDescent="0.25">
      <c r="A120" s="105" t="s">
        <v>370</v>
      </c>
      <c r="B120" s="71" t="s">
        <v>82</v>
      </c>
      <c r="C120" s="385"/>
      <c r="D120" s="105" t="s">
        <v>186</v>
      </c>
      <c r="E120" s="71"/>
      <c r="F120" s="389">
        <f t="shared" si="12"/>
        <v>0</v>
      </c>
      <c r="G120" s="63" t="str">
        <f t="shared" si="13"/>
        <v/>
      </c>
      <c r="H120" s="69"/>
      <c r="L120" s="69"/>
      <c r="M120" s="69"/>
    </row>
    <row r="121" spans="1:14" x14ac:dyDescent="0.25">
      <c r="A121" s="105" t="s">
        <v>371</v>
      </c>
      <c r="B121" s="71" t="s">
        <v>137</v>
      </c>
      <c r="C121" s="385"/>
      <c r="D121" s="105" t="s">
        <v>186</v>
      </c>
      <c r="E121" s="71"/>
      <c r="F121" s="389">
        <f t="shared" si="12"/>
        <v>0</v>
      </c>
      <c r="G121" s="63" t="str">
        <f t="shared" si="13"/>
        <v/>
      </c>
      <c r="H121" s="69"/>
      <c r="L121" s="69"/>
      <c r="M121" s="69"/>
    </row>
    <row r="122" spans="1:14" x14ac:dyDescent="0.25">
      <c r="A122" s="105" t="s">
        <v>372</v>
      </c>
      <c r="B122" s="71" t="s">
        <v>40</v>
      </c>
      <c r="C122" s="385"/>
      <c r="D122" s="105" t="s">
        <v>186</v>
      </c>
      <c r="E122" s="71"/>
      <c r="F122" s="389">
        <f t="shared" si="12"/>
        <v>0</v>
      </c>
      <c r="G122" s="63" t="str">
        <f t="shared" si="13"/>
        <v/>
      </c>
      <c r="H122" s="69"/>
      <c r="L122" s="69"/>
      <c r="M122" s="69"/>
    </row>
    <row r="123" spans="1:14" x14ac:dyDescent="0.25">
      <c r="A123" s="105" t="s">
        <v>373</v>
      </c>
      <c r="B123" s="71" t="s">
        <v>79</v>
      </c>
      <c r="C123" s="385"/>
      <c r="D123" s="105" t="s">
        <v>186</v>
      </c>
      <c r="E123" s="71"/>
      <c r="F123" s="389">
        <f t="shared" si="12"/>
        <v>0</v>
      </c>
      <c r="G123" s="63" t="str">
        <f t="shared" si="13"/>
        <v/>
      </c>
      <c r="H123" s="69"/>
      <c r="L123" s="69"/>
      <c r="M123" s="69"/>
    </row>
    <row r="124" spans="1:14" x14ac:dyDescent="0.25">
      <c r="A124" s="105" t="s">
        <v>374</v>
      </c>
      <c r="B124" s="71" t="s">
        <v>2</v>
      </c>
      <c r="C124" s="387"/>
      <c r="D124" s="105" t="s">
        <v>186</v>
      </c>
      <c r="E124" s="71"/>
      <c r="F124" s="390">
        <f>IF($C$125=0,"",IF(C124="[for completion]","",C124/$C$125))</f>
        <v>0</v>
      </c>
      <c r="G124" s="63" t="str">
        <f>IF($D$125=0,"",IF(D124="[for completion]","",D124/$D$125))</f>
        <v/>
      </c>
      <c r="H124" s="69"/>
      <c r="L124" s="69"/>
      <c r="M124" s="69"/>
    </row>
    <row r="125" spans="1:14" x14ac:dyDescent="0.25">
      <c r="A125" s="105" t="s">
        <v>375</v>
      </c>
      <c r="B125" s="10" t="s">
        <v>1</v>
      </c>
      <c r="C125" s="384">
        <f>SUM(C110:C124)</f>
        <v>240007</v>
      </c>
      <c r="E125" s="71"/>
      <c r="F125" s="392">
        <f>SUM(F110:F124)</f>
        <v>1</v>
      </c>
      <c r="G125" s="74"/>
      <c r="H125" s="69"/>
      <c r="L125" s="69"/>
      <c r="M125" s="69"/>
    </row>
    <row r="126" spans="1:14" hidden="1" outlineLevel="1" x14ac:dyDescent="0.25">
      <c r="A126" s="105" t="s">
        <v>376</v>
      </c>
      <c r="B126" s="85"/>
      <c r="E126" s="71"/>
      <c r="F126" s="63"/>
      <c r="G126" s="63" t="str">
        <f t="shared" ref="G126" si="14">IF($D$125=0,"",IF(D126="[for completion]","",D126/$D$125))</f>
        <v/>
      </c>
      <c r="H126" s="69"/>
      <c r="L126" s="69"/>
      <c r="M126" s="69"/>
    </row>
    <row r="127" spans="1:14" hidden="1" outlineLevel="1" x14ac:dyDescent="0.25">
      <c r="A127" s="105" t="s">
        <v>377</v>
      </c>
      <c r="B127" s="85"/>
      <c r="E127" s="71"/>
      <c r="F127" s="63"/>
      <c r="G127" s="63" t="str">
        <f t="shared" ref="G127:G134" si="15">IF($D$125=0,"",IF(D127="[for completion]","",D127/$D$125))</f>
        <v/>
      </c>
      <c r="H127" s="69"/>
      <c r="L127" s="69"/>
      <c r="M127" s="69"/>
    </row>
    <row r="128" spans="1:14" hidden="1" outlineLevel="1" x14ac:dyDescent="0.25">
      <c r="A128" s="105" t="s">
        <v>378</v>
      </c>
      <c r="B128" s="85"/>
      <c r="E128" s="71"/>
      <c r="F128" s="63"/>
      <c r="G128" s="63" t="str">
        <f t="shared" si="15"/>
        <v/>
      </c>
      <c r="H128" s="69"/>
      <c r="L128" s="69"/>
      <c r="M128" s="69"/>
    </row>
    <row r="129" spans="1:14" hidden="1" outlineLevel="1" x14ac:dyDescent="0.25">
      <c r="A129" s="105" t="s">
        <v>379</v>
      </c>
      <c r="B129" s="85"/>
      <c r="E129" s="71"/>
      <c r="F129" s="63"/>
      <c r="G129" s="63" t="str">
        <f t="shared" si="15"/>
        <v/>
      </c>
      <c r="H129" s="69"/>
      <c r="L129" s="69"/>
      <c r="M129" s="69"/>
    </row>
    <row r="130" spans="1:14" hidden="1" outlineLevel="1" x14ac:dyDescent="0.25">
      <c r="A130" s="105" t="s">
        <v>380</v>
      </c>
      <c r="B130" s="85"/>
      <c r="E130" s="71"/>
      <c r="F130" s="63"/>
      <c r="G130" s="63" t="str">
        <f t="shared" si="15"/>
        <v/>
      </c>
      <c r="H130" s="69"/>
      <c r="L130" s="69"/>
      <c r="M130" s="69"/>
    </row>
    <row r="131" spans="1:14" hidden="1" outlineLevel="1" x14ac:dyDescent="0.25">
      <c r="A131" s="105" t="s">
        <v>381</v>
      </c>
      <c r="B131" s="85"/>
      <c r="E131" s="71"/>
      <c r="F131" s="63"/>
      <c r="G131" s="63" t="str">
        <f t="shared" si="15"/>
        <v/>
      </c>
      <c r="H131" s="69"/>
      <c r="L131" s="69"/>
      <c r="M131" s="69"/>
    </row>
    <row r="132" spans="1:14" hidden="1" outlineLevel="1" x14ac:dyDescent="0.25">
      <c r="A132" s="105" t="s">
        <v>382</v>
      </c>
      <c r="B132" s="85"/>
      <c r="E132" s="71"/>
      <c r="F132" s="63"/>
      <c r="G132" s="63" t="str">
        <f t="shared" si="15"/>
        <v/>
      </c>
      <c r="H132" s="69"/>
      <c r="L132" s="69"/>
      <c r="M132" s="69"/>
    </row>
    <row r="133" spans="1:14" hidden="1" outlineLevel="1" x14ac:dyDescent="0.25">
      <c r="A133" s="105" t="s">
        <v>383</v>
      </c>
      <c r="B133" s="85"/>
      <c r="E133" s="71"/>
      <c r="F133" s="63"/>
      <c r="G133" s="63" t="str">
        <f t="shared" si="15"/>
        <v/>
      </c>
      <c r="H133" s="69"/>
      <c r="L133" s="69"/>
      <c r="M133" s="69"/>
    </row>
    <row r="134" spans="1:14" hidden="1" outlineLevel="1" x14ac:dyDescent="0.25">
      <c r="A134" s="105" t="s">
        <v>384</v>
      </c>
      <c r="B134" s="85"/>
      <c r="C134" s="68"/>
      <c r="D134" s="68"/>
      <c r="E134" s="68"/>
      <c r="F134" s="63"/>
      <c r="G134" s="63" t="str">
        <f t="shared" si="15"/>
        <v/>
      </c>
      <c r="H134" s="69"/>
      <c r="L134" s="69"/>
      <c r="M134" s="69"/>
    </row>
    <row r="135" spans="1:14" ht="15" customHeight="1" collapsed="1" x14ac:dyDescent="0.25">
      <c r="A135" s="75"/>
      <c r="B135" s="77" t="s">
        <v>606</v>
      </c>
      <c r="C135" s="76" t="s">
        <v>85</v>
      </c>
      <c r="D135" s="76" t="s">
        <v>86</v>
      </c>
      <c r="E135" s="61"/>
      <c r="F135" s="76" t="s">
        <v>87</v>
      </c>
      <c r="G135" s="76" t="s">
        <v>88</v>
      </c>
      <c r="H135" s="69"/>
      <c r="L135" s="69"/>
      <c r="M135" s="69"/>
    </row>
    <row r="136" spans="1:14" s="2" customFormat="1" x14ac:dyDescent="0.25">
      <c r="A136" s="105" t="s">
        <v>385</v>
      </c>
      <c r="B136" s="71" t="s">
        <v>57</v>
      </c>
      <c r="C136" s="423">
        <v>2359</v>
      </c>
      <c r="D136" s="70"/>
      <c r="E136" s="63"/>
      <c r="F136" s="389">
        <f>IF($C$151=0,"",IF(C136="[for completion]","",C136/$C$151))</f>
        <v>9.8288799910002632E-3</v>
      </c>
      <c r="G136" s="63" t="str">
        <f>IF($D$151=0,"",IF(D136="[for completion]","",D136/$D$151))</f>
        <v/>
      </c>
      <c r="H136" s="69"/>
      <c r="I136" s="70"/>
      <c r="J136" s="70"/>
      <c r="K136" s="70"/>
      <c r="L136" s="69"/>
      <c r="M136" s="69"/>
      <c r="N136" s="69"/>
    </row>
    <row r="137" spans="1:14" s="2" customFormat="1" x14ac:dyDescent="0.25">
      <c r="A137" s="105" t="s">
        <v>386</v>
      </c>
      <c r="B137" s="71" t="s">
        <v>22</v>
      </c>
      <c r="C137" s="423"/>
      <c r="D137" s="70"/>
      <c r="E137" s="63"/>
      <c r="F137" s="389">
        <f t="shared" ref="F137:F150" si="16">IF($C$151=0,"",IF(C137="[for completion]","",C137/$C$151))</f>
        <v>0</v>
      </c>
      <c r="G137" s="63" t="str">
        <f t="shared" ref="G137:G150" si="17">IF($D$151=0,"",IF(D137="[for completion]","",D137/$D$151))</f>
        <v/>
      </c>
      <c r="H137" s="69"/>
      <c r="I137" s="70"/>
      <c r="J137" s="70"/>
      <c r="K137" s="70"/>
      <c r="L137" s="69"/>
      <c r="M137" s="69"/>
      <c r="N137" s="69"/>
    </row>
    <row r="138" spans="1:14" s="2" customFormat="1" x14ac:dyDescent="0.25">
      <c r="A138" s="105" t="s">
        <v>387</v>
      </c>
      <c r="B138" s="71" t="s">
        <v>24</v>
      </c>
      <c r="C138" s="423"/>
      <c r="D138" s="70"/>
      <c r="E138" s="63"/>
      <c r="F138" s="389">
        <f t="shared" si="16"/>
        <v>0</v>
      </c>
      <c r="G138" s="63" t="str">
        <f t="shared" si="17"/>
        <v/>
      </c>
      <c r="H138" s="69"/>
      <c r="I138" s="70"/>
      <c r="J138" s="70"/>
      <c r="K138" s="70"/>
      <c r="L138" s="69"/>
      <c r="M138" s="69"/>
      <c r="N138" s="69"/>
    </row>
    <row r="139" spans="1:14" s="2" customFormat="1" x14ac:dyDescent="0.25">
      <c r="A139" s="105" t="s">
        <v>388</v>
      </c>
      <c r="B139" s="105" t="s">
        <v>1183</v>
      </c>
      <c r="C139" s="423">
        <v>0</v>
      </c>
      <c r="D139" s="70"/>
      <c r="E139" s="63"/>
      <c r="F139" s="389">
        <f t="shared" si="16"/>
        <v>0</v>
      </c>
      <c r="G139" s="63" t="str">
        <f t="shared" si="17"/>
        <v/>
      </c>
      <c r="H139" s="69"/>
      <c r="I139" s="70"/>
      <c r="J139" s="70"/>
      <c r="K139" s="70"/>
      <c r="L139" s="69"/>
      <c r="M139" s="69"/>
      <c r="N139" s="69"/>
    </row>
    <row r="140" spans="1:14" s="2" customFormat="1" x14ac:dyDescent="0.25">
      <c r="A140" s="105" t="s">
        <v>389</v>
      </c>
      <c r="B140" s="71" t="s">
        <v>23</v>
      </c>
      <c r="C140" s="423"/>
      <c r="D140" s="70"/>
      <c r="E140" s="63"/>
      <c r="F140" s="389">
        <f t="shared" si="16"/>
        <v>0</v>
      </c>
      <c r="G140" s="63" t="str">
        <f t="shared" si="17"/>
        <v/>
      </c>
      <c r="H140" s="69"/>
      <c r="I140" s="70"/>
      <c r="J140" s="70"/>
      <c r="K140" s="70"/>
      <c r="L140" s="69"/>
      <c r="M140" s="69"/>
      <c r="N140" s="69"/>
    </row>
    <row r="141" spans="1:14" s="2" customFormat="1" x14ac:dyDescent="0.25">
      <c r="A141" s="105" t="s">
        <v>390</v>
      </c>
      <c r="B141" s="71" t="s">
        <v>25</v>
      </c>
      <c r="C141" s="423"/>
      <c r="D141" s="70"/>
      <c r="E141" s="71"/>
      <c r="F141" s="389">
        <f t="shared" si="16"/>
        <v>0</v>
      </c>
      <c r="G141" s="63" t="str">
        <f t="shared" si="17"/>
        <v/>
      </c>
      <c r="H141" s="69"/>
      <c r="I141" s="70"/>
      <c r="J141" s="70"/>
      <c r="K141" s="70"/>
      <c r="L141" s="69"/>
      <c r="M141" s="69"/>
      <c r="N141" s="69"/>
    </row>
    <row r="142" spans="1:14" x14ac:dyDescent="0.25">
      <c r="A142" s="105" t="s">
        <v>391</v>
      </c>
      <c r="B142" s="71" t="s">
        <v>26</v>
      </c>
      <c r="C142" s="423"/>
      <c r="E142" s="71"/>
      <c r="F142" s="389">
        <f t="shared" si="16"/>
        <v>0</v>
      </c>
      <c r="G142" s="63" t="str">
        <f t="shared" si="17"/>
        <v/>
      </c>
      <c r="H142" s="69"/>
      <c r="L142" s="69"/>
      <c r="M142" s="69"/>
    </row>
    <row r="143" spans="1:14" x14ac:dyDescent="0.25">
      <c r="A143" s="105" t="s">
        <v>392</v>
      </c>
      <c r="B143" s="71" t="s">
        <v>138</v>
      </c>
      <c r="C143" s="423"/>
      <c r="E143" s="71"/>
      <c r="F143" s="389">
        <f t="shared" si="16"/>
        <v>0</v>
      </c>
      <c r="G143" s="63" t="str">
        <f t="shared" si="17"/>
        <v/>
      </c>
      <c r="H143" s="69"/>
      <c r="L143" s="69"/>
      <c r="M143" s="69"/>
    </row>
    <row r="144" spans="1:14" x14ac:dyDescent="0.25">
      <c r="A144" s="105" t="s">
        <v>393</v>
      </c>
      <c r="B144" s="71" t="s">
        <v>81</v>
      </c>
      <c r="C144" s="423"/>
      <c r="E144" s="71"/>
      <c r="F144" s="389">
        <f t="shared" si="16"/>
        <v>0</v>
      </c>
      <c r="G144" s="63" t="str">
        <f t="shared" si="17"/>
        <v/>
      </c>
      <c r="H144" s="69"/>
      <c r="L144" s="69"/>
      <c r="M144" s="69"/>
    </row>
    <row r="145" spans="1:13" x14ac:dyDescent="0.25">
      <c r="A145" s="105" t="s">
        <v>394</v>
      </c>
      <c r="B145" s="71" t="s">
        <v>78</v>
      </c>
      <c r="C145" s="423">
        <v>237648</v>
      </c>
      <c r="E145" s="71"/>
      <c r="F145" s="389">
        <f t="shared" si="16"/>
        <v>0.99017112000899976</v>
      </c>
      <c r="G145" s="63" t="str">
        <f t="shared" si="17"/>
        <v/>
      </c>
      <c r="H145" s="69"/>
      <c r="L145" s="69"/>
      <c r="M145" s="69"/>
    </row>
    <row r="146" spans="1:13" x14ac:dyDescent="0.25">
      <c r="A146" s="105" t="s">
        <v>395</v>
      </c>
      <c r="B146" s="71" t="s">
        <v>82</v>
      </c>
      <c r="C146" s="423"/>
      <c r="E146" s="71"/>
      <c r="F146" s="389">
        <f t="shared" si="16"/>
        <v>0</v>
      </c>
      <c r="G146" s="63" t="str">
        <f t="shared" si="17"/>
        <v/>
      </c>
      <c r="H146" s="69"/>
      <c r="L146" s="69"/>
      <c r="M146" s="69"/>
    </row>
    <row r="147" spans="1:13" x14ac:dyDescent="0.25">
      <c r="A147" s="105" t="s">
        <v>396</v>
      </c>
      <c r="B147" s="71" t="s">
        <v>137</v>
      </c>
      <c r="C147" s="423"/>
      <c r="E147" s="71"/>
      <c r="F147" s="389">
        <f t="shared" si="16"/>
        <v>0</v>
      </c>
      <c r="G147" s="63" t="str">
        <f t="shared" si="17"/>
        <v/>
      </c>
      <c r="H147" s="69"/>
      <c r="L147" s="69"/>
      <c r="M147" s="69"/>
    </row>
    <row r="148" spans="1:13" x14ac:dyDescent="0.25">
      <c r="A148" s="105" t="s">
        <v>397</v>
      </c>
      <c r="B148" s="71" t="s">
        <v>40</v>
      </c>
      <c r="C148" s="423">
        <v>0</v>
      </c>
      <c r="E148" s="71"/>
      <c r="F148" s="389">
        <f t="shared" si="16"/>
        <v>0</v>
      </c>
      <c r="G148" s="63" t="str">
        <f t="shared" si="17"/>
        <v/>
      </c>
      <c r="H148" s="69"/>
      <c r="L148" s="69"/>
      <c r="M148" s="69"/>
    </row>
    <row r="149" spans="1:13" x14ac:dyDescent="0.25">
      <c r="A149" s="105" t="s">
        <v>398</v>
      </c>
      <c r="B149" s="71" t="s">
        <v>79</v>
      </c>
      <c r="C149" s="423"/>
      <c r="E149" s="71"/>
      <c r="F149" s="389">
        <f t="shared" si="16"/>
        <v>0</v>
      </c>
      <c r="G149" s="63" t="str">
        <f t="shared" si="17"/>
        <v/>
      </c>
      <c r="H149" s="69"/>
      <c r="L149" s="69"/>
      <c r="M149" s="69"/>
    </row>
    <row r="150" spans="1:13" x14ac:dyDescent="0.25">
      <c r="A150" s="105" t="s">
        <v>399</v>
      </c>
      <c r="B150" s="71" t="s">
        <v>2</v>
      </c>
      <c r="C150" s="424"/>
      <c r="E150" s="71"/>
      <c r="F150" s="390">
        <f t="shared" si="16"/>
        <v>0</v>
      </c>
      <c r="G150" s="63" t="str">
        <f t="shared" si="17"/>
        <v/>
      </c>
      <c r="H150" s="69"/>
      <c r="L150" s="69"/>
      <c r="M150" s="69"/>
    </row>
    <row r="151" spans="1:13" x14ac:dyDescent="0.25">
      <c r="A151" s="105" t="s">
        <v>400</v>
      </c>
      <c r="B151" s="10" t="s">
        <v>1</v>
      </c>
      <c r="C151" s="384">
        <f>SUM(C136:C150)</f>
        <v>240007</v>
      </c>
      <c r="E151" s="71"/>
      <c r="F151" s="392">
        <f>SUM(F136:F150)</f>
        <v>1</v>
      </c>
      <c r="G151" s="74"/>
      <c r="H151" s="69"/>
      <c r="L151" s="69"/>
      <c r="M151" s="69"/>
    </row>
    <row r="152" spans="1:13" hidden="1" outlineLevel="1" x14ac:dyDescent="0.25">
      <c r="A152" s="105" t="s">
        <v>401</v>
      </c>
      <c r="B152" s="85" t="s">
        <v>157</v>
      </c>
      <c r="E152" s="71"/>
      <c r="F152" s="63">
        <f t="shared" ref="F152" si="18">IF($C$151=0,"",IF(C152="[for completion]","",C152/$C$151))</f>
        <v>0</v>
      </c>
      <c r="G152" s="63" t="str">
        <f t="shared" ref="G152" si="19">IF($D$151=0,"",IF(D152="[for completion]","",D152/$D$151))</f>
        <v/>
      </c>
      <c r="H152" s="69"/>
      <c r="L152" s="69"/>
      <c r="M152" s="69"/>
    </row>
    <row r="153" spans="1:13" hidden="1" outlineLevel="1" x14ac:dyDescent="0.25">
      <c r="A153" s="105" t="s">
        <v>402</v>
      </c>
      <c r="B153" s="85" t="s">
        <v>157</v>
      </c>
      <c r="E153" s="71"/>
      <c r="F153" s="63">
        <f t="shared" ref="F153:F160" si="20">IF($C$151=0,"",IF(C153="[for completion]","",C153/$C$151))</f>
        <v>0</v>
      </c>
      <c r="G153" s="63" t="str">
        <f t="shared" ref="G153:G160" si="21">IF($D$151=0,"",IF(D153="[for completion]","",D153/$D$151))</f>
        <v/>
      </c>
      <c r="H153" s="69"/>
      <c r="L153" s="69"/>
      <c r="M153" s="69"/>
    </row>
    <row r="154" spans="1:13" hidden="1" outlineLevel="1" x14ac:dyDescent="0.25">
      <c r="A154" s="105" t="s">
        <v>403</v>
      </c>
      <c r="B154" s="85" t="s">
        <v>157</v>
      </c>
      <c r="E154" s="71"/>
      <c r="F154" s="63">
        <f t="shared" si="20"/>
        <v>0</v>
      </c>
      <c r="G154" s="63" t="str">
        <f t="shared" si="21"/>
        <v/>
      </c>
      <c r="H154" s="69"/>
      <c r="L154" s="69"/>
      <c r="M154" s="69"/>
    </row>
    <row r="155" spans="1:13" hidden="1" outlineLevel="1" x14ac:dyDescent="0.25">
      <c r="A155" s="105" t="s">
        <v>404</v>
      </c>
      <c r="B155" s="85" t="s">
        <v>157</v>
      </c>
      <c r="E155" s="71"/>
      <c r="F155" s="63">
        <f t="shared" si="20"/>
        <v>0</v>
      </c>
      <c r="G155" s="63" t="str">
        <f t="shared" si="21"/>
        <v/>
      </c>
      <c r="H155" s="69"/>
      <c r="L155" s="69"/>
      <c r="M155" s="69"/>
    </row>
    <row r="156" spans="1:13" hidden="1" outlineLevel="1" x14ac:dyDescent="0.25">
      <c r="A156" s="105" t="s">
        <v>405</v>
      </c>
      <c r="B156" s="85" t="s">
        <v>157</v>
      </c>
      <c r="E156" s="71"/>
      <c r="F156" s="63">
        <f t="shared" si="20"/>
        <v>0</v>
      </c>
      <c r="G156" s="63" t="str">
        <f t="shared" si="21"/>
        <v/>
      </c>
      <c r="H156" s="69"/>
      <c r="L156" s="69"/>
      <c r="M156" s="69"/>
    </row>
    <row r="157" spans="1:13" hidden="1" outlineLevel="1" x14ac:dyDescent="0.25">
      <c r="A157" s="105" t="s">
        <v>406</v>
      </c>
      <c r="B157" s="85" t="s">
        <v>157</v>
      </c>
      <c r="E157" s="71"/>
      <c r="F157" s="63">
        <f t="shared" si="20"/>
        <v>0</v>
      </c>
      <c r="G157" s="63" t="str">
        <f t="shared" si="21"/>
        <v/>
      </c>
      <c r="H157" s="69"/>
      <c r="L157" s="69"/>
      <c r="M157" s="69"/>
    </row>
    <row r="158" spans="1:13" hidden="1" outlineLevel="1" x14ac:dyDescent="0.25">
      <c r="A158" s="105" t="s">
        <v>407</v>
      </c>
      <c r="B158" s="85" t="s">
        <v>157</v>
      </c>
      <c r="E158" s="71"/>
      <c r="F158" s="63">
        <f t="shared" si="20"/>
        <v>0</v>
      </c>
      <c r="G158" s="63" t="str">
        <f t="shared" si="21"/>
        <v/>
      </c>
      <c r="H158" s="69"/>
      <c r="L158" s="69"/>
      <c r="M158" s="69"/>
    </row>
    <row r="159" spans="1:13" hidden="1" outlineLevel="1" x14ac:dyDescent="0.25">
      <c r="A159" s="105" t="s">
        <v>408</v>
      </c>
      <c r="B159" s="85" t="s">
        <v>157</v>
      </c>
      <c r="E159" s="71"/>
      <c r="F159" s="63">
        <f t="shared" si="20"/>
        <v>0</v>
      </c>
      <c r="G159" s="63" t="str">
        <f t="shared" si="21"/>
        <v/>
      </c>
      <c r="H159" s="69"/>
      <c r="L159" s="69"/>
      <c r="M159" s="69"/>
    </row>
    <row r="160" spans="1:13" hidden="1" outlineLevel="1" x14ac:dyDescent="0.25">
      <c r="A160" s="105" t="s">
        <v>409</v>
      </c>
      <c r="B160" s="85" t="s">
        <v>157</v>
      </c>
      <c r="C160" s="68"/>
      <c r="D160" s="68"/>
      <c r="E160" s="68"/>
      <c r="F160" s="63">
        <f t="shared" si="20"/>
        <v>0</v>
      </c>
      <c r="G160" s="63" t="str">
        <f t="shared" si="21"/>
        <v/>
      </c>
      <c r="H160" s="69"/>
      <c r="L160" s="69"/>
      <c r="M160" s="69"/>
    </row>
    <row r="161" spans="1:13" ht="15" customHeight="1" collapsed="1" x14ac:dyDescent="0.25">
      <c r="A161" s="75"/>
      <c r="B161" s="77" t="s">
        <v>607</v>
      </c>
      <c r="C161" s="75" t="s">
        <v>84</v>
      </c>
      <c r="D161" s="75"/>
      <c r="E161" s="61"/>
      <c r="F161" s="76" t="s">
        <v>58</v>
      </c>
      <c r="G161" s="76"/>
      <c r="H161" s="69"/>
      <c r="L161" s="69"/>
      <c r="M161" s="69"/>
    </row>
    <row r="162" spans="1:13" x14ac:dyDescent="0.25">
      <c r="A162" s="105" t="s">
        <v>410</v>
      </c>
      <c r="B162" s="69" t="s">
        <v>16</v>
      </c>
      <c r="C162" s="385">
        <v>228861</v>
      </c>
      <c r="D162" s="69"/>
      <c r="E162" s="11"/>
      <c r="F162" s="393">
        <f>IF($C$165=0,"",IF(C162="[for completion]","",C162/$C$165))</f>
        <v>0.95357160713988098</v>
      </c>
      <c r="G162" s="9"/>
      <c r="H162" s="69"/>
      <c r="L162" s="69"/>
      <c r="M162" s="69"/>
    </row>
    <row r="163" spans="1:13" x14ac:dyDescent="0.25">
      <c r="A163" s="105" t="s">
        <v>411</v>
      </c>
      <c r="B163" s="69" t="s">
        <v>17</v>
      </c>
      <c r="C163" s="385">
        <v>6619</v>
      </c>
      <c r="D163" s="69"/>
      <c r="E163" s="11"/>
      <c r="F163" s="393">
        <f t="shared" ref="F163:F164" si="22">IF($C$165=0,"",IF(C163="[for completion]","",C163/$C$165))</f>
        <v>2.7578707021549641E-2</v>
      </c>
      <c r="G163" s="9"/>
      <c r="H163" s="69"/>
      <c r="L163" s="69"/>
      <c r="M163" s="69"/>
    </row>
    <row r="164" spans="1:13" x14ac:dyDescent="0.25">
      <c r="A164" s="105" t="s">
        <v>412</v>
      </c>
      <c r="B164" s="69" t="s">
        <v>2</v>
      </c>
      <c r="C164" s="387">
        <v>4524</v>
      </c>
      <c r="D164" s="69"/>
      <c r="E164" s="11"/>
      <c r="F164" s="394">
        <f t="shared" si="22"/>
        <v>1.8849685838569358E-2</v>
      </c>
      <c r="G164" s="9"/>
      <c r="H164" s="69"/>
      <c r="L164" s="69"/>
      <c r="M164" s="69"/>
    </row>
    <row r="165" spans="1:13" x14ac:dyDescent="0.25">
      <c r="A165" s="105" t="s">
        <v>413</v>
      </c>
      <c r="B165" s="12" t="s">
        <v>1</v>
      </c>
      <c r="C165" s="396">
        <f>SUM(C162:C164)</f>
        <v>240004</v>
      </c>
      <c r="D165" s="69"/>
      <c r="E165" s="11"/>
      <c r="F165" s="397">
        <f>SUM(F162:F164)</f>
        <v>1</v>
      </c>
      <c r="G165" s="9"/>
      <c r="H165" s="69"/>
      <c r="L165" s="69"/>
      <c r="M165" s="69"/>
    </row>
    <row r="166" spans="1:13" hidden="1" outlineLevel="1" x14ac:dyDescent="0.25">
      <c r="A166" s="105" t="s">
        <v>414</v>
      </c>
      <c r="B166" s="12"/>
      <c r="C166" s="69"/>
      <c r="D166" s="69"/>
      <c r="E166" s="11"/>
      <c r="F166" s="11"/>
      <c r="G166" s="9"/>
      <c r="H166" s="69"/>
      <c r="L166" s="69"/>
      <c r="M166" s="69"/>
    </row>
    <row r="167" spans="1:13" hidden="1" outlineLevel="1" x14ac:dyDescent="0.25">
      <c r="A167" s="105" t="s">
        <v>415</v>
      </c>
      <c r="B167" s="12"/>
      <c r="C167" s="69"/>
      <c r="D167" s="69"/>
      <c r="E167" s="11"/>
      <c r="F167" s="11"/>
      <c r="G167" s="9"/>
      <c r="H167" s="69"/>
      <c r="L167" s="69"/>
      <c r="M167" s="69"/>
    </row>
    <row r="168" spans="1:13" hidden="1" outlineLevel="1" x14ac:dyDescent="0.25">
      <c r="A168" s="105" t="s">
        <v>416</v>
      </c>
      <c r="B168" s="12"/>
      <c r="C168" s="69"/>
      <c r="D168" s="69"/>
      <c r="E168" s="11"/>
      <c r="F168" s="11"/>
      <c r="G168" s="9"/>
      <c r="H168" s="69"/>
      <c r="L168" s="69"/>
      <c r="M168" s="69"/>
    </row>
    <row r="169" spans="1:13" hidden="1" outlineLevel="1" x14ac:dyDescent="0.25">
      <c r="A169" s="105" t="s">
        <v>417</v>
      </c>
      <c r="B169" s="12"/>
      <c r="C169" s="69"/>
      <c r="D169" s="69"/>
      <c r="E169" s="11"/>
      <c r="F169" s="11"/>
      <c r="G169" s="9"/>
      <c r="H169" s="69"/>
      <c r="L169" s="69"/>
      <c r="M169" s="69"/>
    </row>
    <row r="170" spans="1:13" hidden="1" outlineLevel="1" x14ac:dyDescent="0.25">
      <c r="A170" s="105" t="s">
        <v>418</v>
      </c>
      <c r="B170" s="12"/>
      <c r="C170" s="69"/>
      <c r="D170" s="69"/>
      <c r="E170" s="11"/>
      <c r="F170" s="11"/>
      <c r="G170" s="9"/>
      <c r="H170" s="69"/>
      <c r="L170" s="69"/>
      <c r="M170" s="69"/>
    </row>
    <row r="171" spans="1:13" ht="15" customHeight="1" collapsed="1" x14ac:dyDescent="0.25">
      <c r="A171" s="75"/>
      <c r="B171" s="77" t="s">
        <v>608</v>
      </c>
      <c r="C171" s="75" t="s">
        <v>84</v>
      </c>
      <c r="D171" s="75"/>
      <c r="E171" s="61"/>
      <c r="F171" s="76" t="s">
        <v>149</v>
      </c>
      <c r="G171" s="76"/>
      <c r="H171" s="69"/>
      <c r="L171" s="69"/>
      <c r="M171" s="69"/>
    </row>
    <row r="172" spans="1:13" ht="15" customHeight="1" x14ac:dyDescent="0.25">
      <c r="A172" s="105" t="s">
        <v>419</v>
      </c>
      <c r="B172" s="101" t="s">
        <v>268</v>
      </c>
      <c r="C172" s="385"/>
      <c r="D172" s="59"/>
      <c r="E172" s="4"/>
      <c r="F172" s="389">
        <f>IF($C$177=0,"",IF(C172="[for completion]","",C172/$C$177))</f>
        <v>0</v>
      </c>
      <c r="G172" s="63"/>
      <c r="H172" s="69"/>
      <c r="I172" s="105"/>
      <c r="J172" s="105"/>
      <c r="K172" s="105"/>
      <c r="L172" s="69"/>
      <c r="M172" s="69"/>
    </row>
    <row r="173" spans="1:13" x14ac:dyDescent="0.25">
      <c r="A173" s="105" t="s">
        <v>420</v>
      </c>
      <c r="B173" s="71" t="s">
        <v>203</v>
      </c>
      <c r="C173" s="385">
        <v>52</v>
      </c>
      <c r="E173" s="65"/>
      <c r="F173" s="389">
        <f>IF($C$177=0,"",IF(C173="[for completion]","",C173/$C$177))</f>
        <v>2.9765311963365769E-3</v>
      </c>
      <c r="G173" s="63"/>
      <c r="H173" s="69"/>
      <c r="L173" s="69"/>
      <c r="M173" s="69"/>
    </row>
    <row r="174" spans="1:13" x14ac:dyDescent="0.25">
      <c r="A174" s="105" t="s">
        <v>421</v>
      </c>
      <c r="B174" s="71" t="s">
        <v>202</v>
      </c>
      <c r="C174" s="385">
        <v>1821</v>
      </c>
      <c r="E174" s="65"/>
      <c r="F174" s="389">
        <f t="shared" ref="F174:F185" si="23">IF($C$177=0,"",IF(C174="[for completion]","",C174/$C$177))</f>
        <v>0.10423583285632512</v>
      </c>
      <c r="G174" s="63"/>
      <c r="H174" s="69"/>
      <c r="L174" s="69"/>
      <c r="M174" s="69"/>
    </row>
    <row r="175" spans="1:13" x14ac:dyDescent="0.25">
      <c r="A175" s="105" t="s">
        <v>422</v>
      </c>
      <c r="B175" s="71" t="s">
        <v>134</v>
      </c>
      <c r="C175" s="385">
        <v>15597</v>
      </c>
      <c r="E175" s="65"/>
      <c r="F175" s="389">
        <f t="shared" si="23"/>
        <v>0.89278763594733834</v>
      </c>
      <c r="G175" s="63"/>
      <c r="H175" s="69"/>
      <c r="L175" s="69"/>
      <c r="M175" s="69"/>
    </row>
    <row r="176" spans="1:13" x14ac:dyDescent="0.25">
      <c r="A176" s="105" t="s">
        <v>423</v>
      </c>
      <c r="B176" s="71" t="s">
        <v>2</v>
      </c>
      <c r="C176" s="387"/>
      <c r="E176" s="65"/>
      <c r="F176" s="390">
        <f t="shared" si="23"/>
        <v>0</v>
      </c>
      <c r="G176" s="63"/>
      <c r="H176" s="69"/>
      <c r="L176" s="69"/>
      <c r="M176" s="69"/>
    </row>
    <row r="177" spans="1:13" x14ac:dyDescent="0.25">
      <c r="A177" s="105" t="s">
        <v>424</v>
      </c>
      <c r="B177" s="10" t="s">
        <v>1</v>
      </c>
      <c r="C177" s="395">
        <f>SUM(C173:C176)</f>
        <v>17470</v>
      </c>
      <c r="E177" s="65"/>
      <c r="F177" s="391">
        <f>SUM(F172:F176)</f>
        <v>1</v>
      </c>
      <c r="G177" s="63"/>
      <c r="H177" s="69"/>
      <c r="L177" s="69"/>
      <c r="M177" s="69"/>
    </row>
    <row r="178" spans="1:13" hidden="1" outlineLevel="1" x14ac:dyDescent="0.25">
      <c r="A178" s="105" t="s">
        <v>425</v>
      </c>
      <c r="B178" s="86" t="s">
        <v>204</v>
      </c>
      <c r="E178" s="65"/>
      <c r="F178" s="63">
        <f t="shared" si="23"/>
        <v>0</v>
      </c>
      <c r="G178" s="63"/>
      <c r="H178" s="69"/>
      <c r="L178" s="69"/>
      <c r="M178" s="69"/>
    </row>
    <row r="179" spans="1:13" s="86" customFormat="1" ht="30" hidden="1" outlineLevel="1" x14ac:dyDescent="0.25">
      <c r="A179" s="105" t="s">
        <v>426</v>
      </c>
      <c r="B179" s="86" t="s">
        <v>223</v>
      </c>
      <c r="F179" s="63">
        <f t="shared" si="23"/>
        <v>0</v>
      </c>
    </row>
    <row r="180" spans="1:13" ht="30" hidden="1" outlineLevel="1" x14ac:dyDescent="0.25">
      <c r="A180" s="105" t="s">
        <v>427</v>
      </c>
      <c r="B180" s="86" t="s">
        <v>224</v>
      </c>
      <c r="E180" s="65"/>
      <c r="F180" s="63">
        <f t="shared" si="23"/>
        <v>0</v>
      </c>
      <c r="G180" s="63"/>
      <c r="H180" s="69"/>
      <c r="L180" s="69"/>
      <c r="M180" s="69"/>
    </row>
    <row r="181" spans="1:13" hidden="1" outlineLevel="1" x14ac:dyDescent="0.25">
      <c r="A181" s="105" t="s">
        <v>428</v>
      </c>
      <c r="B181" s="86" t="s">
        <v>205</v>
      </c>
      <c r="E181" s="65"/>
      <c r="F181" s="63">
        <f t="shared" si="23"/>
        <v>0</v>
      </c>
      <c r="G181" s="63"/>
      <c r="H181" s="69"/>
      <c r="L181" s="69"/>
      <c r="M181" s="69"/>
    </row>
    <row r="182" spans="1:13" s="86" customFormat="1" ht="30" hidden="1" outlineLevel="1" x14ac:dyDescent="0.25">
      <c r="A182" s="105" t="s">
        <v>429</v>
      </c>
      <c r="B182" s="86" t="s">
        <v>225</v>
      </c>
      <c r="F182" s="63">
        <f t="shared" si="23"/>
        <v>0</v>
      </c>
    </row>
    <row r="183" spans="1:13" ht="30" hidden="1" outlineLevel="1" x14ac:dyDescent="0.25">
      <c r="A183" s="105" t="s">
        <v>430</v>
      </c>
      <c r="B183" s="86" t="s">
        <v>226</v>
      </c>
      <c r="E183" s="65"/>
      <c r="F183" s="63">
        <f t="shared" si="23"/>
        <v>0</v>
      </c>
      <c r="G183" s="63"/>
      <c r="H183" s="69"/>
      <c r="L183" s="69"/>
      <c r="M183" s="69"/>
    </row>
    <row r="184" spans="1:13" hidden="1" outlineLevel="1" x14ac:dyDescent="0.25">
      <c r="A184" s="105" t="s">
        <v>431</v>
      </c>
      <c r="B184" s="86" t="s">
        <v>190</v>
      </c>
      <c r="D184" s="105"/>
      <c r="E184" s="65"/>
      <c r="F184" s="63">
        <f t="shared" si="23"/>
        <v>0</v>
      </c>
      <c r="G184" s="63"/>
      <c r="H184" s="69"/>
      <c r="L184" s="69"/>
      <c r="M184" s="69"/>
    </row>
    <row r="185" spans="1:13" hidden="1" outlineLevel="1" x14ac:dyDescent="0.25">
      <c r="A185" s="105" t="s">
        <v>432</v>
      </c>
      <c r="B185" s="86" t="s">
        <v>191</v>
      </c>
      <c r="D185" s="105"/>
      <c r="E185" s="65"/>
      <c r="F185" s="63">
        <f t="shared" si="23"/>
        <v>0</v>
      </c>
      <c r="G185" s="63"/>
      <c r="H185" s="69"/>
      <c r="L185" s="69"/>
      <c r="M185" s="69"/>
    </row>
    <row r="186" spans="1:13" hidden="1" outlineLevel="1" x14ac:dyDescent="0.25">
      <c r="A186" s="105" t="s">
        <v>433</v>
      </c>
      <c r="B186" s="86" t="s">
        <v>991</v>
      </c>
      <c r="D186" s="105"/>
      <c r="E186" s="65"/>
      <c r="F186" s="63"/>
      <c r="G186" s="63"/>
      <c r="H186" s="69"/>
      <c r="L186" s="69"/>
      <c r="M186" s="69"/>
    </row>
    <row r="187" spans="1:13" hidden="1" outlineLevel="1" x14ac:dyDescent="0.25">
      <c r="A187" s="105" t="s">
        <v>434</v>
      </c>
      <c r="B187" s="86" t="s">
        <v>990</v>
      </c>
      <c r="D187" s="105"/>
      <c r="E187" s="65"/>
      <c r="F187" s="63"/>
      <c r="G187" s="63"/>
      <c r="H187" s="69"/>
      <c r="L187" s="69"/>
      <c r="M187" s="69"/>
    </row>
    <row r="188" spans="1:13" hidden="1" outlineLevel="1" x14ac:dyDescent="0.25">
      <c r="A188" s="105" t="s">
        <v>435</v>
      </c>
      <c r="B188" s="86"/>
      <c r="E188" s="65"/>
      <c r="F188" s="63"/>
      <c r="G188" s="63"/>
      <c r="H188" s="69"/>
      <c r="L188" s="69"/>
      <c r="M188" s="69"/>
    </row>
    <row r="189" spans="1:13" hidden="1" outlineLevel="1" x14ac:dyDescent="0.25">
      <c r="A189" s="105" t="s">
        <v>436</v>
      </c>
      <c r="B189" s="85"/>
      <c r="E189" s="65"/>
      <c r="F189" s="63">
        <f t="shared" ref="F189" si="24">IF($C$177=0,"",IF(C189="[for completion]","",C189/$C$177))</f>
        <v>0</v>
      </c>
      <c r="G189" s="63"/>
      <c r="H189" s="69"/>
      <c r="L189" s="69"/>
      <c r="M189" s="69"/>
    </row>
    <row r="190" spans="1:13" ht="15" customHeight="1" collapsed="1" x14ac:dyDescent="0.25">
      <c r="A190" s="75"/>
      <c r="B190" s="77" t="s">
        <v>609</v>
      </c>
      <c r="C190" s="75" t="s">
        <v>84</v>
      </c>
      <c r="D190" s="75"/>
      <c r="E190" s="61"/>
      <c r="F190" s="76" t="s">
        <v>149</v>
      </c>
      <c r="G190" s="76"/>
      <c r="H190" s="69"/>
      <c r="L190" s="69"/>
      <c r="M190" s="69"/>
    </row>
    <row r="191" spans="1:13" x14ac:dyDescent="0.25">
      <c r="A191" s="105" t="s">
        <v>437</v>
      </c>
      <c r="B191" s="101" t="s">
        <v>269</v>
      </c>
      <c r="C191" s="383">
        <v>17255</v>
      </c>
      <c r="E191" s="72"/>
      <c r="F191" s="389">
        <f t="shared" ref="F191:F204" si="25">IF($C$206=0,"",IF(C191="[for completion]","",C191/$C$206))</f>
        <v>0.98769318832283914</v>
      </c>
      <c r="G191" s="63"/>
      <c r="H191" s="69"/>
      <c r="L191" s="69"/>
      <c r="M191" s="69"/>
    </row>
    <row r="192" spans="1:13" x14ac:dyDescent="0.25">
      <c r="A192" s="105" t="s">
        <v>438</v>
      </c>
      <c r="B192" s="71" t="s">
        <v>92</v>
      </c>
      <c r="C192" s="383">
        <v>215</v>
      </c>
      <c r="E192" s="65"/>
      <c r="F192" s="389">
        <f t="shared" si="25"/>
        <v>1.2306811677160847E-2</v>
      </c>
      <c r="G192" s="65"/>
      <c r="H192" s="69"/>
      <c r="L192" s="69"/>
      <c r="M192" s="69"/>
    </row>
    <row r="193" spans="1:13" x14ac:dyDescent="0.25">
      <c r="A193" s="105" t="s">
        <v>439</v>
      </c>
      <c r="B193" s="71" t="s">
        <v>128</v>
      </c>
      <c r="C193" s="383"/>
      <c r="E193" s="65"/>
      <c r="F193" s="389">
        <f t="shared" si="25"/>
        <v>0</v>
      </c>
      <c r="G193" s="65"/>
      <c r="H193" s="69"/>
      <c r="L193" s="69"/>
      <c r="M193" s="69"/>
    </row>
    <row r="194" spans="1:13" x14ac:dyDescent="0.25">
      <c r="A194" s="105" t="s">
        <v>440</v>
      </c>
      <c r="B194" s="71" t="s">
        <v>117</v>
      </c>
      <c r="C194" s="383"/>
      <c r="E194" s="65"/>
      <c r="F194" s="389">
        <f t="shared" si="25"/>
        <v>0</v>
      </c>
      <c r="G194" s="65"/>
      <c r="H194" s="69"/>
      <c r="L194" s="69"/>
      <c r="M194" s="69"/>
    </row>
    <row r="195" spans="1:13" x14ac:dyDescent="0.25">
      <c r="A195" s="105" t="s">
        <v>441</v>
      </c>
      <c r="B195" s="71" t="s">
        <v>121</v>
      </c>
      <c r="C195" s="383"/>
      <c r="E195" s="65"/>
      <c r="F195" s="389">
        <f t="shared" si="25"/>
        <v>0</v>
      </c>
      <c r="G195" s="65"/>
      <c r="H195" s="69"/>
      <c r="L195" s="69"/>
      <c r="M195" s="69"/>
    </row>
    <row r="196" spans="1:13" x14ac:dyDescent="0.25">
      <c r="A196" s="105" t="s">
        <v>442</v>
      </c>
      <c r="B196" s="71" t="s">
        <v>122</v>
      </c>
      <c r="C196" s="383"/>
      <c r="E196" s="65"/>
      <c r="F196" s="389">
        <f t="shared" si="25"/>
        <v>0</v>
      </c>
      <c r="G196" s="65"/>
      <c r="H196" s="69"/>
      <c r="L196" s="69"/>
      <c r="M196" s="69"/>
    </row>
    <row r="197" spans="1:13" x14ac:dyDescent="0.25">
      <c r="A197" s="105" t="s">
        <v>443</v>
      </c>
      <c r="B197" s="71" t="s">
        <v>143</v>
      </c>
      <c r="C197" s="383"/>
      <c r="E197" s="65"/>
      <c r="F197" s="389">
        <f t="shared" si="25"/>
        <v>0</v>
      </c>
      <c r="G197" s="65"/>
      <c r="H197" s="69"/>
      <c r="L197" s="69"/>
      <c r="M197" s="69"/>
    </row>
    <row r="198" spans="1:13" x14ac:dyDescent="0.25">
      <c r="A198" s="105" t="s">
        <v>444</v>
      </c>
      <c r="B198" s="71" t="s">
        <v>123</v>
      </c>
      <c r="C198" s="383"/>
      <c r="E198" s="65"/>
      <c r="F198" s="389">
        <f t="shared" si="25"/>
        <v>0</v>
      </c>
      <c r="G198" s="65"/>
      <c r="H198" s="69"/>
      <c r="L198" s="69"/>
      <c r="M198" s="69"/>
    </row>
    <row r="199" spans="1:13" x14ac:dyDescent="0.25">
      <c r="A199" s="105" t="s">
        <v>445</v>
      </c>
      <c r="B199" s="71" t="s">
        <v>124</v>
      </c>
      <c r="C199" s="383"/>
      <c r="E199" s="65"/>
      <c r="F199" s="389">
        <f t="shared" si="25"/>
        <v>0</v>
      </c>
      <c r="G199" s="65"/>
      <c r="H199" s="69"/>
      <c r="L199" s="69"/>
      <c r="M199" s="69"/>
    </row>
    <row r="200" spans="1:13" x14ac:dyDescent="0.25">
      <c r="A200" s="105" t="s">
        <v>446</v>
      </c>
      <c r="B200" s="71" t="s">
        <v>125</v>
      </c>
      <c r="C200" s="383"/>
      <c r="E200" s="65"/>
      <c r="F200" s="389">
        <f t="shared" si="25"/>
        <v>0</v>
      </c>
      <c r="G200" s="65"/>
      <c r="H200" s="69"/>
      <c r="L200" s="69"/>
      <c r="M200" s="69"/>
    </row>
    <row r="201" spans="1:13" x14ac:dyDescent="0.25">
      <c r="A201" s="105" t="s">
        <v>447</v>
      </c>
      <c r="B201" s="71" t="s">
        <v>126</v>
      </c>
      <c r="C201" s="383"/>
      <c r="E201" s="65"/>
      <c r="F201" s="389">
        <f t="shared" si="25"/>
        <v>0</v>
      </c>
      <c r="G201" s="65"/>
      <c r="H201" s="69"/>
      <c r="L201" s="69"/>
      <c r="M201" s="69"/>
    </row>
    <row r="202" spans="1:13" x14ac:dyDescent="0.25">
      <c r="A202" s="105" t="s">
        <v>448</v>
      </c>
      <c r="B202" s="71" t="s">
        <v>129</v>
      </c>
      <c r="C202" s="383"/>
      <c r="E202" s="65"/>
      <c r="F202" s="389">
        <f t="shared" si="25"/>
        <v>0</v>
      </c>
      <c r="G202" s="65"/>
      <c r="H202" s="69"/>
      <c r="L202" s="69"/>
      <c r="M202" s="69"/>
    </row>
    <row r="203" spans="1:13" x14ac:dyDescent="0.25">
      <c r="A203" s="105" t="s">
        <v>449</v>
      </c>
      <c r="B203" s="71" t="s">
        <v>127</v>
      </c>
      <c r="C203" s="383"/>
      <c r="E203" s="65"/>
      <c r="F203" s="389">
        <f t="shared" si="25"/>
        <v>0</v>
      </c>
      <c r="G203" s="65"/>
      <c r="H203" s="69"/>
      <c r="L203" s="69"/>
      <c r="M203" s="69"/>
    </row>
    <row r="204" spans="1:13" x14ac:dyDescent="0.25">
      <c r="A204" s="105" t="s">
        <v>450</v>
      </c>
      <c r="B204" s="71" t="s">
        <v>2</v>
      </c>
      <c r="C204" s="383"/>
      <c r="E204" s="65"/>
      <c r="F204" s="389">
        <f t="shared" si="25"/>
        <v>0</v>
      </c>
      <c r="G204" s="65"/>
      <c r="H204" s="69"/>
      <c r="L204" s="69"/>
      <c r="M204" s="69"/>
    </row>
    <row r="205" spans="1:13" x14ac:dyDescent="0.25">
      <c r="A205" s="105" t="s">
        <v>451</v>
      </c>
      <c r="B205" s="73" t="s">
        <v>206</v>
      </c>
      <c r="C205" s="383">
        <v>215</v>
      </c>
      <c r="E205" s="65"/>
      <c r="F205" s="390"/>
      <c r="G205" s="65"/>
      <c r="H205" s="69"/>
      <c r="L205" s="69"/>
      <c r="M205" s="69"/>
    </row>
    <row r="206" spans="1:13" x14ac:dyDescent="0.25">
      <c r="A206" s="105" t="s">
        <v>452</v>
      </c>
      <c r="B206" s="10" t="s">
        <v>1</v>
      </c>
      <c r="C206" s="395">
        <f>SUM(C191:C204)</f>
        <v>17470</v>
      </c>
      <c r="D206" s="71"/>
      <c r="E206" s="65"/>
      <c r="F206" s="391">
        <f>SUM(F191:F204)</f>
        <v>1</v>
      </c>
      <c r="G206" s="65"/>
      <c r="H206" s="69"/>
      <c r="L206" s="69"/>
      <c r="M206" s="69"/>
    </row>
    <row r="207" spans="1:13" hidden="1" outlineLevel="1" x14ac:dyDescent="0.25">
      <c r="A207" s="105" t="s">
        <v>453</v>
      </c>
      <c r="B207" s="85" t="s">
        <v>157</v>
      </c>
      <c r="E207" s="65"/>
      <c r="F207" s="63">
        <f>IF($C$206=0,"",IF(C207="[for completion]","",C207/$C$206))</f>
        <v>0</v>
      </c>
      <c r="G207" s="65"/>
      <c r="H207" s="69"/>
      <c r="L207" s="69"/>
      <c r="M207" s="69"/>
    </row>
    <row r="208" spans="1:13" hidden="1" outlineLevel="1" x14ac:dyDescent="0.25">
      <c r="A208" s="105" t="s">
        <v>454</v>
      </c>
      <c r="B208" s="85" t="s">
        <v>157</v>
      </c>
      <c r="E208" s="65"/>
      <c r="F208" s="63">
        <f t="shared" ref="F208:F213" si="26">IF($C$206=0,"",IF(C208="[for completion]","",C208/$C$206))</f>
        <v>0</v>
      </c>
      <c r="G208" s="65"/>
      <c r="H208" s="69"/>
      <c r="L208" s="69"/>
      <c r="M208" s="69"/>
    </row>
    <row r="209" spans="1:13" hidden="1" outlineLevel="1" x14ac:dyDescent="0.25">
      <c r="A209" s="105" t="s">
        <v>455</v>
      </c>
      <c r="B209" s="85" t="s">
        <v>157</v>
      </c>
      <c r="E209" s="65"/>
      <c r="F209" s="63">
        <f t="shared" si="26"/>
        <v>0</v>
      </c>
      <c r="G209" s="65"/>
      <c r="H209" s="69"/>
      <c r="L209" s="69"/>
      <c r="M209" s="69"/>
    </row>
    <row r="210" spans="1:13" hidden="1" outlineLevel="1" x14ac:dyDescent="0.25">
      <c r="A210" s="105" t="s">
        <v>456</v>
      </c>
      <c r="B210" s="85" t="s">
        <v>157</v>
      </c>
      <c r="E210" s="65"/>
      <c r="F210" s="63">
        <f t="shared" si="26"/>
        <v>0</v>
      </c>
      <c r="G210" s="65"/>
      <c r="H210" s="69"/>
      <c r="L210" s="69"/>
      <c r="M210" s="69"/>
    </row>
    <row r="211" spans="1:13" hidden="1" outlineLevel="1" x14ac:dyDescent="0.25">
      <c r="A211" s="105" t="s">
        <v>457</v>
      </c>
      <c r="B211" s="85" t="s">
        <v>157</v>
      </c>
      <c r="E211" s="65"/>
      <c r="F211" s="63">
        <f t="shared" si="26"/>
        <v>0</v>
      </c>
      <c r="G211" s="65"/>
      <c r="H211" s="69"/>
      <c r="L211" s="69"/>
      <c r="M211" s="69"/>
    </row>
    <row r="212" spans="1:13" hidden="1" outlineLevel="1" x14ac:dyDescent="0.25">
      <c r="A212" s="105" t="s">
        <v>458</v>
      </c>
      <c r="B212" s="85" t="s">
        <v>157</v>
      </c>
      <c r="E212" s="65"/>
      <c r="F212" s="63">
        <f t="shared" si="26"/>
        <v>0</v>
      </c>
      <c r="G212" s="65"/>
      <c r="H212" s="69"/>
      <c r="L212" s="69"/>
      <c r="M212" s="69"/>
    </row>
    <row r="213" spans="1:13" hidden="1" outlineLevel="1" x14ac:dyDescent="0.25">
      <c r="A213" s="105" t="s">
        <v>459</v>
      </c>
      <c r="B213" s="85" t="s">
        <v>157</v>
      </c>
      <c r="E213" s="65"/>
      <c r="F213" s="63">
        <f t="shared" si="26"/>
        <v>0</v>
      </c>
      <c r="G213" s="65"/>
      <c r="H213" s="69"/>
      <c r="L213" s="69"/>
      <c r="M213" s="69"/>
    </row>
    <row r="214" spans="1:13" ht="15" customHeight="1" collapsed="1" x14ac:dyDescent="0.25">
      <c r="A214" s="75"/>
      <c r="B214" s="77" t="s">
        <v>610</v>
      </c>
      <c r="C214" s="75" t="s">
        <v>84</v>
      </c>
      <c r="D214" s="75"/>
      <c r="E214" s="61"/>
      <c r="F214" s="76" t="s">
        <v>148</v>
      </c>
      <c r="G214" s="76" t="s">
        <v>58</v>
      </c>
      <c r="H214" s="69"/>
      <c r="L214" s="69"/>
      <c r="M214" s="69"/>
    </row>
    <row r="215" spans="1:13" x14ac:dyDescent="0.25">
      <c r="A215" s="105" t="s">
        <v>460</v>
      </c>
      <c r="B215" s="9" t="s">
        <v>168</v>
      </c>
      <c r="C215" s="385"/>
      <c r="D215" s="105"/>
      <c r="E215" s="11"/>
      <c r="F215" s="389">
        <f>IF($C$218=0,"",IF(C215="[for completion]","",C215/$C$218))</f>
        <v>0</v>
      </c>
      <c r="G215" s="389">
        <f>IF($C$218=0,"",IF(C215="[for completion]","",C215/$C$218))</f>
        <v>0</v>
      </c>
      <c r="H215" s="69"/>
      <c r="L215" s="69"/>
      <c r="M215" s="69"/>
    </row>
    <row r="216" spans="1:13" x14ac:dyDescent="0.25">
      <c r="A216" s="105" t="s">
        <v>461</v>
      </c>
      <c r="B216" s="9" t="s">
        <v>167</v>
      </c>
      <c r="C216" s="385">
        <v>17470</v>
      </c>
      <c r="E216" s="11"/>
      <c r="F216" s="389">
        <f t="shared" ref="F216:F219" si="27">IF($C$218=0,"",IF(C216="[for completion]","",C216/$C$218))</f>
        <v>1</v>
      </c>
      <c r="G216" s="389">
        <f t="shared" ref="G216:G219" si="28">IF($C$218=0,"",IF(C216="[for completion]","",C216/$C$218))</f>
        <v>1</v>
      </c>
      <c r="H216" s="69"/>
      <c r="L216" s="69"/>
      <c r="M216" s="69"/>
    </row>
    <row r="217" spans="1:13" x14ac:dyDescent="0.25">
      <c r="A217" s="105" t="s">
        <v>462</v>
      </c>
      <c r="B217" s="9" t="s">
        <v>2</v>
      </c>
      <c r="C217" s="387"/>
      <c r="E217" s="11"/>
      <c r="F217" s="390">
        <f t="shared" si="27"/>
        <v>0</v>
      </c>
      <c r="G217" s="390">
        <f t="shared" si="28"/>
        <v>0</v>
      </c>
      <c r="H217" s="69"/>
      <c r="L217" s="69"/>
      <c r="M217" s="69"/>
    </row>
    <row r="218" spans="1:13" x14ac:dyDescent="0.25">
      <c r="A218" s="105" t="s">
        <v>463</v>
      </c>
      <c r="B218" s="10" t="s">
        <v>1</v>
      </c>
      <c r="C218" s="395">
        <f>SUM(C215:C217)</f>
        <v>17470</v>
      </c>
      <c r="E218" s="11"/>
      <c r="F218" s="392">
        <f>SUM(F215:F217)</f>
        <v>1</v>
      </c>
      <c r="G218" s="392">
        <f>SUM(G215:G217)</f>
        <v>1</v>
      </c>
      <c r="H218" s="69"/>
      <c r="L218" s="69"/>
      <c r="M218" s="69"/>
    </row>
    <row r="219" spans="1:13" hidden="1" outlineLevel="1" x14ac:dyDescent="0.25">
      <c r="A219" s="105" t="s">
        <v>465</v>
      </c>
      <c r="B219" s="85" t="s">
        <v>157</v>
      </c>
      <c r="E219" s="11"/>
      <c r="F219" s="63">
        <f t="shared" si="27"/>
        <v>0</v>
      </c>
      <c r="G219" s="63">
        <f t="shared" si="28"/>
        <v>0</v>
      </c>
      <c r="H219" s="69"/>
      <c r="L219" s="69"/>
      <c r="M219" s="69"/>
    </row>
    <row r="220" spans="1:13" hidden="1" outlineLevel="1" x14ac:dyDescent="0.25">
      <c r="A220" s="105" t="s">
        <v>466</v>
      </c>
      <c r="B220" s="85" t="s">
        <v>157</v>
      </c>
      <c r="E220" s="11"/>
      <c r="F220" s="63">
        <f t="shared" ref="F220:F225" si="29">IF($C$218=0,"",IF(C220="[for completion]","",C220/$C$218))</f>
        <v>0</v>
      </c>
      <c r="G220" s="63">
        <f t="shared" ref="G220:G225" si="30">IF($C$218=0,"",IF(C220="[for completion]","",C220/$C$218))</f>
        <v>0</v>
      </c>
      <c r="H220" s="69"/>
      <c r="L220" s="69"/>
      <c r="M220" s="69"/>
    </row>
    <row r="221" spans="1:13" hidden="1" outlineLevel="1" x14ac:dyDescent="0.25">
      <c r="A221" s="105" t="s">
        <v>467</v>
      </c>
      <c r="B221" s="85" t="s">
        <v>157</v>
      </c>
      <c r="E221" s="11"/>
      <c r="F221" s="63">
        <f t="shared" si="29"/>
        <v>0</v>
      </c>
      <c r="G221" s="63">
        <f t="shared" si="30"/>
        <v>0</v>
      </c>
      <c r="H221" s="69"/>
      <c r="L221" s="69"/>
      <c r="M221" s="69"/>
    </row>
    <row r="222" spans="1:13" hidden="1" outlineLevel="1" x14ac:dyDescent="0.25">
      <c r="A222" s="105" t="s">
        <v>468</v>
      </c>
      <c r="B222" s="85" t="s">
        <v>157</v>
      </c>
      <c r="E222" s="11"/>
      <c r="F222" s="63">
        <f t="shared" si="29"/>
        <v>0</v>
      </c>
      <c r="G222" s="63">
        <f t="shared" si="30"/>
        <v>0</v>
      </c>
      <c r="H222" s="69"/>
      <c r="L222" s="69"/>
      <c r="M222" s="69"/>
    </row>
    <row r="223" spans="1:13" hidden="1" outlineLevel="1" x14ac:dyDescent="0.25">
      <c r="A223" s="105" t="s">
        <v>469</v>
      </c>
      <c r="B223" s="85" t="s">
        <v>157</v>
      </c>
      <c r="E223" s="11"/>
      <c r="F223" s="63">
        <f t="shared" si="29"/>
        <v>0</v>
      </c>
      <c r="G223" s="63">
        <f t="shared" si="30"/>
        <v>0</v>
      </c>
      <c r="H223" s="69"/>
      <c r="L223" s="69"/>
      <c r="M223" s="69"/>
    </row>
    <row r="224" spans="1:13" hidden="1" outlineLevel="1" x14ac:dyDescent="0.25">
      <c r="A224" s="105" t="s">
        <v>470</v>
      </c>
      <c r="B224" s="85" t="s">
        <v>157</v>
      </c>
      <c r="E224" s="71"/>
      <c r="F224" s="63">
        <f t="shared" si="29"/>
        <v>0</v>
      </c>
      <c r="G224" s="63">
        <f t="shared" si="30"/>
        <v>0</v>
      </c>
      <c r="H224" s="69"/>
      <c r="L224" s="69"/>
      <c r="M224" s="69"/>
    </row>
    <row r="225" spans="1:14" hidden="1" outlineLevel="1" x14ac:dyDescent="0.25">
      <c r="A225" s="105" t="s">
        <v>471</v>
      </c>
      <c r="B225" s="85" t="s">
        <v>157</v>
      </c>
      <c r="E225" s="11"/>
      <c r="F225" s="63">
        <f t="shared" si="29"/>
        <v>0</v>
      </c>
      <c r="G225" s="63">
        <f t="shared" si="30"/>
        <v>0</v>
      </c>
      <c r="H225" s="69"/>
      <c r="L225" s="69"/>
      <c r="M225" s="69"/>
    </row>
    <row r="226" spans="1:14" ht="15" customHeight="1" collapsed="1" x14ac:dyDescent="0.25">
      <c r="A226" s="75"/>
      <c r="B226" s="77" t="s">
        <v>611</v>
      </c>
      <c r="C226" s="75"/>
      <c r="D226" s="75"/>
      <c r="E226" s="61"/>
      <c r="F226" s="76"/>
      <c r="G226" s="76"/>
      <c r="H226" s="69"/>
      <c r="L226" s="69"/>
      <c r="M226" s="69"/>
    </row>
    <row r="227" spans="1:14" ht="30" x14ac:dyDescent="0.25">
      <c r="A227" s="105" t="s">
        <v>464</v>
      </c>
      <c r="B227" s="71" t="s">
        <v>44</v>
      </c>
      <c r="C227" s="80" t="s">
        <v>1460</v>
      </c>
      <c r="H227" s="69"/>
      <c r="L227" s="69"/>
      <c r="M227" s="69"/>
    </row>
    <row r="228" spans="1:14" ht="15" customHeight="1" x14ac:dyDescent="0.25">
      <c r="A228" s="75"/>
      <c r="B228" s="77" t="s">
        <v>612</v>
      </c>
      <c r="C228" s="75"/>
      <c r="D228" s="75"/>
      <c r="E228" s="61"/>
      <c r="F228" s="76"/>
      <c r="G228" s="76"/>
      <c r="H228" s="69"/>
      <c r="L228" s="69"/>
      <c r="M228" s="69"/>
    </row>
    <row r="229" spans="1:14" x14ac:dyDescent="0.25">
      <c r="A229" s="105" t="s">
        <v>472</v>
      </c>
      <c r="B229" s="105" t="s">
        <v>250</v>
      </c>
      <c r="C229" s="70">
        <v>0</v>
      </c>
      <c r="D229" s="99"/>
      <c r="E229" s="71"/>
      <c r="H229" s="69"/>
      <c r="L229" s="69"/>
      <c r="M229" s="69"/>
    </row>
    <row r="230" spans="1:14" x14ac:dyDescent="0.25">
      <c r="A230" s="105" t="s">
        <v>473</v>
      </c>
      <c r="B230" s="110" t="s">
        <v>240</v>
      </c>
      <c r="C230" s="105" t="s">
        <v>186</v>
      </c>
      <c r="E230" s="71"/>
      <c r="H230" s="69"/>
      <c r="L230" s="69"/>
      <c r="M230" s="69"/>
    </row>
    <row r="231" spans="1:14" x14ac:dyDescent="0.25">
      <c r="A231" s="105" t="s">
        <v>474</v>
      </c>
      <c r="B231" s="110" t="s">
        <v>241</v>
      </c>
      <c r="C231" s="105" t="s">
        <v>186</v>
      </c>
      <c r="E231" s="71"/>
      <c r="H231" s="69"/>
      <c r="L231" s="69"/>
      <c r="M231" s="69"/>
    </row>
    <row r="232" spans="1:14" hidden="1" outlineLevel="1" x14ac:dyDescent="0.25">
      <c r="A232" s="105" t="s">
        <v>475</v>
      </c>
      <c r="B232" s="106" t="s">
        <v>252</v>
      </c>
      <c r="C232" s="71"/>
      <c r="D232" s="71"/>
      <c r="E232" s="71"/>
      <c r="H232" s="69"/>
      <c r="L232" s="69"/>
      <c r="M232" s="69"/>
    </row>
    <row r="233" spans="1:14" hidden="1" outlineLevel="1" x14ac:dyDescent="0.25">
      <c r="A233" s="105" t="s">
        <v>476</v>
      </c>
      <c r="B233" s="106" t="s">
        <v>251</v>
      </c>
      <c r="C233" s="71"/>
      <c r="D233" s="71"/>
      <c r="E233" s="71"/>
      <c r="H233" s="69"/>
      <c r="L233" s="69"/>
      <c r="M233" s="69"/>
    </row>
    <row r="234" spans="1:14" hidden="1" outlineLevel="1" x14ac:dyDescent="0.25">
      <c r="A234" s="105" t="s">
        <v>477</v>
      </c>
      <c r="B234" s="106" t="s">
        <v>253</v>
      </c>
      <c r="C234" s="71"/>
      <c r="D234" s="71"/>
      <c r="E234" s="71"/>
      <c r="H234" s="69"/>
      <c r="L234" s="69"/>
      <c r="M234" s="69"/>
    </row>
    <row r="235" spans="1:14" hidden="1" outlineLevel="1" x14ac:dyDescent="0.25">
      <c r="A235" s="105" t="s">
        <v>478</v>
      </c>
      <c r="B235" s="105"/>
      <c r="C235" s="71"/>
      <c r="D235" s="71"/>
      <c r="E235" s="71"/>
      <c r="H235" s="69"/>
      <c r="L235" s="69"/>
      <c r="M235" s="69"/>
    </row>
    <row r="236" spans="1:14" hidden="1" outlineLevel="1" x14ac:dyDescent="0.25">
      <c r="A236" s="105" t="s">
        <v>479</v>
      </c>
      <c r="B236" s="105"/>
      <c r="C236" s="71"/>
      <c r="D236" s="71"/>
      <c r="E236" s="71"/>
      <c r="H236" s="69"/>
      <c r="L236" s="69"/>
      <c r="M236" s="69"/>
    </row>
    <row r="237" spans="1:14" hidden="1" outlineLevel="1" x14ac:dyDescent="0.25">
      <c r="A237" s="105" t="s">
        <v>480</v>
      </c>
      <c r="B237" s="105"/>
      <c r="D237" s="67"/>
      <c r="E237" s="67"/>
      <c r="F237" s="67"/>
      <c r="G237" s="67"/>
      <c r="H237" s="69"/>
      <c r="K237" s="81"/>
      <c r="L237" s="81"/>
      <c r="M237" s="81"/>
      <c r="N237" s="81"/>
    </row>
    <row r="238" spans="1:14" hidden="1" outlineLevel="1" x14ac:dyDescent="0.25">
      <c r="A238" s="105" t="s">
        <v>481</v>
      </c>
      <c r="B238" s="105"/>
      <c r="C238" s="105"/>
      <c r="D238" s="99"/>
      <c r="E238" s="99"/>
      <c r="F238" s="99"/>
      <c r="G238" s="99"/>
      <c r="H238" s="69"/>
      <c r="I238" s="105"/>
      <c r="J238" s="105"/>
      <c r="K238" s="81"/>
      <c r="L238" s="81"/>
      <c r="M238" s="81"/>
      <c r="N238" s="81"/>
    </row>
    <row r="239" spans="1:14" hidden="1" outlineLevel="1" x14ac:dyDescent="0.25">
      <c r="A239" s="105" t="s">
        <v>482</v>
      </c>
      <c r="B239" s="105"/>
      <c r="C239" s="105"/>
      <c r="D239" s="99"/>
      <c r="E239" s="99"/>
      <c r="F239" s="99"/>
      <c r="G239" s="99"/>
      <c r="H239" s="69"/>
      <c r="I239" s="105"/>
      <c r="J239" s="105"/>
      <c r="K239" s="81"/>
      <c r="L239" s="81"/>
      <c r="M239" s="81"/>
      <c r="N239" s="81"/>
    </row>
    <row r="240" spans="1:14" hidden="1" outlineLevel="1" x14ac:dyDescent="0.25">
      <c r="A240" s="105" t="s">
        <v>483</v>
      </c>
      <c r="B240" s="105"/>
      <c r="C240" s="105"/>
      <c r="D240" s="99"/>
      <c r="E240" s="99"/>
      <c r="F240" s="99"/>
      <c r="G240" s="99"/>
      <c r="H240" s="69"/>
      <c r="I240" s="105"/>
      <c r="J240" s="105"/>
      <c r="K240" s="81"/>
      <c r="L240" s="81"/>
      <c r="M240" s="81"/>
      <c r="N240" s="81"/>
    </row>
    <row r="241" spans="1:14" hidden="1" outlineLevel="1" x14ac:dyDescent="0.25">
      <c r="A241" s="105" t="s">
        <v>484</v>
      </c>
      <c r="B241" s="105"/>
      <c r="C241" s="105"/>
      <c r="D241" s="99"/>
      <c r="E241" s="99"/>
      <c r="F241" s="99"/>
      <c r="G241" s="99"/>
      <c r="H241" s="69"/>
      <c r="I241" s="105"/>
      <c r="J241" s="105"/>
      <c r="K241" s="81"/>
      <c r="L241" s="81"/>
      <c r="M241" s="81"/>
      <c r="N241" s="81"/>
    </row>
    <row r="242" spans="1:14" hidden="1" outlineLevel="1" x14ac:dyDescent="0.25">
      <c r="A242" s="105" t="s">
        <v>485</v>
      </c>
      <c r="B242" s="105"/>
      <c r="C242" s="105"/>
      <c r="D242" s="99"/>
      <c r="E242" s="99"/>
      <c r="F242" s="99"/>
      <c r="G242" s="99"/>
      <c r="H242" s="69"/>
      <c r="I242" s="105"/>
      <c r="J242" s="105"/>
      <c r="K242" s="81"/>
      <c r="L242" s="81"/>
      <c r="M242" s="81"/>
      <c r="N242" s="81"/>
    </row>
    <row r="243" spans="1:14" hidden="1" outlineLevel="1" x14ac:dyDescent="0.25">
      <c r="A243" s="105" t="s">
        <v>486</v>
      </c>
      <c r="B243" s="105"/>
      <c r="C243" s="105"/>
      <c r="D243" s="99"/>
      <c r="E243" s="99"/>
      <c r="F243" s="99"/>
      <c r="G243" s="99"/>
      <c r="H243" s="69"/>
      <c r="I243" s="105"/>
      <c r="J243" s="105"/>
      <c r="K243" s="81"/>
      <c r="L243" s="81"/>
      <c r="M243" s="81"/>
      <c r="N243" s="81"/>
    </row>
    <row r="244" spans="1:14" hidden="1" outlineLevel="1" x14ac:dyDescent="0.25">
      <c r="A244" s="105" t="s">
        <v>487</v>
      </c>
      <c r="B244" s="105"/>
      <c r="C244" s="105"/>
      <c r="D244" s="99"/>
      <c r="E244" s="99"/>
      <c r="F244" s="99"/>
      <c r="G244" s="99"/>
      <c r="H244" s="69"/>
      <c r="I244" s="105"/>
      <c r="J244" s="105"/>
      <c r="K244" s="81"/>
      <c r="L244" s="81"/>
      <c r="M244" s="81"/>
      <c r="N244" s="81"/>
    </row>
    <row r="245" spans="1:14" hidden="1" outlineLevel="1" x14ac:dyDescent="0.25">
      <c r="A245" s="105" t="s">
        <v>488</v>
      </c>
      <c r="B245" s="105"/>
      <c r="C245" s="105"/>
      <c r="D245" s="99"/>
      <c r="E245" s="99"/>
      <c r="F245" s="99"/>
      <c r="G245" s="99"/>
      <c r="H245" s="69"/>
      <c r="I245" s="105"/>
      <c r="J245" s="105"/>
      <c r="K245" s="81"/>
      <c r="L245" s="81"/>
      <c r="M245" s="81"/>
      <c r="N245" s="81"/>
    </row>
    <row r="246" spans="1:14" hidden="1" outlineLevel="1" x14ac:dyDescent="0.25">
      <c r="A246" s="105" t="s">
        <v>489</v>
      </c>
      <c r="B246" s="105"/>
      <c r="C246" s="105"/>
      <c r="D246" s="99"/>
      <c r="E246" s="99"/>
      <c r="F246" s="99"/>
      <c r="G246" s="99"/>
      <c r="H246" s="69"/>
      <c r="I246" s="105"/>
      <c r="J246" s="105"/>
      <c r="K246" s="81"/>
      <c r="L246" s="81"/>
      <c r="M246" s="81"/>
      <c r="N246" s="81"/>
    </row>
    <row r="247" spans="1:14" hidden="1" outlineLevel="1" x14ac:dyDescent="0.25">
      <c r="A247" s="105" t="s">
        <v>490</v>
      </c>
      <c r="B247" s="105"/>
      <c r="C247" s="105"/>
      <c r="D247" s="99"/>
      <c r="E247" s="99"/>
      <c r="F247" s="99"/>
      <c r="G247" s="99"/>
      <c r="H247" s="69"/>
      <c r="I247" s="105"/>
      <c r="J247" s="105"/>
      <c r="K247" s="81"/>
      <c r="L247" s="81"/>
      <c r="M247" s="81"/>
      <c r="N247" s="81"/>
    </row>
    <row r="248" spans="1:14" hidden="1" outlineLevel="1" x14ac:dyDescent="0.25">
      <c r="A248" s="105" t="s">
        <v>491</v>
      </c>
      <c r="B248" s="105"/>
      <c r="C248" s="105"/>
      <c r="D248" s="99"/>
      <c r="E248" s="99"/>
      <c r="F248" s="99"/>
      <c r="G248" s="99"/>
      <c r="H248" s="69"/>
      <c r="I248" s="105"/>
      <c r="J248" s="105"/>
      <c r="K248" s="81"/>
      <c r="L248" s="81"/>
      <c r="M248" s="81"/>
      <c r="N248" s="81"/>
    </row>
    <row r="249" spans="1:14" hidden="1" outlineLevel="1" x14ac:dyDescent="0.25">
      <c r="A249" s="105" t="s">
        <v>492</v>
      </c>
      <c r="B249" s="105"/>
      <c r="C249" s="105"/>
      <c r="D249" s="99"/>
      <c r="E249" s="99"/>
      <c r="F249" s="99"/>
      <c r="G249" s="99"/>
      <c r="H249" s="69"/>
      <c r="I249" s="105"/>
      <c r="J249" s="105"/>
      <c r="K249" s="81"/>
      <c r="L249" s="81"/>
      <c r="M249" s="81"/>
      <c r="N249" s="81"/>
    </row>
    <row r="250" spans="1:14" hidden="1" outlineLevel="1" x14ac:dyDescent="0.25">
      <c r="A250" s="105" t="s">
        <v>493</v>
      </c>
      <c r="B250" s="105"/>
      <c r="C250" s="105"/>
      <c r="D250" s="99"/>
      <c r="E250" s="99"/>
      <c r="F250" s="99"/>
      <c r="G250" s="99"/>
      <c r="H250" s="69"/>
      <c r="I250" s="105"/>
      <c r="J250" s="105"/>
      <c r="K250" s="81"/>
      <c r="L250" s="81"/>
      <c r="M250" s="81"/>
      <c r="N250" s="81"/>
    </row>
    <row r="251" spans="1:14" hidden="1" outlineLevel="1" x14ac:dyDescent="0.25">
      <c r="A251" s="105" t="s">
        <v>494</v>
      </c>
      <c r="B251" s="105"/>
      <c r="C251" s="105"/>
      <c r="D251" s="99"/>
      <c r="E251" s="99"/>
      <c r="F251" s="99"/>
      <c r="G251" s="99"/>
      <c r="H251" s="69"/>
      <c r="I251" s="105"/>
      <c r="J251" s="105"/>
      <c r="K251" s="81"/>
      <c r="L251" s="81"/>
      <c r="M251" s="81"/>
      <c r="N251" s="81"/>
    </row>
    <row r="252" spans="1:14" hidden="1" outlineLevel="1" x14ac:dyDescent="0.25">
      <c r="A252" s="105" t="s">
        <v>495</v>
      </c>
      <c r="B252" s="105"/>
      <c r="C252" s="105"/>
      <c r="D252" s="99"/>
      <c r="E252" s="99"/>
      <c r="F252" s="99"/>
      <c r="G252" s="99"/>
      <c r="H252" s="69"/>
      <c r="I252" s="105"/>
      <c r="J252" s="105"/>
      <c r="K252" s="81"/>
      <c r="L252" s="81"/>
      <c r="M252" s="81"/>
      <c r="N252" s="81"/>
    </row>
    <row r="253" spans="1:14" hidden="1" outlineLevel="1" x14ac:dyDescent="0.25">
      <c r="A253" s="105" t="s">
        <v>496</v>
      </c>
      <c r="B253" s="105"/>
      <c r="C253" s="105"/>
      <c r="D253" s="99"/>
      <c r="E253" s="99"/>
      <c r="F253" s="99"/>
      <c r="G253" s="99"/>
      <c r="H253" s="69"/>
      <c r="I253" s="105"/>
      <c r="J253" s="105"/>
      <c r="K253" s="81"/>
      <c r="L253" s="81"/>
      <c r="M253" s="81"/>
      <c r="N253" s="81"/>
    </row>
    <row r="254" spans="1:14" hidden="1" outlineLevel="1" x14ac:dyDescent="0.25">
      <c r="A254" s="105" t="s">
        <v>497</v>
      </c>
      <c r="B254" s="105"/>
      <c r="C254" s="105"/>
      <c r="D254" s="99"/>
      <c r="E254" s="99"/>
      <c r="F254" s="99"/>
      <c r="G254" s="99"/>
      <c r="H254" s="69"/>
      <c r="I254" s="105"/>
      <c r="J254" s="105"/>
      <c r="K254" s="81"/>
      <c r="L254" s="81"/>
      <c r="M254" s="81"/>
      <c r="N254" s="81"/>
    </row>
    <row r="255" spans="1:14" hidden="1" outlineLevel="1" x14ac:dyDescent="0.25">
      <c r="A255" s="105" t="s">
        <v>498</v>
      </c>
      <c r="B255" s="105"/>
      <c r="C255" s="105"/>
      <c r="D255" s="99"/>
      <c r="E255" s="99"/>
      <c r="F255" s="99"/>
      <c r="G255" s="99"/>
      <c r="H255" s="69"/>
      <c r="I255" s="105"/>
      <c r="J255" s="105"/>
      <c r="K255" s="81"/>
      <c r="L255" s="81"/>
      <c r="M255" s="81"/>
      <c r="N255" s="81"/>
    </row>
    <row r="256" spans="1:14" hidden="1" outlineLevel="1" x14ac:dyDescent="0.25">
      <c r="A256" s="105" t="s">
        <v>499</v>
      </c>
      <c r="B256" s="105"/>
      <c r="C256" s="105"/>
      <c r="D256" s="99"/>
      <c r="E256" s="99"/>
      <c r="F256" s="99"/>
      <c r="G256" s="99"/>
      <c r="H256" s="69"/>
      <c r="I256" s="105"/>
      <c r="J256" s="105"/>
      <c r="K256" s="81"/>
      <c r="L256" s="81"/>
      <c r="M256" s="81"/>
      <c r="N256" s="81"/>
    </row>
    <row r="257" spans="1:14" hidden="1" outlineLevel="1" x14ac:dyDescent="0.25">
      <c r="A257" s="105" t="s">
        <v>500</v>
      </c>
      <c r="B257" s="105"/>
      <c r="C257" s="105"/>
      <c r="D257" s="99"/>
      <c r="E257" s="99"/>
      <c r="F257" s="99"/>
      <c r="G257" s="99"/>
      <c r="H257" s="69"/>
      <c r="I257" s="105"/>
      <c r="J257" s="105"/>
      <c r="K257" s="81"/>
      <c r="L257" s="81"/>
      <c r="M257" s="81"/>
      <c r="N257" s="81"/>
    </row>
    <row r="258" spans="1:14" hidden="1" outlineLevel="1" x14ac:dyDescent="0.25">
      <c r="A258" s="105" t="s">
        <v>501</v>
      </c>
      <c r="B258" s="105"/>
      <c r="C258" s="105"/>
      <c r="D258" s="99"/>
      <c r="E258" s="99"/>
      <c r="F258" s="99"/>
      <c r="G258" s="99"/>
      <c r="H258" s="69"/>
      <c r="I258" s="105"/>
      <c r="J258" s="105"/>
      <c r="K258" s="81"/>
      <c r="L258" s="81"/>
      <c r="M258" s="81"/>
      <c r="N258" s="81"/>
    </row>
    <row r="259" spans="1:14" hidden="1" outlineLevel="1" x14ac:dyDescent="0.25">
      <c r="A259" s="105" t="s">
        <v>502</v>
      </c>
      <c r="B259" s="105"/>
      <c r="C259" s="105"/>
      <c r="D259" s="99"/>
      <c r="E259" s="99"/>
      <c r="F259" s="99"/>
      <c r="G259" s="99"/>
      <c r="H259" s="69"/>
      <c r="I259" s="105"/>
      <c r="J259" s="105"/>
      <c r="K259" s="81"/>
      <c r="L259" s="81"/>
      <c r="M259" s="81"/>
      <c r="N259" s="81"/>
    </row>
    <row r="260" spans="1:14" hidden="1" outlineLevel="1" x14ac:dyDescent="0.25">
      <c r="A260" s="105" t="s">
        <v>503</v>
      </c>
      <c r="B260" s="105"/>
      <c r="C260" s="105"/>
      <c r="D260" s="99"/>
      <c r="E260" s="99"/>
      <c r="F260" s="99"/>
      <c r="G260" s="99"/>
      <c r="H260" s="69"/>
      <c r="I260" s="105"/>
      <c r="J260" s="105"/>
      <c r="K260" s="81"/>
      <c r="L260" s="81"/>
      <c r="M260" s="81"/>
      <c r="N260" s="81"/>
    </row>
    <row r="261" spans="1:14" hidden="1" outlineLevel="1" x14ac:dyDescent="0.25">
      <c r="A261" s="105" t="s">
        <v>504</v>
      </c>
      <c r="B261" s="105"/>
      <c r="C261" s="105"/>
      <c r="D261" s="99"/>
      <c r="E261" s="99"/>
      <c r="F261" s="99"/>
      <c r="G261" s="99"/>
      <c r="H261" s="69"/>
      <c r="I261" s="105"/>
      <c r="J261" s="105"/>
      <c r="K261" s="81"/>
      <c r="L261" s="81"/>
      <c r="M261" s="81"/>
      <c r="N261" s="81"/>
    </row>
    <row r="262" spans="1:14" hidden="1" outlineLevel="1" x14ac:dyDescent="0.25">
      <c r="A262" s="105" t="s">
        <v>505</v>
      </c>
      <c r="B262" s="105"/>
      <c r="C262" s="105"/>
      <c r="D262" s="99"/>
      <c r="E262" s="99"/>
      <c r="F262" s="99"/>
      <c r="G262" s="99"/>
      <c r="H262" s="69"/>
      <c r="I262" s="105"/>
      <c r="J262" s="105"/>
      <c r="K262" s="81"/>
      <c r="L262" s="81"/>
      <c r="M262" s="81"/>
      <c r="N262" s="81"/>
    </row>
    <row r="263" spans="1:14" hidden="1" outlineLevel="1" x14ac:dyDescent="0.25">
      <c r="A263" s="105" t="s">
        <v>506</v>
      </c>
      <c r="B263" s="105"/>
      <c r="C263" s="105"/>
      <c r="D263" s="99"/>
      <c r="E263" s="99"/>
      <c r="F263" s="99"/>
      <c r="G263" s="99"/>
      <c r="H263" s="69"/>
      <c r="I263" s="105"/>
      <c r="J263" s="105"/>
      <c r="K263" s="81"/>
      <c r="L263" s="81"/>
      <c r="M263" s="81"/>
      <c r="N263" s="81"/>
    </row>
    <row r="264" spans="1:14" hidden="1" outlineLevel="1" x14ac:dyDescent="0.25">
      <c r="A264" s="105" t="s">
        <v>507</v>
      </c>
      <c r="B264" s="105"/>
      <c r="C264" s="105"/>
      <c r="D264" s="99"/>
      <c r="E264" s="99"/>
      <c r="F264" s="99"/>
      <c r="G264" s="99"/>
      <c r="H264" s="69"/>
      <c r="I264" s="105"/>
      <c r="J264" s="105"/>
      <c r="K264" s="81"/>
      <c r="L264" s="81"/>
      <c r="M264" s="81"/>
      <c r="N264" s="81"/>
    </row>
    <row r="265" spans="1:14" hidden="1" outlineLevel="1" x14ac:dyDescent="0.25">
      <c r="A265" s="105" t="s">
        <v>508</v>
      </c>
      <c r="B265" s="105"/>
      <c r="C265" s="105"/>
      <c r="D265" s="99"/>
      <c r="E265" s="99"/>
      <c r="F265" s="99"/>
      <c r="G265" s="99"/>
      <c r="H265" s="69"/>
      <c r="I265" s="105"/>
      <c r="J265" s="105"/>
      <c r="K265" s="81"/>
      <c r="L265" s="81"/>
      <c r="M265" s="81"/>
      <c r="N265" s="81"/>
    </row>
    <row r="266" spans="1:14" hidden="1" outlineLevel="1" x14ac:dyDescent="0.25">
      <c r="A266" s="105" t="s">
        <v>509</v>
      </c>
      <c r="B266" s="105"/>
      <c r="C266" s="105"/>
      <c r="D266" s="99"/>
      <c r="E266" s="99"/>
      <c r="F266" s="99"/>
      <c r="G266" s="99"/>
      <c r="H266" s="69"/>
      <c r="I266" s="105"/>
      <c r="J266" s="105"/>
      <c r="K266" s="81"/>
      <c r="L266" s="81"/>
      <c r="M266" s="81"/>
      <c r="N266" s="81"/>
    </row>
    <row r="267" spans="1:14" hidden="1" outlineLevel="1" x14ac:dyDescent="0.25">
      <c r="A267" s="105" t="s">
        <v>510</v>
      </c>
      <c r="B267" s="105"/>
      <c r="C267" s="105"/>
      <c r="D267" s="99"/>
      <c r="E267" s="99"/>
      <c r="F267" s="99"/>
      <c r="G267" s="99"/>
      <c r="H267" s="69"/>
      <c r="I267" s="105"/>
      <c r="J267" s="105"/>
      <c r="K267" s="81"/>
      <c r="L267" s="81"/>
      <c r="M267" s="81"/>
      <c r="N267" s="81"/>
    </row>
    <row r="268" spans="1:14" hidden="1" outlineLevel="1" x14ac:dyDescent="0.25">
      <c r="A268" s="105" t="s">
        <v>511</v>
      </c>
      <c r="B268" s="105"/>
      <c r="C268" s="105"/>
      <c r="D268" s="99"/>
      <c r="E268" s="99"/>
      <c r="F268" s="99"/>
      <c r="G268" s="99"/>
      <c r="H268" s="69"/>
      <c r="I268" s="105"/>
      <c r="J268" s="105"/>
      <c r="K268" s="81"/>
      <c r="L268" s="81"/>
      <c r="M268" s="81"/>
      <c r="N268" s="81"/>
    </row>
    <row r="269" spans="1:14" hidden="1" outlineLevel="1" x14ac:dyDescent="0.25">
      <c r="A269" s="105" t="s">
        <v>512</v>
      </c>
      <c r="B269" s="105"/>
      <c r="C269" s="105"/>
      <c r="D269" s="99"/>
      <c r="E269" s="99"/>
      <c r="F269" s="99"/>
      <c r="G269" s="99"/>
      <c r="H269" s="69"/>
      <c r="I269" s="105"/>
      <c r="J269" s="105"/>
      <c r="K269" s="81"/>
      <c r="L269" s="81"/>
      <c r="M269" s="81"/>
      <c r="N269" s="81"/>
    </row>
    <row r="270" spans="1:14" hidden="1" outlineLevel="1" x14ac:dyDescent="0.25">
      <c r="A270" s="105" t="s">
        <v>513</v>
      </c>
      <c r="B270" s="105"/>
      <c r="C270" s="105"/>
      <c r="D270" s="99"/>
      <c r="E270" s="99"/>
      <c r="F270" s="99"/>
      <c r="G270" s="99"/>
      <c r="H270" s="69"/>
      <c r="I270" s="105"/>
      <c r="J270" s="105"/>
      <c r="K270" s="81"/>
      <c r="L270" s="81"/>
      <c r="M270" s="81"/>
      <c r="N270" s="81"/>
    </row>
    <row r="271" spans="1:14" hidden="1" outlineLevel="1" x14ac:dyDescent="0.25">
      <c r="A271" s="105" t="s">
        <v>514</v>
      </c>
      <c r="B271" s="105"/>
      <c r="C271" s="105"/>
      <c r="D271" s="99"/>
      <c r="E271" s="99"/>
      <c r="F271" s="99"/>
      <c r="G271" s="99"/>
      <c r="H271" s="69"/>
      <c r="I271" s="105"/>
      <c r="J271" s="105"/>
      <c r="K271" s="81"/>
      <c r="L271" s="81"/>
      <c r="M271" s="81"/>
      <c r="N271" s="81"/>
    </row>
    <row r="272" spans="1:14" hidden="1" outlineLevel="1" x14ac:dyDescent="0.25">
      <c r="A272" s="105" t="s">
        <v>515</v>
      </c>
      <c r="B272" s="105"/>
      <c r="C272" s="105"/>
      <c r="D272" s="99"/>
      <c r="E272" s="99"/>
      <c r="F272" s="99"/>
      <c r="G272" s="99"/>
      <c r="H272" s="69"/>
      <c r="I272" s="105"/>
      <c r="J272" s="105"/>
      <c r="K272" s="81"/>
      <c r="L272" s="81"/>
      <c r="M272" s="81"/>
      <c r="N272" s="81"/>
    </row>
    <row r="273" spans="1:14" hidden="1" outlineLevel="1" x14ac:dyDescent="0.25">
      <c r="A273" s="105" t="s">
        <v>516</v>
      </c>
      <c r="B273" s="105"/>
      <c r="C273" s="105"/>
      <c r="D273" s="99"/>
      <c r="E273" s="99"/>
      <c r="F273" s="99"/>
      <c r="G273" s="99"/>
      <c r="H273" s="69"/>
      <c r="I273" s="105"/>
      <c r="J273" s="105"/>
      <c r="K273" s="81"/>
      <c r="L273" s="81"/>
      <c r="M273" s="81"/>
      <c r="N273" s="81"/>
    </row>
    <row r="274" spans="1:14" hidden="1" outlineLevel="1" x14ac:dyDescent="0.25">
      <c r="A274" s="105" t="s">
        <v>517</v>
      </c>
      <c r="B274" s="105"/>
      <c r="C274" s="105"/>
      <c r="D274" s="99"/>
      <c r="E274" s="99"/>
      <c r="F274" s="99"/>
      <c r="G274" s="99"/>
      <c r="H274" s="69"/>
      <c r="I274" s="105"/>
      <c r="J274" s="105"/>
      <c r="K274" s="81"/>
      <c r="L274" s="81"/>
      <c r="M274" s="81"/>
      <c r="N274" s="81"/>
    </row>
    <row r="275" spans="1:14" hidden="1" outlineLevel="1" x14ac:dyDescent="0.25">
      <c r="A275" s="105" t="s">
        <v>518</v>
      </c>
      <c r="B275" s="105"/>
      <c r="C275" s="105"/>
      <c r="D275" s="99"/>
      <c r="E275" s="99"/>
      <c r="F275" s="99"/>
      <c r="G275" s="99"/>
      <c r="H275" s="69"/>
      <c r="I275" s="105"/>
      <c r="J275" s="105"/>
      <c r="K275" s="81"/>
      <c r="L275" s="81"/>
      <c r="M275" s="81"/>
      <c r="N275" s="81"/>
    </row>
    <row r="276" spans="1:14" hidden="1" outlineLevel="1" x14ac:dyDescent="0.25">
      <c r="A276" s="105" t="s">
        <v>519</v>
      </c>
      <c r="B276" s="105"/>
      <c r="C276" s="105"/>
      <c r="D276" s="99"/>
      <c r="E276" s="99"/>
      <c r="F276" s="99"/>
      <c r="G276" s="99"/>
      <c r="H276" s="69"/>
      <c r="I276" s="105"/>
      <c r="J276" s="105"/>
      <c r="K276" s="81"/>
      <c r="L276" s="81"/>
      <c r="M276" s="81"/>
      <c r="N276" s="81"/>
    </row>
    <row r="277" spans="1:14" hidden="1" outlineLevel="1" x14ac:dyDescent="0.25">
      <c r="A277" s="105" t="s">
        <v>520</v>
      </c>
      <c r="B277" s="105"/>
      <c r="C277" s="105"/>
      <c r="D277" s="99"/>
      <c r="E277" s="99"/>
      <c r="F277" s="99"/>
      <c r="G277" s="99"/>
      <c r="H277" s="69"/>
      <c r="I277" s="105"/>
      <c r="J277" s="105"/>
      <c r="K277" s="81"/>
      <c r="L277" s="81"/>
      <c r="M277" s="81"/>
      <c r="N277" s="81"/>
    </row>
    <row r="278" spans="1:14" hidden="1" outlineLevel="1" x14ac:dyDescent="0.25">
      <c r="A278" s="105" t="s">
        <v>521</v>
      </c>
      <c r="B278" s="105"/>
      <c r="C278" s="105"/>
      <c r="D278" s="99"/>
      <c r="E278" s="99"/>
      <c r="F278" s="99"/>
      <c r="G278" s="99"/>
      <c r="H278" s="69"/>
      <c r="I278" s="105"/>
      <c r="J278" s="105"/>
      <c r="K278" s="81"/>
      <c r="L278" s="81"/>
      <c r="M278" s="81"/>
      <c r="N278" s="81"/>
    </row>
    <row r="279" spans="1:14" hidden="1" outlineLevel="1" x14ac:dyDescent="0.25">
      <c r="A279" s="105" t="s">
        <v>522</v>
      </c>
      <c r="B279" s="105"/>
      <c r="C279" s="105"/>
      <c r="D279" s="99"/>
      <c r="E279" s="99"/>
      <c r="F279" s="99"/>
      <c r="G279" s="99"/>
      <c r="H279" s="69"/>
      <c r="I279" s="105"/>
      <c r="J279" s="105"/>
      <c r="K279" s="81"/>
      <c r="L279" s="81"/>
      <c r="M279" s="81"/>
      <c r="N279" s="81"/>
    </row>
    <row r="280" spans="1:14" hidden="1" outlineLevel="1" x14ac:dyDescent="0.25">
      <c r="A280" s="105" t="s">
        <v>523</v>
      </c>
      <c r="B280" s="105"/>
      <c r="C280" s="105"/>
      <c r="D280" s="99"/>
      <c r="E280" s="99"/>
      <c r="F280" s="99"/>
      <c r="G280" s="99"/>
      <c r="H280" s="69"/>
      <c r="I280" s="105"/>
      <c r="J280" s="105"/>
      <c r="K280" s="81"/>
      <c r="L280" s="81"/>
      <c r="M280" s="81"/>
      <c r="N280" s="81"/>
    </row>
    <row r="281" spans="1:14" hidden="1" outlineLevel="1" x14ac:dyDescent="0.25">
      <c r="A281" s="105" t="s">
        <v>524</v>
      </c>
      <c r="B281" s="105"/>
      <c r="C281" s="105"/>
      <c r="D281" s="99"/>
      <c r="E281" s="99"/>
      <c r="F281" s="99"/>
      <c r="G281" s="99"/>
      <c r="H281" s="69"/>
      <c r="I281" s="105"/>
      <c r="J281" s="105"/>
      <c r="K281" s="81"/>
      <c r="L281" s="81"/>
      <c r="M281" s="81"/>
      <c r="N281" s="81"/>
    </row>
    <row r="282" spans="1:14" hidden="1" outlineLevel="1" x14ac:dyDescent="0.25">
      <c r="A282" s="105" t="s">
        <v>525</v>
      </c>
      <c r="B282" s="105"/>
      <c r="C282" s="105"/>
      <c r="D282" s="99"/>
      <c r="E282" s="99"/>
      <c r="F282" s="99"/>
      <c r="G282" s="99"/>
      <c r="H282" s="69"/>
      <c r="I282" s="105"/>
      <c r="J282" s="105"/>
      <c r="K282" s="81"/>
      <c r="L282" s="81"/>
      <c r="M282" s="81"/>
      <c r="N282" s="81"/>
    </row>
    <row r="283" spans="1:14" ht="37.5" collapsed="1" x14ac:dyDescent="0.25">
      <c r="A283" s="21"/>
      <c r="B283" s="21" t="s">
        <v>215</v>
      </c>
      <c r="C283" s="21" t="s">
        <v>76</v>
      </c>
      <c r="D283" s="21" t="s">
        <v>76</v>
      </c>
      <c r="E283" s="21"/>
      <c r="F283" s="18"/>
      <c r="G283" s="19"/>
      <c r="H283" s="69"/>
      <c r="I283" s="79"/>
      <c r="J283" s="79"/>
      <c r="K283" s="79"/>
      <c r="L283" s="79"/>
      <c r="M283" s="4"/>
    </row>
    <row r="284" spans="1:14" ht="18.75" x14ac:dyDescent="0.25">
      <c r="A284" s="111" t="s">
        <v>242</v>
      </c>
      <c r="B284" s="112"/>
      <c r="C284" s="112"/>
      <c r="D284" s="112"/>
      <c r="E284" s="112"/>
      <c r="F284" s="113"/>
      <c r="G284" s="112"/>
      <c r="H284" s="69"/>
      <c r="I284" s="79"/>
      <c r="J284" s="79"/>
      <c r="K284" s="79"/>
      <c r="L284" s="79"/>
      <c r="M284" s="4"/>
    </row>
    <row r="285" spans="1:14" ht="18.75" x14ac:dyDescent="0.25">
      <c r="A285" s="111" t="s">
        <v>243</v>
      </c>
      <c r="B285" s="112"/>
      <c r="C285" s="112"/>
      <c r="D285" s="112"/>
      <c r="E285" s="112"/>
      <c r="F285" s="113"/>
      <c r="G285" s="112"/>
      <c r="H285" s="69"/>
      <c r="I285" s="79"/>
      <c r="J285" s="79"/>
      <c r="K285" s="79"/>
      <c r="L285" s="79"/>
      <c r="M285" s="4"/>
    </row>
    <row r="286" spans="1:14" x14ac:dyDescent="0.25">
      <c r="A286" s="105" t="s">
        <v>526</v>
      </c>
      <c r="B286" s="66" t="s">
        <v>68</v>
      </c>
      <c r="C286" s="80">
        <f>ROW(B38)</f>
        <v>38</v>
      </c>
      <c r="E286" s="74"/>
      <c r="F286" s="74"/>
      <c r="G286" s="74"/>
      <c r="H286" s="69"/>
      <c r="I286" s="66"/>
      <c r="J286" s="80"/>
      <c r="L286" s="74"/>
      <c r="M286" s="74"/>
      <c r="N286" s="74"/>
    </row>
    <row r="287" spans="1:14" x14ac:dyDescent="0.25">
      <c r="A287" s="105" t="s">
        <v>527</v>
      </c>
      <c r="B287" s="66" t="s">
        <v>69</v>
      </c>
      <c r="C287" s="80">
        <f>ROW(B39)</f>
        <v>39</v>
      </c>
      <c r="E287" s="74"/>
      <c r="F287" s="74"/>
      <c r="H287" s="69"/>
      <c r="I287" s="66"/>
      <c r="J287" s="80"/>
      <c r="L287" s="74"/>
      <c r="M287" s="74"/>
    </row>
    <row r="288" spans="1:14" x14ac:dyDescent="0.25">
      <c r="A288" s="105" t="s">
        <v>528</v>
      </c>
      <c r="B288" s="66" t="s">
        <v>47</v>
      </c>
      <c r="C288" s="80" t="str">
        <f>ROW('B1. HTT Mortgage Assets'!B43)&amp; " for Mortgage Assets"</f>
        <v>43 for Mortgage Assets</v>
      </c>
      <c r="D288" s="80"/>
      <c r="E288" s="47"/>
      <c r="F288" s="74"/>
      <c r="G288" s="47"/>
      <c r="H288" s="69"/>
      <c r="I288" s="66"/>
      <c r="J288" s="80"/>
      <c r="K288" s="80"/>
      <c r="L288" s="47"/>
      <c r="M288" s="74"/>
      <c r="N288" s="47"/>
    </row>
    <row r="289" spans="1:14" x14ac:dyDescent="0.25">
      <c r="A289" s="105" t="s">
        <v>529</v>
      </c>
      <c r="B289" s="66" t="s">
        <v>70</v>
      </c>
      <c r="C289" s="80">
        <f>ROW(B52)</f>
        <v>52</v>
      </c>
      <c r="H289" s="69"/>
      <c r="I289" s="66"/>
      <c r="J289" s="80"/>
    </row>
    <row r="290" spans="1:14" x14ac:dyDescent="0.25">
      <c r="A290" s="105" t="s">
        <v>530</v>
      </c>
      <c r="B290" s="66" t="s">
        <v>71</v>
      </c>
      <c r="C290" s="98" t="str">
        <f>ROW('B1. HTT Mortgage Assets'!B167)&amp;" for Residential Mortgage Assets"</f>
        <v>167 for Residential Mortgage Assets</v>
      </c>
      <c r="D290" s="80" t="str">
        <f>ROW('B1. HTT Mortgage Assets'!B267 )&amp; " for Commercial Mortgage Assets"</f>
        <v>267 for Commercial Mortgage Assets</v>
      </c>
      <c r="E290" s="47"/>
      <c r="F290" s="80"/>
      <c r="G290" s="47"/>
      <c r="H290" s="69"/>
      <c r="I290" s="66"/>
      <c r="J290" s="81"/>
      <c r="K290" s="80"/>
      <c r="L290" s="47"/>
      <c r="N290" s="47"/>
    </row>
    <row r="291" spans="1:14" x14ac:dyDescent="0.25">
      <c r="A291" s="105" t="s">
        <v>531</v>
      </c>
      <c r="B291" s="66" t="s">
        <v>271</v>
      </c>
      <c r="C291" s="80" t="str">
        <f>ROW('B1. HTT Mortgage Assets'!B130)&amp;" for Mortgage Assets"</f>
        <v>130 for Mortgage Assets</v>
      </c>
      <c r="D291" s="80">
        <f>ROW(B161)</f>
        <v>161</v>
      </c>
      <c r="F291" s="80"/>
      <c r="H291" s="69"/>
      <c r="I291" s="66"/>
      <c r="M291" s="47"/>
    </row>
    <row r="292" spans="1:14" x14ac:dyDescent="0.25">
      <c r="A292" s="105" t="s">
        <v>532</v>
      </c>
      <c r="B292" s="66" t="s">
        <v>272</v>
      </c>
      <c r="C292" s="80">
        <f>ROW(B109)</f>
        <v>109</v>
      </c>
      <c r="F292" s="47"/>
      <c r="H292" s="69"/>
      <c r="I292" s="66"/>
      <c r="J292" s="80"/>
      <c r="M292" s="47"/>
    </row>
    <row r="293" spans="1:14" x14ac:dyDescent="0.25">
      <c r="A293" s="105" t="s">
        <v>533</v>
      </c>
      <c r="B293" s="66" t="s">
        <v>72</v>
      </c>
      <c r="C293" s="80">
        <f>ROW(B161)</f>
        <v>161</v>
      </c>
      <c r="E293" s="47"/>
      <c r="F293" s="47"/>
      <c r="H293" s="69"/>
      <c r="I293" s="66"/>
      <c r="J293" s="80"/>
      <c r="L293" s="47"/>
      <c r="M293" s="47"/>
    </row>
    <row r="294" spans="1:14" x14ac:dyDescent="0.25">
      <c r="A294" s="105" t="s">
        <v>534</v>
      </c>
      <c r="B294" s="66" t="s">
        <v>73</v>
      </c>
      <c r="C294" s="80">
        <f>ROW(B135)</f>
        <v>135</v>
      </c>
      <c r="E294" s="47"/>
      <c r="F294" s="47"/>
      <c r="H294" s="69"/>
      <c r="I294" s="66"/>
      <c r="J294" s="80"/>
      <c r="L294" s="47"/>
      <c r="M294" s="47"/>
    </row>
    <row r="295" spans="1:14" ht="30" x14ac:dyDescent="0.25">
      <c r="A295" s="105" t="s">
        <v>535</v>
      </c>
      <c r="B295" s="70" t="s">
        <v>234</v>
      </c>
      <c r="C295" s="80" t="str">
        <f>ROW('C. HTT Harmonised Glossary'!B17)&amp;" for Harmonised Glossary"</f>
        <v>17 for Harmonised Glossary</v>
      </c>
      <c r="E295" s="47"/>
      <c r="H295" s="69"/>
      <c r="J295" s="80"/>
      <c r="L295" s="47"/>
    </row>
    <row r="296" spans="1:14" x14ac:dyDescent="0.25">
      <c r="A296" s="105" t="s">
        <v>536</v>
      </c>
      <c r="B296" s="66" t="s">
        <v>74</v>
      </c>
      <c r="C296" s="80">
        <f>ROW(B65)</f>
        <v>65</v>
      </c>
      <c r="E296" s="47"/>
      <c r="H296" s="69"/>
      <c r="I296" s="66"/>
      <c r="J296" s="80"/>
      <c r="L296" s="47"/>
    </row>
    <row r="297" spans="1:14" x14ac:dyDescent="0.25">
      <c r="A297" s="105" t="s">
        <v>537</v>
      </c>
      <c r="B297" s="66" t="s">
        <v>75</v>
      </c>
      <c r="C297" s="80">
        <f>ROW(B87)</f>
        <v>87</v>
      </c>
      <c r="E297" s="47"/>
      <c r="H297" s="69"/>
      <c r="I297" s="66"/>
      <c r="J297" s="80"/>
      <c r="L297" s="47"/>
    </row>
    <row r="298" spans="1:14" x14ac:dyDescent="0.25">
      <c r="A298" s="105" t="s">
        <v>538</v>
      </c>
      <c r="B298" s="66" t="s">
        <v>48</v>
      </c>
      <c r="C298" s="80" t="str">
        <f>ROW('B1. HTT Mortgage Assets'!B160)&amp; " for Mortgage Assets"</f>
        <v>160 for Mortgage Assets</v>
      </c>
      <c r="D298" s="80"/>
      <c r="E298" s="47"/>
      <c r="H298" s="69"/>
      <c r="I298" s="66"/>
      <c r="J298" s="80"/>
      <c r="K298" s="80"/>
      <c r="L298" s="47"/>
    </row>
    <row r="299" spans="1:14" hidden="1" outlineLevel="1" x14ac:dyDescent="0.25">
      <c r="A299" s="105" t="s">
        <v>539</v>
      </c>
      <c r="B299" s="66"/>
      <c r="C299" s="80"/>
      <c r="D299" s="80"/>
      <c r="E299" s="47"/>
      <c r="H299" s="69"/>
      <c r="I299" s="66"/>
      <c r="J299" s="80"/>
      <c r="K299" s="80"/>
      <c r="L299" s="47"/>
    </row>
    <row r="300" spans="1:14" hidden="1" outlineLevel="1" x14ac:dyDescent="0.25">
      <c r="A300" s="105" t="s">
        <v>540</v>
      </c>
      <c r="B300" s="66"/>
      <c r="C300" s="80"/>
      <c r="D300" s="80"/>
      <c r="E300" s="47"/>
      <c r="H300" s="69"/>
      <c r="I300" s="66"/>
      <c r="J300" s="80"/>
      <c r="K300" s="80"/>
      <c r="L300" s="47"/>
    </row>
    <row r="301" spans="1:14" hidden="1" outlineLevel="1" x14ac:dyDescent="0.25">
      <c r="A301" s="105" t="s">
        <v>541</v>
      </c>
      <c r="B301" s="66"/>
      <c r="C301" s="80"/>
      <c r="D301" s="80"/>
      <c r="E301" s="47"/>
      <c r="H301" s="69"/>
      <c r="I301" s="66"/>
      <c r="J301" s="80"/>
      <c r="K301" s="80"/>
      <c r="L301" s="47"/>
    </row>
    <row r="302" spans="1:14" hidden="1" outlineLevel="1" x14ac:dyDescent="0.25">
      <c r="A302" s="105" t="s">
        <v>542</v>
      </c>
      <c r="B302" s="66"/>
      <c r="C302" s="80"/>
      <c r="D302" s="80"/>
      <c r="E302" s="47"/>
      <c r="H302" s="69"/>
      <c r="I302" s="66"/>
      <c r="J302" s="80"/>
      <c r="K302" s="80"/>
      <c r="L302" s="47"/>
    </row>
    <row r="303" spans="1:14" hidden="1" outlineLevel="1" x14ac:dyDescent="0.25">
      <c r="A303" s="105" t="s">
        <v>543</v>
      </c>
      <c r="B303" s="66"/>
      <c r="C303" s="80"/>
      <c r="D303" s="80"/>
      <c r="E303" s="47"/>
      <c r="H303" s="69"/>
      <c r="I303" s="66"/>
      <c r="J303" s="80"/>
      <c r="K303" s="80"/>
      <c r="L303" s="47"/>
    </row>
    <row r="304" spans="1:14" hidden="1" outlineLevel="1" x14ac:dyDescent="0.25">
      <c r="A304" s="105" t="s">
        <v>544</v>
      </c>
      <c r="B304" s="66"/>
      <c r="C304" s="80"/>
      <c r="D304" s="80"/>
      <c r="E304" s="47"/>
      <c r="H304" s="69"/>
      <c r="I304" s="66"/>
      <c r="J304" s="80"/>
      <c r="K304" s="80"/>
      <c r="L304" s="47"/>
    </row>
    <row r="305" spans="1:13" hidden="1" outlineLevel="1" x14ac:dyDescent="0.25">
      <c r="A305" s="105" t="s">
        <v>545</v>
      </c>
      <c r="B305" s="66"/>
      <c r="C305" s="80"/>
      <c r="D305" s="80"/>
      <c r="E305" s="47"/>
      <c r="H305" s="69"/>
      <c r="I305" s="66"/>
      <c r="J305" s="80"/>
      <c r="K305" s="80"/>
      <c r="L305" s="47"/>
    </row>
    <row r="306" spans="1:13" hidden="1" outlineLevel="1" x14ac:dyDescent="0.25">
      <c r="A306" s="105" t="s">
        <v>546</v>
      </c>
      <c r="B306" s="66"/>
      <c r="C306" s="80"/>
      <c r="D306" s="80"/>
      <c r="E306" s="47"/>
      <c r="H306" s="69"/>
      <c r="I306" s="66"/>
      <c r="J306" s="80"/>
      <c r="K306" s="80"/>
      <c r="L306" s="47"/>
    </row>
    <row r="307" spans="1:13" hidden="1" outlineLevel="1" x14ac:dyDescent="0.25">
      <c r="A307" s="105" t="s">
        <v>547</v>
      </c>
      <c r="B307" s="66"/>
      <c r="C307" s="80"/>
      <c r="D307" s="80"/>
      <c r="E307" s="47"/>
      <c r="H307" s="69"/>
      <c r="I307" s="66"/>
      <c r="J307" s="80"/>
      <c r="K307" s="80"/>
      <c r="L307" s="47"/>
    </row>
    <row r="308" spans="1:13" hidden="1" outlineLevel="1" x14ac:dyDescent="0.25">
      <c r="A308" s="105" t="s">
        <v>548</v>
      </c>
      <c r="H308" s="69"/>
    </row>
    <row r="309" spans="1:13" ht="37.5" collapsed="1" x14ac:dyDescent="0.25">
      <c r="A309" s="18"/>
      <c r="B309" s="21" t="s">
        <v>217</v>
      </c>
      <c r="C309" s="18"/>
      <c r="D309" s="18"/>
      <c r="E309" s="18"/>
      <c r="F309" s="18"/>
      <c r="G309" s="19"/>
      <c r="H309" s="69"/>
      <c r="I309" s="79"/>
      <c r="J309" s="4"/>
      <c r="K309" s="4"/>
      <c r="L309" s="4"/>
      <c r="M309" s="4"/>
    </row>
    <row r="310" spans="1:13" x14ac:dyDescent="0.25">
      <c r="A310" s="105" t="s">
        <v>549</v>
      </c>
      <c r="B310" s="89" t="s">
        <v>133</v>
      </c>
      <c r="C310" s="80">
        <f>ROW(B171)</f>
        <v>171</v>
      </c>
      <c r="H310" s="69"/>
      <c r="I310" s="89"/>
      <c r="J310" s="80"/>
    </row>
    <row r="311" spans="1:13" hidden="1" outlineLevel="1" x14ac:dyDescent="0.25">
      <c r="A311" s="105" t="s">
        <v>550</v>
      </c>
      <c r="B311" s="89"/>
      <c r="C311" s="80"/>
      <c r="H311" s="69"/>
      <c r="I311" s="89"/>
      <c r="J311" s="80"/>
    </row>
    <row r="312" spans="1:13" hidden="1" outlineLevel="1" x14ac:dyDescent="0.25">
      <c r="A312" s="105" t="s">
        <v>551</v>
      </c>
      <c r="B312" s="89"/>
      <c r="C312" s="80"/>
      <c r="H312" s="69"/>
      <c r="I312" s="89"/>
      <c r="J312" s="80"/>
    </row>
    <row r="313" spans="1:13" hidden="1" outlineLevel="1" x14ac:dyDescent="0.25">
      <c r="A313" s="105" t="s">
        <v>552</v>
      </c>
      <c r="B313" s="89"/>
      <c r="C313" s="80"/>
      <c r="H313" s="69"/>
      <c r="I313" s="89"/>
      <c r="J313" s="80"/>
    </row>
    <row r="314" spans="1:13" hidden="1" outlineLevel="1" x14ac:dyDescent="0.25">
      <c r="A314" s="105" t="s">
        <v>553</v>
      </c>
      <c r="B314" s="89"/>
      <c r="C314" s="80"/>
      <c r="H314" s="69"/>
      <c r="I314" s="89"/>
      <c r="J314" s="80"/>
    </row>
    <row r="315" spans="1:13" hidden="1" outlineLevel="1" x14ac:dyDescent="0.25">
      <c r="A315" s="105" t="s">
        <v>554</v>
      </c>
      <c r="B315" s="89"/>
      <c r="C315" s="80"/>
      <c r="H315" s="69"/>
      <c r="I315" s="89"/>
      <c r="J315" s="80"/>
    </row>
    <row r="316" spans="1:13" hidden="1" outlineLevel="1" x14ac:dyDescent="0.25">
      <c r="A316" s="105" t="s">
        <v>555</v>
      </c>
      <c r="B316" s="89"/>
      <c r="C316" s="80"/>
      <c r="H316" s="69"/>
      <c r="I316" s="89"/>
      <c r="J316" s="80"/>
    </row>
    <row r="317" spans="1:13" ht="18.75" collapsed="1" x14ac:dyDescent="0.25">
      <c r="A317" s="18"/>
      <c r="B317" s="21" t="s">
        <v>218</v>
      </c>
      <c r="C317" s="18"/>
      <c r="D317" s="18"/>
      <c r="E317" s="18"/>
      <c r="F317" s="18"/>
      <c r="G317" s="19"/>
      <c r="H317" s="69"/>
      <c r="I317" s="79"/>
      <c r="J317" s="4"/>
      <c r="K317" s="4"/>
      <c r="L317" s="4"/>
      <c r="M317" s="4"/>
    </row>
    <row r="318" spans="1:13" ht="15" hidden="1" customHeight="1" outlineLevel="1" x14ac:dyDescent="0.25">
      <c r="A318" s="75"/>
      <c r="B318" s="77" t="s">
        <v>613</v>
      </c>
      <c r="C318" s="75"/>
      <c r="D318" s="75"/>
      <c r="E318" s="61"/>
      <c r="F318" s="76"/>
      <c r="G318" s="76"/>
      <c r="H318" s="69"/>
      <c r="L318" s="69"/>
      <c r="M318" s="69"/>
    </row>
    <row r="319" spans="1:13" hidden="1" outlineLevel="1" x14ac:dyDescent="0.25">
      <c r="A319" s="105" t="s">
        <v>556</v>
      </c>
      <c r="B319" s="106" t="s">
        <v>256</v>
      </c>
      <c r="C319" s="106"/>
      <c r="H319" s="69"/>
    </row>
    <row r="320" spans="1:13" hidden="1" outlineLevel="1" x14ac:dyDescent="0.25">
      <c r="A320" s="105" t="s">
        <v>557</v>
      </c>
      <c r="B320" s="106" t="s">
        <v>257</v>
      </c>
      <c r="C320" s="106"/>
      <c r="H320" s="69"/>
    </row>
    <row r="321" spans="1:8" hidden="1" outlineLevel="1" x14ac:dyDescent="0.25">
      <c r="A321" s="105" t="s">
        <v>558</v>
      </c>
      <c r="B321" s="66" t="s">
        <v>194</v>
      </c>
      <c r="C321" s="106"/>
      <c r="H321" s="69"/>
    </row>
    <row r="322" spans="1:8" hidden="1" outlineLevel="1" x14ac:dyDescent="0.25">
      <c r="A322" s="105" t="s">
        <v>559</v>
      </c>
      <c r="B322" s="66" t="s">
        <v>195</v>
      </c>
      <c r="H322" s="69"/>
    </row>
    <row r="323" spans="1:8" hidden="1" outlineLevel="1" x14ac:dyDescent="0.25">
      <c r="A323" s="105" t="s">
        <v>560</v>
      </c>
      <c r="B323" s="66" t="s">
        <v>201</v>
      </c>
      <c r="H323" s="69"/>
    </row>
    <row r="324" spans="1:8" hidden="1" outlineLevel="1" x14ac:dyDescent="0.25">
      <c r="A324" s="105" t="s">
        <v>561</v>
      </c>
      <c r="B324" s="66" t="s">
        <v>196</v>
      </c>
      <c r="H324" s="69"/>
    </row>
    <row r="325" spans="1:8" hidden="1" outlineLevel="1" x14ac:dyDescent="0.25">
      <c r="A325" s="105" t="s">
        <v>562</v>
      </c>
      <c r="B325" s="66" t="s">
        <v>197</v>
      </c>
      <c r="H325" s="69"/>
    </row>
    <row r="326" spans="1:8" hidden="1" outlineLevel="1" x14ac:dyDescent="0.25">
      <c r="A326" s="105" t="s">
        <v>563</v>
      </c>
      <c r="B326" s="66" t="s">
        <v>198</v>
      </c>
      <c r="H326" s="69"/>
    </row>
    <row r="327" spans="1:8" hidden="1" outlineLevel="1" x14ac:dyDescent="0.25">
      <c r="A327" s="105" t="s">
        <v>564</v>
      </c>
      <c r="B327" s="66" t="s">
        <v>199</v>
      </c>
      <c r="H327" s="69"/>
    </row>
    <row r="328" spans="1:8" hidden="1" outlineLevel="1" x14ac:dyDescent="0.25">
      <c r="A328" s="105" t="s">
        <v>565</v>
      </c>
      <c r="B328" s="85" t="s">
        <v>200</v>
      </c>
      <c r="H328" s="69"/>
    </row>
    <row r="329" spans="1:8" hidden="1" outlineLevel="1" x14ac:dyDescent="0.25">
      <c r="A329" s="105" t="s">
        <v>566</v>
      </c>
      <c r="B329" s="85" t="s">
        <v>200</v>
      </c>
      <c r="H329" s="69"/>
    </row>
    <row r="330" spans="1:8" hidden="1" outlineLevel="1" x14ac:dyDescent="0.25">
      <c r="A330" s="105" t="s">
        <v>567</v>
      </c>
      <c r="B330" s="85" t="s">
        <v>200</v>
      </c>
      <c r="H330" s="69"/>
    </row>
    <row r="331" spans="1:8" hidden="1" outlineLevel="1" x14ac:dyDescent="0.25">
      <c r="A331" s="105" t="s">
        <v>568</v>
      </c>
      <c r="B331" s="85" t="s">
        <v>200</v>
      </c>
      <c r="H331" s="69"/>
    </row>
    <row r="332" spans="1:8" hidden="1" outlineLevel="1" x14ac:dyDescent="0.25">
      <c r="A332" s="105" t="s">
        <v>569</v>
      </c>
      <c r="B332" s="85" t="s">
        <v>200</v>
      </c>
      <c r="H332" s="69"/>
    </row>
    <row r="333" spans="1:8" hidden="1" outlineLevel="1" x14ac:dyDescent="0.25">
      <c r="A333" s="105" t="s">
        <v>570</v>
      </c>
      <c r="B333" s="85" t="s">
        <v>200</v>
      </c>
      <c r="H333" s="69"/>
    </row>
    <row r="334" spans="1:8" hidden="1" outlineLevel="1" x14ac:dyDescent="0.25">
      <c r="A334" s="105" t="s">
        <v>571</v>
      </c>
      <c r="B334" s="85" t="s">
        <v>200</v>
      </c>
      <c r="H334" s="69"/>
    </row>
    <row r="335" spans="1:8" hidden="1" outlineLevel="1" x14ac:dyDescent="0.25">
      <c r="A335" s="105" t="s">
        <v>572</v>
      </c>
      <c r="B335" s="85" t="s">
        <v>200</v>
      </c>
      <c r="H335" s="69"/>
    </row>
    <row r="336" spans="1:8" hidden="1" outlineLevel="1" x14ac:dyDescent="0.25">
      <c r="A336" s="105" t="s">
        <v>573</v>
      </c>
      <c r="B336" s="85" t="s">
        <v>200</v>
      </c>
      <c r="H336" s="69"/>
    </row>
    <row r="337" spans="1:8" hidden="1" outlineLevel="1" x14ac:dyDescent="0.25">
      <c r="A337" s="105" t="s">
        <v>574</v>
      </c>
      <c r="B337" s="85" t="s">
        <v>200</v>
      </c>
      <c r="H337" s="69"/>
    </row>
    <row r="338" spans="1:8" hidden="1" outlineLevel="1" x14ac:dyDescent="0.25">
      <c r="A338" s="105" t="s">
        <v>575</v>
      </c>
      <c r="B338" s="85" t="s">
        <v>200</v>
      </c>
      <c r="H338" s="69"/>
    </row>
    <row r="339" spans="1:8" hidden="1" outlineLevel="1" x14ac:dyDescent="0.25">
      <c r="A339" s="105" t="s">
        <v>576</v>
      </c>
      <c r="B339" s="85" t="s">
        <v>200</v>
      </c>
      <c r="H339" s="69"/>
    </row>
    <row r="340" spans="1:8" hidden="1" outlineLevel="1" x14ac:dyDescent="0.25">
      <c r="A340" s="105" t="s">
        <v>577</v>
      </c>
      <c r="B340" s="85" t="s">
        <v>200</v>
      </c>
      <c r="H340" s="69"/>
    </row>
    <row r="341" spans="1:8" hidden="1" outlineLevel="1" x14ac:dyDescent="0.25">
      <c r="A341" s="105" t="s">
        <v>578</v>
      </c>
      <c r="B341" s="85" t="s">
        <v>200</v>
      </c>
      <c r="H341" s="69"/>
    </row>
    <row r="342" spans="1:8" hidden="1" outlineLevel="1" x14ac:dyDescent="0.25">
      <c r="A342" s="105" t="s">
        <v>579</v>
      </c>
      <c r="B342" s="85" t="s">
        <v>200</v>
      </c>
      <c r="H342" s="69"/>
    </row>
    <row r="343" spans="1:8" hidden="1" outlineLevel="1" x14ac:dyDescent="0.25">
      <c r="A343" s="105" t="s">
        <v>580</v>
      </c>
      <c r="B343" s="85" t="s">
        <v>200</v>
      </c>
      <c r="H343" s="69"/>
    </row>
    <row r="344" spans="1:8" hidden="1" outlineLevel="1" x14ac:dyDescent="0.25">
      <c r="A344" s="105" t="s">
        <v>581</v>
      </c>
      <c r="B344" s="85" t="s">
        <v>200</v>
      </c>
      <c r="H344" s="69"/>
    </row>
    <row r="345" spans="1:8" hidden="1" outlineLevel="1" x14ac:dyDescent="0.25">
      <c r="A345" s="105" t="s">
        <v>582</v>
      </c>
      <c r="B345" s="85" t="s">
        <v>200</v>
      </c>
      <c r="H345" s="69"/>
    </row>
    <row r="346" spans="1:8" hidden="1" outlineLevel="1" x14ac:dyDescent="0.25">
      <c r="A346" s="105" t="s">
        <v>583</v>
      </c>
      <c r="B346" s="85" t="s">
        <v>200</v>
      </c>
      <c r="H346" s="69"/>
    </row>
    <row r="347" spans="1:8" hidden="1" outlineLevel="1" x14ac:dyDescent="0.25">
      <c r="A347" s="105" t="s">
        <v>584</v>
      </c>
      <c r="B347" s="85" t="s">
        <v>200</v>
      </c>
      <c r="H347" s="69"/>
    </row>
    <row r="348" spans="1:8" hidden="1" outlineLevel="1" x14ac:dyDescent="0.25">
      <c r="A348" s="105" t="s">
        <v>585</v>
      </c>
      <c r="B348" s="85" t="s">
        <v>200</v>
      </c>
      <c r="H348" s="69"/>
    </row>
    <row r="349" spans="1:8" hidden="1" outlineLevel="1" x14ac:dyDescent="0.25">
      <c r="A349" s="105" t="s">
        <v>586</v>
      </c>
      <c r="B349" s="85" t="s">
        <v>200</v>
      </c>
      <c r="H349" s="69"/>
    </row>
    <row r="350" spans="1:8" hidden="1" outlineLevel="1" x14ac:dyDescent="0.25">
      <c r="A350" s="105" t="s">
        <v>587</v>
      </c>
      <c r="B350" s="85" t="s">
        <v>200</v>
      </c>
      <c r="H350" s="69"/>
    </row>
    <row r="351" spans="1:8" hidden="1" outlineLevel="1" x14ac:dyDescent="0.25">
      <c r="A351" s="105" t="s">
        <v>588</v>
      </c>
      <c r="B351" s="85" t="s">
        <v>200</v>
      </c>
      <c r="H351" s="69"/>
    </row>
    <row r="352" spans="1:8" hidden="1" outlineLevel="1" x14ac:dyDescent="0.25">
      <c r="A352" s="105" t="s">
        <v>589</v>
      </c>
      <c r="B352" s="85" t="s">
        <v>200</v>
      </c>
      <c r="H352" s="69"/>
    </row>
    <row r="353" spans="1:8" hidden="1" outlineLevel="1" x14ac:dyDescent="0.25">
      <c r="A353" s="105" t="s">
        <v>590</v>
      </c>
      <c r="B353" s="85" t="s">
        <v>200</v>
      </c>
      <c r="H353" s="69"/>
    </row>
    <row r="354" spans="1:8" hidden="1" outlineLevel="1" x14ac:dyDescent="0.25">
      <c r="A354" s="105" t="s">
        <v>591</v>
      </c>
      <c r="B354" s="85" t="s">
        <v>200</v>
      </c>
      <c r="H354" s="69"/>
    </row>
    <row r="355" spans="1:8" hidden="1" outlineLevel="1" x14ac:dyDescent="0.25">
      <c r="A355" s="105" t="s">
        <v>592</v>
      </c>
      <c r="B355" s="85" t="s">
        <v>200</v>
      </c>
      <c r="H355" s="69"/>
    </row>
    <row r="356" spans="1:8" hidden="1" outlineLevel="1" x14ac:dyDescent="0.25">
      <c r="A356" s="105" t="s">
        <v>593</v>
      </c>
      <c r="B356" s="85" t="s">
        <v>200</v>
      </c>
      <c r="H356" s="69"/>
    </row>
    <row r="357" spans="1:8" hidden="1" outlineLevel="1" x14ac:dyDescent="0.25">
      <c r="A357" s="105" t="s">
        <v>594</v>
      </c>
      <c r="B357" s="85" t="s">
        <v>200</v>
      </c>
      <c r="H357" s="69"/>
    </row>
    <row r="358" spans="1:8" hidden="1" outlineLevel="1" x14ac:dyDescent="0.25">
      <c r="A358" s="105" t="s">
        <v>595</v>
      </c>
      <c r="B358" s="85" t="s">
        <v>200</v>
      </c>
      <c r="H358" s="69"/>
    </row>
    <row r="359" spans="1:8" hidden="1" outlineLevel="1" x14ac:dyDescent="0.25">
      <c r="A359" s="105" t="s">
        <v>596</v>
      </c>
      <c r="B359" s="85" t="s">
        <v>200</v>
      </c>
      <c r="H359" s="69"/>
    </row>
    <row r="360" spans="1:8" hidden="1" outlineLevel="1" x14ac:dyDescent="0.25">
      <c r="A360" s="105" t="s">
        <v>597</v>
      </c>
      <c r="B360" s="85" t="s">
        <v>200</v>
      </c>
      <c r="H360" s="69"/>
    </row>
    <row r="361" spans="1:8" hidden="1" outlineLevel="1" x14ac:dyDescent="0.25">
      <c r="A361" s="105" t="s">
        <v>598</v>
      </c>
      <c r="B361" s="85" t="s">
        <v>200</v>
      </c>
      <c r="H361" s="69"/>
    </row>
    <row r="362" spans="1:8" hidden="1" outlineLevel="1" x14ac:dyDescent="0.25">
      <c r="A362" s="105" t="s">
        <v>599</v>
      </c>
      <c r="B362" s="85" t="s">
        <v>200</v>
      </c>
      <c r="H362" s="69"/>
    </row>
    <row r="363" spans="1:8" hidden="1" outlineLevel="1" x14ac:dyDescent="0.25">
      <c r="A363" s="105" t="s">
        <v>600</v>
      </c>
      <c r="B363" s="85" t="s">
        <v>200</v>
      </c>
      <c r="H363" s="69"/>
    </row>
    <row r="364" spans="1:8" collapsed="1" x14ac:dyDescent="0.25">
      <c r="H364" s="69"/>
    </row>
    <row r="365" spans="1:8" x14ac:dyDescent="0.25">
      <c r="H365" s="69"/>
    </row>
    <row r="366" spans="1:8" x14ac:dyDescent="0.25">
      <c r="H366" s="69"/>
    </row>
    <row r="367" spans="1:8" x14ac:dyDescent="0.25">
      <c r="H367" s="69"/>
    </row>
    <row r="368" spans="1:8" x14ac:dyDescent="0.25">
      <c r="H368" s="69"/>
    </row>
    <row r="369" spans="8:8" x14ac:dyDescent="0.25">
      <c r="H369" s="69"/>
    </row>
    <row r="370" spans="8:8" x14ac:dyDescent="0.25">
      <c r="H370" s="69"/>
    </row>
    <row r="371" spans="8:8" x14ac:dyDescent="0.25">
      <c r="H371" s="69"/>
    </row>
    <row r="372" spans="8:8" x14ac:dyDescent="0.25">
      <c r="H372" s="69"/>
    </row>
    <row r="373" spans="8:8" x14ac:dyDescent="0.25">
      <c r="H373" s="69"/>
    </row>
    <row r="374" spans="8:8" x14ac:dyDescent="0.25">
      <c r="H374" s="69"/>
    </row>
    <row r="375" spans="8:8" x14ac:dyDescent="0.25">
      <c r="H375" s="69"/>
    </row>
    <row r="376" spans="8:8" x14ac:dyDescent="0.25">
      <c r="H376" s="69"/>
    </row>
    <row r="377" spans="8:8" x14ac:dyDescent="0.25">
      <c r="H377" s="69"/>
    </row>
    <row r="378" spans="8:8" x14ac:dyDescent="0.25">
      <c r="H378" s="69"/>
    </row>
    <row r="379" spans="8:8" x14ac:dyDescent="0.25">
      <c r="H379" s="69"/>
    </row>
    <row r="380" spans="8:8" x14ac:dyDescent="0.25">
      <c r="H380" s="69"/>
    </row>
    <row r="381" spans="8:8" x14ac:dyDescent="0.25">
      <c r="H381" s="69"/>
    </row>
    <row r="382" spans="8:8" x14ac:dyDescent="0.25">
      <c r="H382" s="69"/>
    </row>
    <row r="383" spans="8:8" x14ac:dyDescent="0.25">
      <c r="H383" s="69"/>
    </row>
    <row r="384" spans="8:8" x14ac:dyDescent="0.25">
      <c r="H384" s="69"/>
    </row>
    <row r="385" spans="8:8" x14ac:dyDescent="0.25">
      <c r="H385" s="69"/>
    </row>
    <row r="386" spans="8:8" x14ac:dyDescent="0.25">
      <c r="H386" s="69"/>
    </row>
    <row r="387" spans="8:8" x14ac:dyDescent="0.25">
      <c r="H387" s="69"/>
    </row>
    <row r="388" spans="8:8" x14ac:dyDescent="0.25">
      <c r="H388" s="69"/>
    </row>
    <row r="389" spans="8:8" x14ac:dyDescent="0.25">
      <c r="H389" s="69"/>
    </row>
    <row r="390" spans="8:8" x14ac:dyDescent="0.25">
      <c r="H390" s="69"/>
    </row>
    <row r="391" spans="8:8" x14ac:dyDescent="0.25">
      <c r="H391" s="69"/>
    </row>
    <row r="392" spans="8:8" x14ac:dyDescent="0.25">
      <c r="H392" s="69"/>
    </row>
    <row r="393" spans="8:8" x14ac:dyDescent="0.25">
      <c r="H393" s="69"/>
    </row>
    <row r="394" spans="8:8" x14ac:dyDescent="0.25">
      <c r="H394" s="69"/>
    </row>
    <row r="395" spans="8:8" x14ac:dyDescent="0.25">
      <c r="H395" s="69"/>
    </row>
    <row r="396" spans="8:8" x14ac:dyDescent="0.25">
      <c r="H396" s="69"/>
    </row>
    <row r="397" spans="8:8" x14ac:dyDescent="0.25">
      <c r="H397" s="69"/>
    </row>
    <row r="398" spans="8:8" x14ac:dyDescent="0.25">
      <c r="H398" s="69"/>
    </row>
    <row r="399" spans="8:8" x14ac:dyDescent="0.25">
      <c r="H399" s="69"/>
    </row>
    <row r="400" spans="8:8" x14ac:dyDescent="0.25">
      <c r="H400" s="69"/>
    </row>
    <row r="401" spans="8:8" x14ac:dyDescent="0.25">
      <c r="H401" s="69"/>
    </row>
    <row r="402" spans="8:8" x14ac:dyDescent="0.25">
      <c r="H402" s="69"/>
    </row>
    <row r="403" spans="8:8" x14ac:dyDescent="0.25">
      <c r="H403" s="69"/>
    </row>
    <row r="404" spans="8:8" x14ac:dyDescent="0.25">
      <c r="H404" s="69"/>
    </row>
    <row r="405" spans="8:8" x14ac:dyDescent="0.25">
      <c r="H405" s="69"/>
    </row>
    <row r="406" spans="8:8" x14ac:dyDescent="0.25">
      <c r="H406" s="69"/>
    </row>
    <row r="407" spans="8:8" x14ac:dyDescent="0.25">
      <c r="H407" s="69"/>
    </row>
    <row r="408" spans="8:8" x14ac:dyDescent="0.25">
      <c r="H408" s="69"/>
    </row>
    <row r="409" spans="8:8" x14ac:dyDescent="0.25">
      <c r="H409" s="69"/>
    </row>
    <row r="410" spans="8:8" x14ac:dyDescent="0.25">
      <c r="H410" s="69"/>
    </row>
    <row r="411" spans="8:8" x14ac:dyDescent="0.25">
      <c r="H411" s="69"/>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6" location="'A. HTT General'!A38" display="'A. HTT General'!A38"/>
    <hyperlink ref="C287" location="'A. HTT General'!A39" display="'A. HTT General'!A39"/>
    <hyperlink ref="C288" location="'B1. HTT Mortgage Assets'!B43" display="'B1. HTT Mortgage Assets'!B43"/>
    <hyperlink ref="C289" location="'A. HTT General'!A52" display="'A. HTT General'!A52"/>
    <hyperlink ref="C293" location="'A. HTT General'!B161" display="'A. HTT General'!B161"/>
    <hyperlink ref="C294" location="'A. HTT General'!B135" display="'A. HTT General'!B135"/>
    <hyperlink ref="C295" location="'C. HTT Harmonised Glossary'!B17" display="'C. HTT Harmonised Glossary'!B17"/>
    <hyperlink ref="C296" location="'A. HTT General'!B65" display="'A. HTT General'!B65"/>
    <hyperlink ref="C297" location="'A. HTT General'!B87" display="'A. HTT General'!B87"/>
    <hyperlink ref="C298" location="'B1. HTT Mortgage Assets'!B160" display="'B1. HTT Mortgage Assets'!B160"/>
    <hyperlink ref="C310"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2" location="'A. HTT General'!B109" display="'A. HTT General'!B109"/>
    <hyperlink ref="D290" location="'B1. HTT Mortgage Assets'!B266" display="'B1. HTT Mortgage Assets'!B266"/>
    <hyperlink ref="C290" location="'B1. HTT Mortgage Assets'!B166" display="'B1. HTT Mortgage Assets'!B166"/>
    <hyperlink ref="C291" location="'B1. HTT Mortgage Assets'!B130" display="'B1. HTT Mortgage Assets'!B130"/>
    <hyperlink ref="D291" location="'A. HTT General'!B227" display="'A. HTT General'!B227"/>
    <hyperlink ref="C16" r:id="rId4"/>
    <hyperlink ref="C29" r:id="rId5"/>
    <hyperlink ref="C227"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drawing r:id="rId8"/>
  <legacyDrawing r:id="rId9"/>
  <legacyDrawingHF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G368"/>
  <sheetViews>
    <sheetView topLeftCell="A67" zoomScale="80" zoomScaleNormal="80" zoomScaleSheetLayoutView="80" zoomScalePageLayoutView="80" workbookViewId="0">
      <selection activeCell="F87" sqref="F87"/>
    </sheetView>
  </sheetViews>
  <sheetFormatPr defaultColWidth="8.85546875" defaultRowHeight="15" outlineLevelRow="1" x14ac:dyDescent="0.25"/>
  <cols>
    <col min="1" max="1" width="13.85546875" style="70" customWidth="1"/>
    <col min="2" max="2" width="60.85546875" style="5" customWidth="1"/>
    <col min="3" max="3" width="41" style="5" customWidth="1"/>
    <col min="4" max="4" width="40.85546875" style="5" customWidth="1"/>
    <col min="5" max="5" width="6.7109375" style="5" customWidth="1"/>
    <col min="6" max="6" width="41.5703125" style="5" customWidth="1"/>
    <col min="7" max="7" width="41.5703125" style="3" customWidth="1"/>
    <col min="8" max="8" width="8.85546875" style="1"/>
    <col min="9" max="9" width="11.5703125" style="1" bestFit="1" customWidth="1"/>
    <col min="10" max="16384" width="8.85546875" style="1"/>
  </cols>
  <sheetData>
    <row r="1" spans="1:7" ht="31.5" x14ac:dyDescent="0.25">
      <c r="A1" s="22" t="s">
        <v>262</v>
      </c>
      <c r="B1" s="22"/>
      <c r="C1" s="3"/>
      <c r="D1" s="3"/>
      <c r="E1" s="3"/>
      <c r="F1" s="3"/>
    </row>
    <row r="2" spans="1:7" ht="15.75" thickBot="1" x14ac:dyDescent="0.3">
      <c r="A2" s="69"/>
      <c r="B2" s="3"/>
      <c r="C2" s="3"/>
      <c r="D2" s="3"/>
      <c r="E2" s="3"/>
      <c r="F2" s="3"/>
    </row>
    <row r="3" spans="1:7" ht="19.5" thickBot="1" x14ac:dyDescent="0.3">
      <c r="A3" s="54"/>
      <c r="B3" s="53" t="s">
        <v>131</v>
      </c>
      <c r="C3" s="108" t="s">
        <v>78</v>
      </c>
      <c r="D3" s="54"/>
      <c r="E3" s="54"/>
      <c r="F3" s="54"/>
      <c r="G3" s="54"/>
    </row>
    <row r="4" spans="1:7" ht="15.75" thickBot="1" x14ac:dyDescent="0.3"/>
    <row r="5" spans="1:7" s="68" customFormat="1" ht="18.75" x14ac:dyDescent="0.25">
      <c r="A5" s="79"/>
      <c r="B5" s="95" t="s">
        <v>263</v>
      </c>
      <c r="C5" s="79"/>
      <c r="D5" s="70"/>
      <c r="E5" s="4"/>
      <c r="F5" s="4"/>
      <c r="G5" s="69"/>
    </row>
    <row r="6" spans="1:7" s="68" customFormat="1" x14ac:dyDescent="0.25">
      <c r="A6" s="70"/>
      <c r="B6" s="92" t="s">
        <v>228</v>
      </c>
      <c r="C6" s="70"/>
      <c r="D6" s="70"/>
      <c r="E6" s="70"/>
      <c r="F6" s="70"/>
      <c r="G6" s="69"/>
    </row>
    <row r="7" spans="1:7" s="68" customFormat="1" x14ac:dyDescent="0.25">
      <c r="A7" s="70"/>
      <c r="B7" s="93" t="s">
        <v>229</v>
      </c>
      <c r="C7" s="70"/>
      <c r="D7" s="70"/>
      <c r="E7" s="70"/>
      <c r="F7" s="70"/>
      <c r="G7" s="69"/>
    </row>
    <row r="8" spans="1:7" s="68" customFormat="1" ht="15.75" thickBot="1" x14ac:dyDescent="0.3">
      <c r="A8" s="70"/>
      <c r="B8" s="96" t="s">
        <v>230</v>
      </c>
      <c r="C8" s="70"/>
      <c r="D8" s="70"/>
      <c r="E8" s="70"/>
      <c r="F8" s="70"/>
      <c r="G8" s="69"/>
    </row>
    <row r="9" spans="1:7" s="68" customFormat="1" x14ac:dyDescent="0.25">
      <c r="A9" s="70"/>
      <c r="B9" s="84"/>
      <c r="C9" s="70"/>
      <c r="D9" s="70"/>
      <c r="E9" s="70"/>
      <c r="F9" s="70"/>
      <c r="G9" s="69"/>
    </row>
    <row r="10" spans="1:7" ht="37.5" x14ac:dyDescent="0.25">
      <c r="A10" s="21" t="s">
        <v>227</v>
      </c>
      <c r="B10" s="21" t="s">
        <v>228</v>
      </c>
      <c r="C10" s="18"/>
      <c r="D10" s="18"/>
      <c r="E10" s="18"/>
      <c r="F10" s="18"/>
      <c r="G10" s="19"/>
    </row>
    <row r="11" spans="1:7" ht="15" customHeight="1" x14ac:dyDescent="0.25">
      <c r="A11" s="75"/>
      <c r="B11" s="77" t="s">
        <v>939</v>
      </c>
      <c r="C11" s="40" t="s">
        <v>84</v>
      </c>
      <c r="D11" s="40"/>
      <c r="E11" s="40"/>
      <c r="F11" s="42" t="s">
        <v>150</v>
      </c>
      <c r="G11" s="42"/>
    </row>
    <row r="12" spans="1:7" x14ac:dyDescent="0.25">
      <c r="A12" s="105" t="s">
        <v>614</v>
      </c>
      <c r="B12" s="5" t="s">
        <v>3</v>
      </c>
      <c r="C12" s="366">
        <v>182124</v>
      </c>
      <c r="F12" s="41">
        <f>IF($C$15=0,"",IF(C12="[for completion]","",C12/$C$15))</f>
        <v>0.76522367553077508</v>
      </c>
    </row>
    <row r="13" spans="1:7" x14ac:dyDescent="0.25">
      <c r="A13" s="105" t="s">
        <v>615</v>
      </c>
      <c r="B13" s="5" t="s">
        <v>4</v>
      </c>
      <c r="C13" s="366">
        <v>55813</v>
      </c>
      <c r="F13" s="63">
        <f>IF($C$15=0,"",IF(C13="[for completion]","",C13/$C$15))</f>
        <v>0.23450741803605868</v>
      </c>
    </row>
    <row r="14" spans="1:7" s="68" customFormat="1" x14ac:dyDescent="0.25">
      <c r="A14" s="105" t="s">
        <v>616</v>
      </c>
      <c r="B14" s="70" t="s">
        <v>2</v>
      </c>
      <c r="C14" s="366">
        <v>64</v>
      </c>
      <c r="D14" s="70"/>
      <c r="E14" s="70"/>
      <c r="F14" s="63">
        <f>IF($C$15=0,"",IF(C14="[for completion]","",C14/$C$15))</f>
        <v>2.6890643316624719E-4</v>
      </c>
      <c r="G14" s="69"/>
    </row>
    <row r="15" spans="1:7" s="68" customFormat="1" x14ac:dyDescent="0.25">
      <c r="A15" s="105" t="s">
        <v>617</v>
      </c>
      <c r="B15" s="44" t="s">
        <v>1</v>
      </c>
      <c r="C15" s="366">
        <f>SUM(C12:C14)</f>
        <v>238001</v>
      </c>
      <c r="D15" s="5"/>
      <c r="E15" s="5"/>
      <c r="F15" s="74">
        <f>SUM(F12:F14)</f>
        <v>1</v>
      </c>
      <c r="G15" s="69"/>
    </row>
    <row r="16" spans="1:7" s="68" customFormat="1" hidden="1" outlineLevel="1" x14ac:dyDescent="0.25">
      <c r="A16" s="105" t="s">
        <v>618</v>
      </c>
      <c r="B16" s="85" t="s">
        <v>994</v>
      </c>
      <c r="C16" s="70">
        <v>152.76</v>
      </c>
      <c r="D16" s="105"/>
      <c r="E16" s="70"/>
      <c r="F16" s="63">
        <f t="shared" ref="F16:F26" si="0">IF($C$15=0,"",IF(C16="[for completion]","",C16/$C$15))</f>
        <v>6.4184604266368623E-4</v>
      </c>
      <c r="G16" s="69"/>
    </row>
    <row r="17" spans="1:7" s="68" customFormat="1" hidden="1" outlineLevel="1" x14ac:dyDescent="0.25">
      <c r="A17" s="105" t="s">
        <v>619</v>
      </c>
      <c r="B17" s="85" t="s">
        <v>995</v>
      </c>
      <c r="C17" s="70">
        <v>5.99</v>
      </c>
      <c r="D17" s="105"/>
      <c r="E17" s="70"/>
      <c r="F17" s="63">
        <f t="shared" si="0"/>
        <v>2.516796147915345E-5</v>
      </c>
      <c r="G17" s="69"/>
    </row>
    <row r="18" spans="1:7" s="68" customFormat="1" hidden="1" outlineLevel="1" x14ac:dyDescent="0.25">
      <c r="A18" s="105" t="s">
        <v>620</v>
      </c>
      <c r="B18" s="85" t="s">
        <v>996</v>
      </c>
      <c r="C18" s="106">
        <v>23.38</v>
      </c>
      <c r="D18" s="105"/>
      <c r="E18" s="70"/>
      <c r="F18" s="63">
        <f t="shared" si="0"/>
        <v>9.8234881366044677E-5</v>
      </c>
      <c r="G18" s="69"/>
    </row>
    <row r="19" spans="1:7" s="68" customFormat="1" hidden="1" outlineLevel="1" x14ac:dyDescent="0.25">
      <c r="A19" s="105" t="s">
        <v>621</v>
      </c>
      <c r="B19" s="85" t="s">
        <v>997</v>
      </c>
      <c r="C19" s="70">
        <v>17.7</v>
      </c>
      <c r="D19" s="105"/>
      <c r="E19" s="70"/>
      <c r="F19" s="63">
        <f t="shared" si="0"/>
        <v>7.4369435422540233E-5</v>
      </c>
      <c r="G19" s="69"/>
    </row>
    <row r="20" spans="1:7" s="68" customFormat="1" hidden="1" outlineLevel="1" x14ac:dyDescent="0.25">
      <c r="A20" s="105" t="s">
        <v>622</v>
      </c>
      <c r="B20" s="85" t="s">
        <v>160</v>
      </c>
      <c r="C20" s="70">
        <v>9.83</v>
      </c>
      <c r="D20" s="105"/>
      <c r="E20" s="70"/>
      <c r="F20" s="63">
        <f t="shared" si="0"/>
        <v>4.1302347469128284E-5</v>
      </c>
      <c r="G20" s="69"/>
    </row>
    <row r="21" spans="1:7" s="68" customFormat="1" hidden="1" outlineLevel="1" x14ac:dyDescent="0.25">
      <c r="A21" s="105" t="s">
        <v>623</v>
      </c>
      <c r="B21" s="85" t="s">
        <v>998</v>
      </c>
      <c r="C21" s="70">
        <v>2.4500000000000002</v>
      </c>
      <c r="D21" s="105"/>
      <c r="E21" s="70"/>
      <c r="F21" s="63">
        <f t="shared" si="0"/>
        <v>1.0294074394645402E-5</v>
      </c>
      <c r="G21" s="69"/>
    </row>
    <row r="22" spans="1:7" s="68" customFormat="1" hidden="1" outlineLevel="1" x14ac:dyDescent="0.25">
      <c r="A22" s="105" t="s">
        <v>624</v>
      </c>
      <c r="B22" s="85" t="s">
        <v>999</v>
      </c>
      <c r="C22" s="70">
        <v>14.22</v>
      </c>
      <c r="D22" s="105"/>
      <c r="E22" s="70"/>
      <c r="F22" s="63">
        <f t="shared" si="0"/>
        <v>5.974764811912555E-5</v>
      </c>
      <c r="G22" s="69"/>
    </row>
    <row r="23" spans="1:7" s="68" customFormat="1" hidden="1" outlineLevel="1" x14ac:dyDescent="0.25">
      <c r="A23" s="105" t="s">
        <v>625</v>
      </c>
      <c r="B23" s="85" t="s">
        <v>1000</v>
      </c>
      <c r="C23" s="70">
        <v>8.08</v>
      </c>
      <c r="D23" s="70"/>
      <c r="E23" s="70"/>
      <c r="F23" s="63">
        <f t="shared" si="0"/>
        <v>3.3949437187238712E-5</v>
      </c>
      <c r="G23" s="69"/>
    </row>
    <row r="24" spans="1:7" s="68" customFormat="1" hidden="1" outlineLevel="1" x14ac:dyDescent="0.25">
      <c r="A24" s="105" t="s">
        <v>626</v>
      </c>
      <c r="B24" s="85" t="s">
        <v>1001</v>
      </c>
      <c r="C24" s="70">
        <v>3.52</v>
      </c>
      <c r="D24" s="70"/>
      <c r="E24" s="70"/>
      <c r="F24" s="63">
        <f t="shared" si="0"/>
        <v>1.4789853824143596E-5</v>
      </c>
      <c r="G24" s="69"/>
    </row>
    <row r="25" spans="1:7" s="68" customFormat="1" hidden="1" outlineLevel="1" x14ac:dyDescent="0.25">
      <c r="A25" s="105" t="s">
        <v>627</v>
      </c>
      <c r="B25" s="85" t="s">
        <v>1450</v>
      </c>
      <c r="C25" s="70">
        <v>0.06</v>
      </c>
      <c r="D25" s="70"/>
      <c r="E25" s="70"/>
      <c r="F25" s="63">
        <f t="shared" si="0"/>
        <v>2.5209978109335673E-7</v>
      </c>
      <c r="G25" s="69"/>
    </row>
    <row r="26" spans="1:7" hidden="1" outlineLevel="1" x14ac:dyDescent="0.25">
      <c r="A26" s="105" t="s">
        <v>628</v>
      </c>
      <c r="B26" s="85"/>
      <c r="C26" s="1"/>
      <c r="D26" s="1"/>
      <c r="E26" s="1"/>
      <c r="F26" s="63">
        <f t="shared" si="0"/>
        <v>0</v>
      </c>
    </row>
    <row r="27" spans="1:7" ht="15" customHeight="1" collapsed="1" x14ac:dyDescent="0.25">
      <c r="A27" s="75"/>
      <c r="B27" s="77" t="s">
        <v>940</v>
      </c>
      <c r="C27" s="40" t="s">
        <v>144</v>
      </c>
      <c r="D27" s="75" t="s">
        <v>145</v>
      </c>
      <c r="E27" s="39"/>
      <c r="F27" s="75" t="s">
        <v>151</v>
      </c>
      <c r="G27" s="42"/>
    </row>
    <row r="28" spans="1:7" x14ac:dyDescent="0.25">
      <c r="A28" s="105" t="s">
        <v>629</v>
      </c>
      <c r="B28" s="5" t="s">
        <v>213</v>
      </c>
      <c r="C28" s="366">
        <v>147192</v>
      </c>
      <c r="D28" s="366">
        <v>10847</v>
      </c>
      <c r="E28" s="70"/>
      <c r="F28" s="366">
        <v>158158</v>
      </c>
    </row>
    <row r="29" spans="1:7" s="68" customFormat="1" hidden="1" outlineLevel="1" x14ac:dyDescent="0.25">
      <c r="A29" s="105" t="s">
        <v>630</v>
      </c>
      <c r="B29" s="66" t="s">
        <v>192</v>
      </c>
      <c r="C29" s="70"/>
      <c r="D29" s="70"/>
      <c r="E29" s="70"/>
      <c r="F29" s="70"/>
      <c r="G29" s="69"/>
    </row>
    <row r="30" spans="1:7" s="68" customFormat="1" hidden="1" outlineLevel="1" x14ac:dyDescent="0.25">
      <c r="A30" s="105" t="s">
        <v>631</v>
      </c>
      <c r="B30" s="66" t="s">
        <v>193</v>
      </c>
      <c r="C30" s="70"/>
      <c r="D30" s="70"/>
      <c r="E30" s="70"/>
      <c r="F30" s="70"/>
      <c r="G30" s="69"/>
    </row>
    <row r="31" spans="1:7" s="68" customFormat="1" hidden="1" outlineLevel="1" x14ac:dyDescent="0.25">
      <c r="A31" s="105" t="s">
        <v>632</v>
      </c>
      <c r="B31" s="66"/>
      <c r="C31" s="70"/>
      <c r="D31" s="70"/>
      <c r="E31" s="70"/>
      <c r="F31" s="70"/>
      <c r="G31" s="69"/>
    </row>
    <row r="32" spans="1:7" s="68" customFormat="1" hidden="1" outlineLevel="1" x14ac:dyDescent="0.25">
      <c r="A32" s="105" t="s">
        <v>633</v>
      </c>
      <c r="B32" s="66"/>
      <c r="C32" s="70"/>
      <c r="D32" s="70"/>
      <c r="E32" s="70"/>
      <c r="F32" s="70"/>
      <c r="G32" s="69"/>
    </row>
    <row r="33" spans="1:7" s="68" customFormat="1" hidden="1" outlineLevel="1" x14ac:dyDescent="0.25">
      <c r="A33" s="105" t="s">
        <v>634</v>
      </c>
      <c r="B33" s="66"/>
      <c r="C33" s="70"/>
      <c r="D33" s="70"/>
      <c r="E33" s="70"/>
      <c r="F33" s="70"/>
      <c r="G33" s="69"/>
    </row>
    <row r="34" spans="1:7" s="68" customFormat="1" hidden="1" outlineLevel="1" x14ac:dyDescent="0.25">
      <c r="A34" s="105" t="s">
        <v>635</v>
      </c>
      <c r="B34" s="66"/>
      <c r="C34" s="70"/>
      <c r="D34" s="70"/>
      <c r="E34" s="70"/>
      <c r="F34" s="70"/>
      <c r="G34" s="69"/>
    </row>
    <row r="35" spans="1:7" ht="15" customHeight="1" collapsed="1" x14ac:dyDescent="0.25">
      <c r="A35" s="75"/>
      <c r="B35" s="77" t="s">
        <v>941</v>
      </c>
      <c r="C35" s="40" t="s">
        <v>146</v>
      </c>
      <c r="D35" s="62" t="s">
        <v>147</v>
      </c>
      <c r="E35" s="39"/>
      <c r="F35" s="76" t="s">
        <v>150</v>
      </c>
      <c r="G35" s="42"/>
    </row>
    <row r="36" spans="1:7" x14ac:dyDescent="0.25">
      <c r="A36" s="105" t="s">
        <v>636</v>
      </c>
      <c r="B36" s="5" t="s">
        <v>207</v>
      </c>
      <c r="C36" s="105">
        <v>1.19</v>
      </c>
      <c r="D36" s="56">
        <v>3.93</v>
      </c>
      <c r="F36" s="70">
        <v>1.04</v>
      </c>
    </row>
    <row r="37" spans="1:7" hidden="1" outlineLevel="1" x14ac:dyDescent="0.25">
      <c r="A37" s="105" t="s">
        <v>637</v>
      </c>
      <c r="B37" s="105"/>
      <c r="D37" s="56"/>
      <c r="F37" s="70"/>
    </row>
    <row r="38" spans="1:7" s="68" customFormat="1" hidden="1" outlineLevel="1" x14ac:dyDescent="0.25">
      <c r="A38" s="105" t="s">
        <v>638</v>
      </c>
      <c r="B38" s="105"/>
      <c r="C38" s="70"/>
      <c r="D38" s="70"/>
      <c r="E38" s="70"/>
      <c r="F38" s="70"/>
      <c r="G38" s="69"/>
    </row>
    <row r="39" spans="1:7" s="68" customFormat="1" hidden="1" outlineLevel="1" x14ac:dyDescent="0.25">
      <c r="A39" s="105" t="s">
        <v>639</v>
      </c>
      <c r="B39" s="105"/>
      <c r="C39" s="70"/>
      <c r="D39" s="70"/>
      <c r="E39" s="70"/>
      <c r="F39" s="70"/>
      <c r="G39" s="69"/>
    </row>
    <row r="40" spans="1:7" s="68" customFormat="1" hidden="1" outlineLevel="1" x14ac:dyDescent="0.25">
      <c r="A40" s="105" t="s">
        <v>640</v>
      </c>
      <c r="B40" s="70"/>
      <c r="C40" s="70"/>
      <c r="D40" s="70"/>
      <c r="E40" s="70"/>
      <c r="F40" s="70"/>
      <c r="G40" s="69"/>
    </row>
    <row r="41" spans="1:7" s="68" customFormat="1" hidden="1" outlineLevel="1" x14ac:dyDescent="0.25">
      <c r="A41" s="105" t="s">
        <v>641</v>
      </c>
      <c r="B41" s="70"/>
      <c r="C41" s="70"/>
      <c r="D41" s="70"/>
      <c r="E41" s="70"/>
      <c r="F41" s="70"/>
      <c r="G41" s="69"/>
    </row>
    <row r="42" spans="1:7" s="68" customFormat="1" hidden="1" outlineLevel="1" x14ac:dyDescent="0.25">
      <c r="A42" s="105" t="s">
        <v>642</v>
      </c>
      <c r="B42" s="70"/>
      <c r="C42" s="70"/>
      <c r="D42" s="70"/>
      <c r="E42" s="70"/>
      <c r="F42" s="70"/>
      <c r="G42" s="69"/>
    </row>
    <row r="43" spans="1:7" ht="15" customHeight="1" collapsed="1" x14ac:dyDescent="0.25">
      <c r="A43" s="75"/>
      <c r="B43" s="77" t="s">
        <v>942</v>
      </c>
      <c r="C43" s="75" t="s">
        <v>146</v>
      </c>
      <c r="D43" s="75" t="s">
        <v>147</v>
      </c>
      <c r="E43" s="39"/>
      <c r="F43" s="76" t="s">
        <v>150</v>
      </c>
      <c r="G43" s="42"/>
    </row>
    <row r="44" spans="1:7" x14ac:dyDescent="0.25">
      <c r="A44" s="105" t="s">
        <v>643</v>
      </c>
      <c r="B44" s="88" t="s">
        <v>93</v>
      </c>
      <c r="C44" s="381">
        <f>SUM(C45:C72)</f>
        <v>100</v>
      </c>
      <c r="D44" s="381">
        <f>SUM(D45:D72)</f>
        <v>99.487672709678236</v>
      </c>
      <c r="E44" s="70"/>
      <c r="F44" s="381">
        <f>SUM(F45:F72)</f>
        <v>99.879855322332517</v>
      </c>
      <c r="G44" s="5"/>
    </row>
    <row r="45" spans="1:7" s="55" customFormat="1" x14ac:dyDescent="0.25">
      <c r="A45" s="105" t="s">
        <v>644</v>
      </c>
      <c r="B45" s="70" t="s">
        <v>106</v>
      </c>
      <c r="C45" s="105" t="s">
        <v>186</v>
      </c>
      <c r="D45" s="105" t="s">
        <v>186</v>
      </c>
      <c r="E45" s="70"/>
      <c r="F45" s="105" t="s">
        <v>186</v>
      </c>
      <c r="G45" s="56"/>
    </row>
    <row r="46" spans="1:7" s="55" customFormat="1" x14ac:dyDescent="0.25">
      <c r="A46" s="105" t="s">
        <v>645</v>
      </c>
      <c r="B46" s="70" t="s">
        <v>94</v>
      </c>
      <c r="C46" s="105" t="s">
        <v>186</v>
      </c>
      <c r="D46" s="105" t="s">
        <v>186</v>
      </c>
      <c r="E46" s="70"/>
      <c r="F46" s="105" t="s">
        <v>186</v>
      </c>
      <c r="G46" s="56"/>
    </row>
    <row r="47" spans="1:7" s="55" customFormat="1" x14ac:dyDescent="0.25">
      <c r="A47" s="105" t="s">
        <v>646</v>
      </c>
      <c r="B47" s="70" t="s">
        <v>95</v>
      </c>
      <c r="C47" s="105" t="s">
        <v>186</v>
      </c>
      <c r="D47" s="105" t="s">
        <v>186</v>
      </c>
      <c r="E47" s="70"/>
      <c r="F47" s="105" t="s">
        <v>186</v>
      </c>
      <c r="G47" s="56"/>
    </row>
    <row r="48" spans="1:7" s="68" customFormat="1" x14ac:dyDescent="0.25">
      <c r="A48" s="105" t="s">
        <v>647</v>
      </c>
      <c r="B48" s="105" t="s">
        <v>270</v>
      </c>
      <c r="C48" s="105" t="s">
        <v>186</v>
      </c>
      <c r="D48" s="105" t="s">
        <v>186</v>
      </c>
      <c r="E48" s="105"/>
      <c r="F48" s="105" t="s">
        <v>186</v>
      </c>
      <c r="G48" s="105"/>
    </row>
    <row r="49" spans="1:7" s="55" customFormat="1" x14ac:dyDescent="0.25">
      <c r="A49" s="105" t="s">
        <v>648</v>
      </c>
      <c r="B49" s="70" t="s">
        <v>116</v>
      </c>
      <c r="C49" s="105" t="s">
        <v>186</v>
      </c>
      <c r="D49" s="105" t="s">
        <v>186</v>
      </c>
      <c r="E49" s="70"/>
      <c r="F49" s="105" t="s">
        <v>186</v>
      </c>
      <c r="G49" s="56"/>
    </row>
    <row r="50" spans="1:7" s="55" customFormat="1" x14ac:dyDescent="0.25">
      <c r="A50" s="105" t="s">
        <v>649</v>
      </c>
      <c r="B50" s="70" t="s">
        <v>113</v>
      </c>
      <c r="C50" s="105" t="s">
        <v>186</v>
      </c>
      <c r="D50" s="105" t="s">
        <v>186</v>
      </c>
      <c r="E50" s="70"/>
      <c r="F50" s="105" t="s">
        <v>186</v>
      </c>
      <c r="G50" s="56"/>
    </row>
    <row r="51" spans="1:7" s="55" customFormat="1" x14ac:dyDescent="0.25">
      <c r="A51" s="105" t="s">
        <v>650</v>
      </c>
      <c r="B51" s="70" t="s">
        <v>96</v>
      </c>
      <c r="C51" s="105">
        <v>100</v>
      </c>
      <c r="D51" s="379">
        <v>99.487672709678236</v>
      </c>
      <c r="E51" s="379"/>
      <c r="F51" s="379">
        <v>99.879855322332517</v>
      </c>
      <c r="G51" s="56"/>
    </row>
    <row r="52" spans="1:7" s="55" customFormat="1" x14ac:dyDescent="0.25">
      <c r="A52" s="105" t="s">
        <v>651</v>
      </c>
      <c r="B52" s="70" t="s">
        <v>97</v>
      </c>
      <c r="C52" s="105" t="s">
        <v>186</v>
      </c>
      <c r="D52" s="105" t="s">
        <v>186</v>
      </c>
      <c r="E52" s="70"/>
      <c r="F52" s="105" t="s">
        <v>186</v>
      </c>
      <c r="G52" s="56"/>
    </row>
    <row r="53" spans="1:7" s="55" customFormat="1" x14ac:dyDescent="0.25">
      <c r="A53" s="105" t="s">
        <v>652</v>
      </c>
      <c r="B53" s="70" t="s">
        <v>98</v>
      </c>
      <c r="C53" s="105" t="s">
        <v>186</v>
      </c>
      <c r="D53" s="105" t="s">
        <v>186</v>
      </c>
      <c r="E53" s="70"/>
      <c r="F53" s="105" t="s">
        <v>186</v>
      </c>
      <c r="G53" s="56"/>
    </row>
    <row r="54" spans="1:7" s="55" customFormat="1" x14ac:dyDescent="0.25">
      <c r="A54" s="105" t="s">
        <v>653</v>
      </c>
      <c r="B54" s="70" t="s">
        <v>0</v>
      </c>
      <c r="C54" s="105" t="s">
        <v>186</v>
      </c>
      <c r="D54" s="105" t="s">
        <v>186</v>
      </c>
      <c r="E54" s="70"/>
      <c r="F54" s="105" t="s">
        <v>186</v>
      </c>
      <c r="G54" s="56"/>
    </row>
    <row r="55" spans="1:7" s="55" customFormat="1" x14ac:dyDescent="0.25">
      <c r="A55" s="105" t="s">
        <v>654</v>
      </c>
      <c r="B55" s="70" t="s">
        <v>14</v>
      </c>
      <c r="C55" s="105" t="s">
        <v>186</v>
      </c>
      <c r="D55" s="105" t="s">
        <v>186</v>
      </c>
      <c r="E55" s="70"/>
      <c r="F55" s="105" t="s">
        <v>186</v>
      </c>
      <c r="G55" s="56"/>
    </row>
    <row r="56" spans="1:7" s="55" customFormat="1" x14ac:dyDescent="0.25">
      <c r="A56" s="105" t="s">
        <v>655</v>
      </c>
      <c r="B56" s="70" t="s">
        <v>99</v>
      </c>
      <c r="C56" s="105" t="s">
        <v>186</v>
      </c>
      <c r="D56" s="105" t="s">
        <v>186</v>
      </c>
      <c r="E56" s="70"/>
      <c r="F56" s="105" t="s">
        <v>186</v>
      </c>
      <c r="G56" s="56"/>
    </row>
    <row r="57" spans="1:7" s="55" customFormat="1" x14ac:dyDescent="0.25">
      <c r="A57" s="105" t="s">
        <v>656</v>
      </c>
      <c r="B57" s="70" t="s">
        <v>273</v>
      </c>
      <c r="C57" s="105" t="s">
        <v>186</v>
      </c>
      <c r="D57" s="105" t="s">
        <v>186</v>
      </c>
      <c r="E57" s="70"/>
      <c r="F57" s="105" t="s">
        <v>186</v>
      </c>
      <c r="G57" s="56"/>
    </row>
    <row r="58" spans="1:7" s="55" customFormat="1" x14ac:dyDescent="0.25">
      <c r="A58" s="105" t="s">
        <v>657</v>
      </c>
      <c r="B58" s="70" t="s">
        <v>114</v>
      </c>
      <c r="C58" s="105" t="s">
        <v>186</v>
      </c>
      <c r="D58" s="105" t="s">
        <v>186</v>
      </c>
      <c r="E58" s="70"/>
      <c r="F58" s="105" t="s">
        <v>186</v>
      </c>
      <c r="G58" s="56"/>
    </row>
    <row r="59" spans="1:7" s="55" customFormat="1" x14ac:dyDescent="0.25">
      <c r="A59" s="105" t="s">
        <v>658</v>
      </c>
      <c r="B59" s="70" t="s">
        <v>100</v>
      </c>
      <c r="C59" s="105" t="s">
        <v>186</v>
      </c>
      <c r="D59" s="105" t="s">
        <v>186</v>
      </c>
      <c r="E59" s="70"/>
      <c r="F59" s="105" t="s">
        <v>186</v>
      </c>
      <c r="G59" s="56"/>
    </row>
    <row r="60" spans="1:7" s="55" customFormat="1" x14ac:dyDescent="0.25">
      <c r="A60" s="105" t="s">
        <v>659</v>
      </c>
      <c r="B60" s="70" t="s">
        <v>101</v>
      </c>
      <c r="C60" s="105" t="s">
        <v>186</v>
      </c>
      <c r="D60" s="105" t="s">
        <v>186</v>
      </c>
      <c r="E60" s="70"/>
      <c r="F60" s="105" t="s">
        <v>186</v>
      </c>
      <c r="G60" s="56"/>
    </row>
    <row r="61" spans="1:7" s="55" customFormat="1" x14ac:dyDescent="0.25">
      <c r="A61" s="105" t="s">
        <v>660</v>
      </c>
      <c r="B61" s="70" t="s">
        <v>102</v>
      </c>
      <c r="C61" s="105" t="s">
        <v>186</v>
      </c>
      <c r="D61" s="105" t="s">
        <v>186</v>
      </c>
      <c r="E61" s="70"/>
      <c r="F61" s="105" t="s">
        <v>186</v>
      </c>
      <c r="G61" s="56"/>
    </row>
    <row r="62" spans="1:7" s="55" customFormat="1" x14ac:dyDescent="0.25">
      <c r="A62" s="105" t="s">
        <v>661</v>
      </c>
      <c r="B62" s="70" t="s">
        <v>103</v>
      </c>
      <c r="C62" s="105" t="s">
        <v>186</v>
      </c>
      <c r="D62" s="105" t="s">
        <v>186</v>
      </c>
      <c r="E62" s="70"/>
      <c r="F62" s="105" t="s">
        <v>186</v>
      </c>
      <c r="G62" s="56"/>
    </row>
    <row r="63" spans="1:7" s="55" customFormat="1" x14ac:dyDescent="0.25">
      <c r="A63" s="105" t="s">
        <v>662</v>
      </c>
      <c r="B63" s="70" t="s">
        <v>104</v>
      </c>
      <c r="C63" s="105" t="s">
        <v>186</v>
      </c>
      <c r="D63" s="105" t="s">
        <v>186</v>
      </c>
      <c r="E63" s="70"/>
      <c r="F63" s="105" t="s">
        <v>186</v>
      </c>
      <c r="G63" s="56"/>
    </row>
    <row r="64" spans="1:7" s="55" customFormat="1" x14ac:dyDescent="0.25">
      <c r="A64" s="105" t="s">
        <v>663</v>
      </c>
      <c r="B64" s="70" t="s">
        <v>105</v>
      </c>
      <c r="C64" s="105" t="s">
        <v>186</v>
      </c>
      <c r="D64" s="105" t="s">
        <v>186</v>
      </c>
      <c r="E64" s="70"/>
      <c r="F64" s="105" t="s">
        <v>186</v>
      </c>
      <c r="G64" s="56"/>
    </row>
    <row r="65" spans="1:7" s="55" customFormat="1" x14ac:dyDescent="0.25">
      <c r="A65" s="105" t="s">
        <v>664</v>
      </c>
      <c r="B65" s="70" t="s">
        <v>107</v>
      </c>
      <c r="C65" s="105" t="s">
        <v>186</v>
      </c>
      <c r="D65" s="105" t="s">
        <v>186</v>
      </c>
      <c r="E65" s="70"/>
      <c r="F65" s="105" t="s">
        <v>186</v>
      </c>
      <c r="G65" s="56"/>
    </row>
    <row r="66" spans="1:7" s="55" customFormat="1" x14ac:dyDescent="0.25">
      <c r="A66" s="105" t="s">
        <v>665</v>
      </c>
      <c r="B66" s="70" t="s">
        <v>108</v>
      </c>
      <c r="C66" s="105" t="s">
        <v>186</v>
      </c>
      <c r="D66" s="105" t="s">
        <v>186</v>
      </c>
      <c r="E66" s="70"/>
      <c r="F66" s="105" t="s">
        <v>186</v>
      </c>
      <c r="G66" s="56"/>
    </row>
    <row r="67" spans="1:7" s="55" customFormat="1" x14ac:dyDescent="0.25">
      <c r="A67" s="105" t="s">
        <v>666</v>
      </c>
      <c r="B67" s="70" t="s">
        <v>109</v>
      </c>
      <c r="C67" s="105" t="s">
        <v>186</v>
      </c>
      <c r="D67" s="105" t="s">
        <v>186</v>
      </c>
      <c r="E67" s="70"/>
      <c r="F67" s="105" t="s">
        <v>186</v>
      </c>
      <c r="G67" s="56"/>
    </row>
    <row r="68" spans="1:7" s="55" customFormat="1" x14ac:dyDescent="0.25">
      <c r="A68" s="105" t="s">
        <v>667</v>
      </c>
      <c r="B68" s="70" t="s">
        <v>111</v>
      </c>
      <c r="C68" s="105" t="s">
        <v>186</v>
      </c>
      <c r="D68" s="105" t="s">
        <v>186</v>
      </c>
      <c r="E68" s="70"/>
      <c r="F68" s="105" t="s">
        <v>186</v>
      </c>
      <c r="G68" s="56"/>
    </row>
    <row r="69" spans="1:7" s="55" customFormat="1" x14ac:dyDescent="0.25">
      <c r="A69" s="105" t="s">
        <v>668</v>
      </c>
      <c r="B69" s="70" t="s">
        <v>112</v>
      </c>
      <c r="C69" s="105" t="s">
        <v>186</v>
      </c>
      <c r="D69" s="105" t="s">
        <v>186</v>
      </c>
      <c r="E69" s="70"/>
      <c r="F69" s="105" t="s">
        <v>186</v>
      </c>
      <c r="G69" s="56"/>
    </row>
    <row r="70" spans="1:7" s="55" customFormat="1" x14ac:dyDescent="0.25">
      <c r="A70" s="105" t="s">
        <v>669</v>
      </c>
      <c r="B70" s="70" t="s">
        <v>15</v>
      </c>
      <c r="C70" s="105" t="s">
        <v>186</v>
      </c>
      <c r="D70" s="105" t="s">
        <v>186</v>
      </c>
      <c r="E70" s="70"/>
      <c r="F70" s="105" t="s">
        <v>186</v>
      </c>
      <c r="G70" s="56"/>
    </row>
    <row r="71" spans="1:7" s="55" customFormat="1" x14ac:dyDescent="0.25">
      <c r="A71" s="105" t="s">
        <v>670</v>
      </c>
      <c r="B71" s="70" t="s">
        <v>110</v>
      </c>
      <c r="C71" s="105" t="s">
        <v>186</v>
      </c>
      <c r="D71" s="105" t="s">
        <v>186</v>
      </c>
      <c r="E71" s="70"/>
      <c r="F71" s="105" t="s">
        <v>186</v>
      </c>
      <c r="G71" s="56"/>
    </row>
    <row r="72" spans="1:7" s="55" customFormat="1" x14ac:dyDescent="0.25">
      <c r="A72" s="105" t="s">
        <v>671</v>
      </c>
      <c r="B72" s="70" t="s">
        <v>115</v>
      </c>
      <c r="C72" s="105" t="s">
        <v>186</v>
      </c>
      <c r="D72" s="105" t="s">
        <v>186</v>
      </c>
      <c r="E72" s="70"/>
      <c r="F72" s="105" t="s">
        <v>186</v>
      </c>
      <c r="G72" s="56"/>
    </row>
    <row r="73" spans="1:7" x14ac:dyDescent="0.25">
      <c r="A73" s="105" t="s">
        <v>672</v>
      </c>
      <c r="B73" s="88" t="s">
        <v>117</v>
      </c>
      <c r="C73" s="381">
        <f>SUM(C74:C76)</f>
        <v>0</v>
      </c>
      <c r="D73" s="381">
        <f>SUM(D74:D76)</f>
        <v>0</v>
      </c>
      <c r="E73" s="379"/>
      <c r="F73" s="381">
        <f>SUM(F74:F76)</f>
        <v>0</v>
      </c>
      <c r="G73" s="5"/>
    </row>
    <row r="74" spans="1:7" x14ac:dyDescent="0.25">
      <c r="A74" s="105" t="s">
        <v>673</v>
      </c>
      <c r="B74" s="70" t="s">
        <v>118</v>
      </c>
      <c r="C74" s="105" t="s">
        <v>186</v>
      </c>
      <c r="D74" s="105" t="s">
        <v>186</v>
      </c>
      <c r="E74" s="70"/>
      <c r="F74" s="105" t="s">
        <v>186</v>
      </c>
      <c r="G74" s="5"/>
    </row>
    <row r="75" spans="1:7" x14ac:dyDescent="0.25">
      <c r="A75" s="105" t="s">
        <v>674</v>
      </c>
      <c r="B75" s="70" t="s">
        <v>119</v>
      </c>
      <c r="C75" s="105" t="s">
        <v>186</v>
      </c>
      <c r="D75" s="105" t="s">
        <v>186</v>
      </c>
      <c r="E75" s="70"/>
      <c r="F75" s="105" t="s">
        <v>186</v>
      </c>
      <c r="G75" s="5"/>
    </row>
    <row r="76" spans="1:7" x14ac:dyDescent="0.25">
      <c r="A76" s="105" t="s">
        <v>675</v>
      </c>
      <c r="B76" s="70" t="s">
        <v>120</v>
      </c>
      <c r="C76" s="105" t="s">
        <v>186</v>
      </c>
      <c r="D76" s="105" t="s">
        <v>186</v>
      </c>
      <c r="E76" s="70"/>
      <c r="F76" s="105" t="s">
        <v>186</v>
      </c>
      <c r="G76" s="5"/>
    </row>
    <row r="77" spans="1:7" x14ac:dyDescent="0.25">
      <c r="A77" s="105" t="s">
        <v>676</v>
      </c>
      <c r="B77" s="88" t="s">
        <v>2</v>
      </c>
      <c r="C77" s="381">
        <f>SUM(C78:C87)</f>
        <v>0</v>
      </c>
      <c r="D77" s="381">
        <f>SUM(D78:D87)</f>
        <v>0.51232729032175428</v>
      </c>
      <c r="E77" s="379"/>
      <c r="F77" s="381">
        <f>SUM(F78:F87)</f>
        <v>0.1201446776674871</v>
      </c>
      <c r="G77" s="5"/>
    </row>
    <row r="78" spans="1:7" x14ac:dyDescent="0.25">
      <c r="A78" s="105" t="s">
        <v>677</v>
      </c>
      <c r="B78" s="71" t="s">
        <v>121</v>
      </c>
      <c r="C78" s="105" t="s">
        <v>186</v>
      </c>
      <c r="D78" s="105" t="s">
        <v>186</v>
      </c>
      <c r="E78" s="70"/>
      <c r="F78" s="105" t="s">
        <v>186</v>
      </c>
      <c r="G78" s="5"/>
    </row>
    <row r="79" spans="1:7" x14ac:dyDescent="0.25">
      <c r="A79" s="105" t="s">
        <v>678</v>
      </c>
      <c r="B79" s="71" t="s">
        <v>122</v>
      </c>
      <c r="C79" s="105" t="s">
        <v>186</v>
      </c>
      <c r="D79" s="105" t="s">
        <v>186</v>
      </c>
      <c r="E79" s="70"/>
      <c r="F79" s="105" t="s">
        <v>186</v>
      </c>
      <c r="G79" s="5"/>
    </row>
    <row r="80" spans="1:7" s="68" customFormat="1" x14ac:dyDescent="0.25">
      <c r="A80" s="105" t="s">
        <v>679</v>
      </c>
      <c r="B80" s="71" t="s">
        <v>143</v>
      </c>
      <c r="C80" s="105" t="s">
        <v>186</v>
      </c>
      <c r="D80" s="105" t="s">
        <v>186</v>
      </c>
      <c r="E80" s="70"/>
      <c r="F80" s="105" t="s">
        <v>186</v>
      </c>
      <c r="G80" s="70"/>
    </row>
    <row r="81" spans="1:7" x14ac:dyDescent="0.25">
      <c r="A81" s="105" t="s">
        <v>680</v>
      </c>
      <c r="B81" s="71" t="s">
        <v>123</v>
      </c>
      <c r="C81" s="105" t="s">
        <v>186</v>
      </c>
      <c r="D81" s="105" t="s">
        <v>186</v>
      </c>
      <c r="E81" s="70"/>
      <c r="F81" s="105" t="s">
        <v>186</v>
      </c>
      <c r="G81" s="5"/>
    </row>
    <row r="82" spans="1:7" x14ac:dyDescent="0.25">
      <c r="A82" s="105" t="s">
        <v>681</v>
      </c>
      <c r="B82" s="71" t="s">
        <v>124</v>
      </c>
      <c r="C82" s="105" t="s">
        <v>186</v>
      </c>
      <c r="D82" s="105" t="s">
        <v>186</v>
      </c>
      <c r="E82" s="70"/>
      <c r="F82" s="105" t="s">
        <v>186</v>
      </c>
      <c r="G82" s="5"/>
    </row>
    <row r="83" spans="1:7" x14ac:dyDescent="0.25">
      <c r="A83" s="105" t="s">
        <v>682</v>
      </c>
      <c r="B83" s="71" t="s">
        <v>125</v>
      </c>
      <c r="C83" s="105" t="s">
        <v>186</v>
      </c>
      <c r="D83" s="105" t="s">
        <v>186</v>
      </c>
      <c r="E83" s="70"/>
      <c r="F83" s="105" t="s">
        <v>186</v>
      </c>
      <c r="G83" s="5"/>
    </row>
    <row r="84" spans="1:7" x14ac:dyDescent="0.25">
      <c r="A84" s="105" t="s">
        <v>683</v>
      </c>
      <c r="B84" s="71" t="s">
        <v>126</v>
      </c>
      <c r="C84" s="105" t="s">
        <v>186</v>
      </c>
      <c r="D84" s="105" t="s">
        <v>186</v>
      </c>
      <c r="E84" s="70"/>
      <c r="F84" s="105" t="s">
        <v>186</v>
      </c>
      <c r="G84" s="5"/>
    </row>
    <row r="85" spans="1:7" x14ac:dyDescent="0.25">
      <c r="A85" s="105" t="s">
        <v>684</v>
      </c>
      <c r="B85" s="71" t="s">
        <v>129</v>
      </c>
      <c r="C85" s="105" t="s">
        <v>186</v>
      </c>
      <c r="D85" s="105" t="s">
        <v>186</v>
      </c>
      <c r="E85" s="70"/>
      <c r="F85" s="105" t="s">
        <v>186</v>
      </c>
      <c r="G85" s="5"/>
    </row>
    <row r="86" spans="1:7" x14ac:dyDescent="0.25">
      <c r="A86" s="105" t="s">
        <v>685</v>
      </c>
      <c r="B86" s="71" t="s">
        <v>127</v>
      </c>
      <c r="C86" s="105" t="s">
        <v>186</v>
      </c>
      <c r="D86" s="105" t="s">
        <v>186</v>
      </c>
      <c r="E86" s="70"/>
      <c r="F86" s="105" t="s">
        <v>186</v>
      </c>
      <c r="G86" s="5"/>
    </row>
    <row r="87" spans="1:7" x14ac:dyDescent="0.25">
      <c r="A87" s="105" t="s">
        <v>686</v>
      </c>
      <c r="B87" s="71" t="s">
        <v>2</v>
      </c>
      <c r="C87" s="105">
        <v>0</v>
      </c>
      <c r="D87" s="379">
        <v>0.51232729032175428</v>
      </c>
      <c r="E87" s="379"/>
      <c r="F87" s="379">
        <v>0.1201446776674871</v>
      </c>
      <c r="G87" s="5"/>
    </row>
    <row r="88" spans="1:7" s="68" customFormat="1" hidden="1" outlineLevel="1" x14ac:dyDescent="0.25">
      <c r="A88" s="105" t="s">
        <v>687</v>
      </c>
      <c r="B88" s="85" t="s">
        <v>992</v>
      </c>
      <c r="C88" s="70"/>
      <c r="D88" s="70"/>
      <c r="E88" s="70"/>
      <c r="F88" s="70"/>
      <c r="G88" s="70"/>
    </row>
    <row r="89" spans="1:7" s="68" customFormat="1" hidden="1" outlineLevel="1" x14ac:dyDescent="0.25">
      <c r="A89" s="105" t="s">
        <v>688</v>
      </c>
      <c r="B89" s="85" t="s">
        <v>993</v>
      </c>
      <c r="C89" s="70"/>
      <c r="D89" s="70"/>
      <c r="E89" s="70"/>
      <c r="F89" s="70"/>
      <c r="G89" s="70"/>
    </row>
    <row r="90" spans="1:7" s="68" customFormat="1" hidden="1" outlineLevel="1" x14ac:dyDescent="0.25">
      <c r="A90" s="105" t="s">
        <v>689</v>
      </c>
      <c r="B90" s="85" t="s">
        <v>157</v>
      </c>
      <c r="C90" s="70"/>
      <c r="D90" s="70"/>
      <c r="E90" s="70"/>
      <c r="F90" s="70"/>
      <c r="G90" s="70"/>
    </row>
    <row r="91" spans="1:7" s="68" customFormat="1" hidden="1" outlineLevel="1" x14ac:dyDescent="0.25">
      <c r="A91" s="105" t="s">
        <v>690</v>
      </c>
      <c r="B91" s="85" t="s">
        <v>157</v>
      </c>
      <c r="C91" s="70"/>
      <c r="D91" s="70"/>
      <c r="E91" s="70"/>
      <c r="F91" s="70"/>
      <c r="G91" s="70"/>
    </row>
    <row r="92" spans="1:7" s="68" customFormat="1" hidden="1" outlineLevel="1" x14ac:dyDescent="0.25">
      <c r="A92" s="105" t="s">
        <v>691</v>
      </c>
      <c r="B92" s="85" t="s">
        <v>157</v>
      </c>
      <c r="C92" s="70"/>
      <c r="D92" s="70"/>
      <c r="E92" s="70"/>
      <c r="F92" s="70"/>
      <c r="G92" s="70"/>
    </row>
    <row r="93" spans="1:7" s="68" customFormat="1" hidden="1" outlineLevel="1" x14ac:dyDescent="0.25">
      <c r="A93" s="105" t="s">
        <v>692</v>
      </c>
      <c r="B93" s="85" t="s">
        <v>157</v>
      </c>
      <c r="C93" s="70"/>
      <c r="D93" s="70"/>
      <c r="E93" s="70"/>
      <c r="F93" s="70"/>
      <c r="G93" s="70"/>
    </row>
    <row r="94" spans="1:7" s="68" customFormat="1" hidden="1" outlineLevel="1" x14ac:dyDescent="0.25">
      <c r="A94" s="105" t="s">
        <v>693</v>
      </c>
      <c r="B94" s="85" t="s">
        <v>157</v>
      </c>
      <c r="C94" s="70"/>
      <c r="D94" s="70"/>
      <c r="E94" s="70"/>
      <c r="F94" s="70"/>
      <c r="G94" s="70"/>
    </row>
    <row r="95" spans="1:7" s="68" customFormat="1" hidden="1" outlineLevel="1" x14ac:dyDescent="0.25">
      <c r="A95" s="105" t="s">
        <v>694</v>
      </c>
      <c r="B95" s="85" t="s">
        <v>157</v>
      </c>
      <c r="C95" s="70"/>
      <c r="D95" s="70"/>
      <c r="E95" s="70"/>
      <c r="F95" s="70"/>
      <c r="G95" s="70"/>
    </row>
    <row r="96" spans="1:7" s="68" customFormat="1" hidden="1" outlineLevel="1" x14ac:dyDescent="0.25">
      <c r="A96" s="105" t="s">
        <v>695</v>
      </c>
      <c r="B96" s="85" t="s">
        <v>157</v>
      </c>
      <c r="C96" s="70"/>
      <c r="D96" s="70"/>
      <c r="E96" s="70"/>
      <c r="F96" s="70"/>
      <c r="G96" s="70"/>
    </row>
    <row r="97" spans="1:7" s="68" customFormat="1" hidden="1" outlineLevel="1" x14ac:dyDescent="0.25">
      <c r="A97" s="105" t="s">
        <v>696</v>
      </c>
      <c r="B97" s="85" t="s">
        <v>157</v>
      </c>
      <c r="C97" s="70"/>
      <c r="D97" s="70"/>
      <c r="E97" s="70"/>
      <c r="F97" s="70"/>
      <c r="G97" s="70"/>
    </row>
    <row r="98" spans="1:7" s="55" customFormat="1" ht="15" customHeight="1" collapsed="1" x14ac:dyDescent="0.25">
      <c r="A98" s="75"/>
      <c r="B98" s="77" t="s">
        <v>943</v>
      </c>
      <c r="C98" s="75" t="s">
        <v>146</v>
      </c>
      <c r="D98" s="75" t="s">
        <v>147</v>
      </c>
      <c r="E98" s="61"/>
      <c r="F98" s="76" t="s">
        <v>150</v>
      </c>
      <c r="G98" s="64"/>
    </row>
    <row r="99" spans="1:7" s="55" customFormat="1" x14ac:dyDescent="0.25">
      <c r="A99" s="105" t="s">
        <v>697</v>
      </c>
      <c r="B99" s="101" t="s">
        <v>1002</v>
      </c>
      <c r="C99" s="379">
        <v>39.481758542001153</v>
      </c>
      <c r="D99" s="379">
        <v>44.766682016553752</v>
      </c>
      <c r="E99" s="379"/>
      <c r="F99" s="379">
        <v>40.716760859553979</v>
      </c>
      <c r="G99" s="56"/>
    </row>
    <row r="100" spans="1:7" s="55" customFormat="1" x14ac:dyDescent="0.25">
      <c r="A100" s="105" t="s">
        <v>698</v>
      </c>
      <c r="B100" s="101" t="s">
        <v>1003</v>
      </c>
      <c r="C100" s="379">
        <v>18.542352556176134</v>
      </c>
      <c r="D100" s="379">
        <v>10.544237840287096</v>
      </c>
      <c r="E100" s="379"/>
      <c r="F100" s="379">
        <v>16.674499077546791</v>
      </c>
      <c r="G100" s="56"/>
    </row>
    <row r="101" spans="1:7" s="55" customFormat="1" x14ac:dyDescent="0.25">
      <c r="A101" s="105" t="s">
        <v>699</v>
      </c>
      <c r="B101" s="101" t="s">
        <v>1004</v>
      </c>
      <c r="C101" s="379">
        <v>5.9388239635061018</v>
      </c>
      <c r="D101" s="379">
        <v>7.048839834883962</v>
      </c>
      <c r="E101" s="379"/>
      <c r="F101" s="379">
        <v>6.197724692658392</v>
      </c>
      <c r="G101" s="56"/>
    </row>
    <row r="102" spans="1:7" s="55" customFormat="1" x14ac:dyDescent="0.25">
      <c r="A102" s="105" t="s">
        <v>700</v>
      </c>
      <c r="B102" s="101" t="s">
        <v>1005</v>
      </c>
      <c r="C102" s="379">
        <v>17.473517984489654</v>
      </c>
      <c r="D102" s="379">
        <v>18.280833057641676</v>
      </c>
      <c r="E102" s="379"/>
      <c r="F102" s="379">
        <v>17.661189162408881</v>
      </c>
      <c r="G102" s="56"/>
    </row>
    <row r="103" spans="1:7" s="55" customFormat="1" x14ac:dyDescent="0.25">
      <c r="A103" s="105" t="s">
        <v>701</v>
      </c>
      <c r="B103" s="101" t="s">
        <v>1006</v>
      </c>
      <c r="C103" s="379">
        <v>18.563546953826958</v>
      </c>
      <c r="D103" s="379">
        <v>19.359407250633524</v>
      </c>
      <c r="E103" s="379"/>
      <c r="F103" s="379">
        <v>18.749826207831948</v>
      </c>
      <c r="G103" s="56"/>
    </row>
    <row r="104" spans="1:7" s="55" customFormat="1" x14ac:dyDescent="0.25">
      <c r="A104" s="105" t="s">
        <v>702</v>
      </c>
      <c r="B104" s="101"/>
      <c r="C104" s="70"/>
      <c r="D104" s="70"/>
      <c r="E104" s="70"/>
      <c r="F104" s="70"/>
      <c r="G104" s="56"/>
    </row>
    <row r="105" spans="1:7" s="55" customFormat="1" x14ac:dyDescent="0.25">
      <c r="A105" s="105" t="s">
        <v>703</v>
      </c>
      <c r="B105" s="101"/>
      <c r="C105" s="70"/>
      <c r="D105" s="70"/>
      <c r="E105" s="70"/>
      <c r="F105" s="70"/>
      <c r="G105" s="56"/>
    </row>
    <row r="106" spans="1:7" s="55" customFormat="1" x14ac:dyDescent="0.25">
      <c r="A106" s="105" t="s">
        <v>704</v>
      </c>
      <c r="B106" s="101"/>
      <c r="C106" s="70"/>
      <c r="D106" s="70"/>
      <c r="E106" s="70"/>
      <c r="F106" s="70"/>
      <c r="G106" s="56"/>
    </row>
    <row r="107" spans="1:7" s="55" customFormat="1" x14ac:dyDescent="0.25">
      <c r="A107" s="105" t="s">
        <v>705</v>
      </c>
      <c r="B107" s="101"/>
      <c r="C107" s="70"/>
      <c r="D107" s="70"/>
      <c r="E107" s="70"/>
      <c r="F107" s="70"/>
      <c r="G107" s="56"/>
    </row>
    <row r="108" spans="1:7" s="55" customFormat="1" x14ac:dyDescent="0.25">
      <c r="A108" s="105" t="s">
        <v>706</v>
      </c>
      <c r="B108" s="71"/>
      <c r="C108" s="70"/>
      <c r="D108" s="70"/>
      <c r="E108" s="70"/>
      <c r="F108" s="70"/>
      <c r="G108" s="56"/>
    </row>
    <row r="109" spans="1:7" s="55" customFormat="1" x14ac:dyDescent="0.25">
      <c r="A109" s="105" t="s">
        <v>707</v>
      </c>
      <c r="B109" s="71"/>
      <c r="C109" s="70"/>
      <c r="D109" s="70"/>
      <c r="E109" s="70"/>
      <c r="F109" s="70"/>
      <c r="G109" s="56"/>
    </row>
    <row r="110" spans="1:7" s="55" customFormat="1" x14ac:dyDescent="0.25">
      <c r="A110" s="105" t="s">
        <v>708</v>
      </c>
      <c r="B110" s="71"/>
      <c r="C110" s="70"/>
      <c r="D110" s="70"/>
      <c r="E110" s="70"/>
      <c r="F110" s="70"/>
      <c r="G110" s="56"/>
    </row>
    <row r="111" spans="1:7" s="55" customFormat="1" x14ac:dyDescent="0.25">
      <c r="A111" s="105" t="s">
        <v>709</v>
      </c>
      <c r="B111" s="71"/>
      <c r="C111" s="70"/>
      <c r="D111" s="70"/>
      <c r="E111" s="70"/>
      <c r="F111" s="70"/>
      <c r="G111" s="56"/>
    </row>
    <row r="112" spans="1:7" s="55" customFormat="1" x14ac:dyDescent="0.25">
      <c r="A112" s="105" t="s">
        <v>710</v>
      </c>
      <c r="B112" s="71"/>
      <c r="C112" s="70"/>
      <c r="D112" s="70"/>
      <c r="E112" s="70"/>
      <c r="F112" s="70"/>
      <c r="G112" s="56"/>
    </row>
    <row r="113" spans="1:7" s="55" customFormat="1" x14ac:dyDescent="0.25">
      <c r="A113" s="105" t="s">
        <v>711</v>
      </c>
      <c r="B113" s="71"/>
      <c r="C113" s="70"/>
      <c r="D113" s="70"/>
      <c r="E113" s="70"/>
      <c r="F113" s="70"/>
      <c r="G113" s="56"/>
    </row>
    <row r="114" spans="1:7" s="55" customFormat="1" x14ac:dyDescent="0.25">
      <c r="A114" s="105" t="s">
        <v>712</v>
      </c>
      <c r="B114" s="71"/>
      <c r="C114" s="70"/>
      <c r="D114" s="70"/>
      <c r="E114" s="70"/>
      <c r="F114" s="70"/>
      <c r="G114" s="56"/>
    </row>
    <row r="115" spans="1:7" s="55" customFormat="1" x14ac:dyDescent="0.25">
      <c r="A115" s="105" t="s">
        <v>713</v>
      </c>
      <c r="B115" s="71"/>
      <c r="C115" s="70"/>
      <c r="D115" s="70"/>
      <c r="E115" s="70"/>
      <c r="F115" s="70"/>
      <c r="G115" s="56"/>
    </row>
    <row r="116" spans="1:7" s="55" customFormat="1" x14ac:dyDescent="0.25">
      <c r="A116" s="105" t="s">
        <v>714</v>
      </c>
      <c r="B116" s="71"/>
      <c r="C116" s="70"/>
      <c r="D116" s="70"/>
      <c r="E116" s="70"/>
      <c r="F116" s="70"/>
      <c r="G116" s="56"/>
    </row>
    <row r="117" spans="1:7" s="55" customFormat="1" x14ac:dyDescent="0.25">
      <c r="A117" s="105" t="s">
        <v>715</v>
      </c>
      <c r="B117" s="71"/>
      <c r="C117" s="70"/>
      <c r="D117" s="70"/>
      <c r="E117" s="70"/>
      <c r="F117" s="70"/>
      <c r="G117" s="56"/>
    </row>
    <row r="118" spans="1:7" s="55" customFormat="1" x14ac:dyDescent="0.25">
      <c r="A118" s="105" t="s">
        <v>716</v>
      </c>
      <c r="B118" s="71"/>
      <c r="C118" s="70"/>
      <c r="D118" s="70"/>
      <c r="E118" s="70"/>
      <c r="F118" s="70"/>
      <c r="G118" s="56"/>
    </row>
    <row r="119" spans="1:7" s="55" customFormat="1" x14ac:dyDescent="0.25">
      <c r="A119" s="105" t="s">
        <v>717</v>
      </c>
      <c r="B119" s="71"/>
      <c r="C119" s="70"/>
      <c r="D119" s="70"/>
      <c r="E119" s="70"/>
      <c r="F119" s="70"/>
      <c r="G119" s="56"/>
    </row>
    <row r="120" spans="1:7" s="55" customFormat="1" x14ac:dyDescent="0.25">
      <c r="A120" s="105" t="s">
        <v>718</v>
      </c>
      <c r="B120" s="71"/>
      <c r="C120" s="70"/>
      <c r="D120" s="70"/>
      <c r="E120" s="70"/>
      <c r="F120" s="70"/>
      <c r="G120" s="56"/>
    </row>
    <row r="121" spans="1:7" s="55" customFormat="1" x14ac:dyDescent="0.25">
      <c r="A121" s="105" t="s">
        <v>719</v>
      </c>
      <c r="B121" s="71"/>
      <c r="C121" s="70"/>
      <c r="D121" s="70"/>
      <c r="E121" s="70"/>
      <c r="F121" s="70"/>
      <c r="G121" s="56"/>
    </row>
    <row r="122" spans="1:7" s="55" customFormat="1" x14ac:dyDescent="0.25">
      <c r="A122" s="105" t="s">
        <v>720</v>
      </c>
      <c r="B122" s="71"/>
      <c r="C122" s="70"/>
      <c r="D122" s="70"/>
      <c r="E122" s="70"/>
      <c r="F122" s="70"/>
      <c r="G122" s="56"/>
    </row>
    <row r="123" spans="1:7" s="55" customFormat="1" x14ac:dyDescent="0.25">
      <c r="A123" s="105" t="s">
        <v>721</v>
      </c>
      <c r="B123" s="71"/>
      <c r="C123" s="70"/>
      <c r="D123" s="70"/>
      <c r="E123" s="70"/>
      <c r="F123" s="70"/>
      <c r="G123" s="56"/>
    </row>
    <row r="124" spans="1:7" s="55" customFormat="1" x14ac:dyDescent="0.25">
      <c r="A124" s="105" t="s">
        <v>722</v>
      </c>
      <c r="B124" s="71"/>
      <c r="C124" s="70"/>
      <c r="D124" s="70"/>
      <c r="E124" s="70"/>
      <c r="F124" s="70"/>
      <c r="G124" s="56"/>
    </row>
    <row r="125" spans="1:7" s="55" customFormat="1" x14ac:dyDescent="0.25">
      <c r="A125" s="105" t="s">
        <v>723</v>
      </c>
      <c r="B125" s="71"/>
      <c r="C125" s="70"/>
      <c r="D125" s="70"/>
      <c r="E125" s="70"/>
      <c r="F125" s="70"/>
      <c r="G125" s="56"/>
    </row>
    <row r="126" spans="1:7" s="55" customFormat="1" x14ac:dyDescent="0.25">
      <c r="A126" s="105" t="s">
        <v>724</v>
      </c>
      <c r="B126" s="71"/>
      <c r="C126" s="70"/>
      <c r="D126" s="70"/>
      <c r="E126" s="70"/>
      <c r="F126" s="70"/>
      <c r="G126" s="56"/>
    </row>
    <row r="127" spans="1:7" s="68" customFormat="1" x14ac:dyDescent="0.25">
      <c r="A127" s="105" t="s">
        <v>725</v>
      </c>
      <c r="B127" s="71"/>
      <c r="C127" s="70"/>
      <c r="D127" s="70"/>
      <c r="E127" s="70"/>
      <c r="F127" s="70"/>
      <c r="G127" s="70"/>
    </row>
    <row r="128" spans="1:7" s="68" customFormat="1" x14ac:dyDescent="0.25">
      <c r="A128" s="105" t="s">
        <v>726</v>
      </c>
      <c r="B128" s="71"/>
      <c r="C128" s="70"/>
      <c r="D128" s="70"/>
      <c r="E128" s="70"/>
      <c r="F128" s="70"/>
      <c r="G128" s="70"/>
    </row>
    <row r="129" spans="1:7" s="55" customFormat="1" x14ac:dyDescent="0.25">
      <c r="A129" s="105" t="s">
        <v>727</v>
      </c>
      <c r="B129" s="71"/>
      <c r="C129" s="70"/>
      <c r="D129" s="70"/>
      <c r="E129" s="70"/>
      <c r="F129" s="70"/>
      <c r="G129" s="56"/>
    </row>
    <row r="130" spans="1:7" ht="15" customHeight="1" x14ac:dyDescent="0.25">
      <c r="A130" s="75"/>
      <c r="B130" s="77" t="s">
        <v>944</v>
      </c>
      <c r="C130" s="75" t="s">
        <v>146</v>
      </c>
      <c r="D130" s="75" t="s">
        <v>147</v>
      </c>
      <c r="E130" s="39"/>
      <c r="F130" s="76" t="s">
        <v>150</v>
      </c>
      <c r="G130" s="42"/>
    </row>
    <row r="131" spans="1:7" x14ac:dyDescent="0.25">
      <c r="A131" s="105" t="s">
        <v>728</v>
      </c>
      <c r="B131" s="5" t="s">
        <v>34</v>
      </c>
      <c r="C131" s="367">
        <v>95.615203850829872</v>
      </c>
      <c r="D131" s="367">
        <v>79.832877555163265</v>
      </c>
      <c r="E131" s="368"/>
      <c r="F131" s="367">
        <v>91.914773073672123</v>
      </c>
    </row>
    <row r="132" spans="1:7" x14ac:dyDescent="0.25">
      <c r="A132" s="105" t="s">
        <v>729</v>
      </c>
      <c r="B132" s="5" t="s">
        <v>35</v>
      </c>
      <c r="C132" s="367">
        <v>2.3912297927355591E-2</v>
      </c>
      <c r="D132" s="367">
        <v>11.506519004453624</v>
      </c>
      <c r="E132" s="368"/>
      <c r="F132" s="367">
        <v>2.7166680455160632</v>
      </c>
    </row>
    <row r="133" spans="1:7" x14ac:dyDescent="0.25">
      <c r="A133" s="105" t="s">
        <v>730</v>
      </c>
      <c r="B133" s="5" t="s">
        <v>2</v>
      </c>
      <c r="C133" s="367">
        <v>4.3608838512427761</v>
      </c>
      <c r="D133" s="367">
        <v>8.6606034403831238</v>
      </c>
      <c r="E133" s="368"/>
      <c r="F133" s="367">
        <v>5.3685588808118245</v>
      </c>
    </row>
    <row r="134" spans="1:7" s="68" customFormat="1" hidden="1" outlineLevel="1" x14ac:dyDescent="0.25">
      <c r="A134" s="105" t="s">
        <v>731</v>
      </c>
      <c r="B134" s="105" t="s">
        <v>1007</v>
      </c>
      <c r="C134" s="70"/>
      <c r="D134" s="70"/>
      <c r="E134" s="69"/>
      <c r="F134" s="70"/>
      <c r="G134" s="69"/>
    </row>
    <row r="135" spans="1:7" s="68" customFormat="1" hidden="1" outlineLevel="1" x14ac:dyDescent="0.25">
      <c r="A135" s="105" t="s">
        <v>732</v>
      </c>
      <c r="B135" s="105" t="s">
        <v>1008</v>
      </c>
      <c r="C135" s="105"/>
      <c r="D135" s="70"/>
      <c r="E135" s="69"/>
      <c r="F135" s="70"/>
      <c r="G135" s="69"/>
    </row>
    <row r="136" spans="1:7" s="68" customFormat="1" hidden="1" outlineLevel="1" x14ac:dyDescent="0.25">
      <c r="A136" s="105" t="s">
        <v>733</v>
      </c>
      <c r="B136" s="105" t="s">
        <v>1009</v>
      </c>
      <c r="C136" s="70"/>
      <c r="D136" s="70"/>
      <c r="E136" s="69"/>
      <c r="F136" s="70"/>
      <c r="G136" s="69"/>
    </row>
    <row r="137" spans="1:7" s="68" customFormat="1" hidden="1" outlineLevel="1" x14ac:dyDescent="0.25">
      <c r="A137" s="105" t="s">
        <v>734</v>
      </c>
      <c r="B137" s="105" t="s">
        <v>1010</v>
      </c>
      <c r="C137" s="70"/>
      <c r="D137" s="70"/>
      <c r="E137" s="69"/>
      <c r="F137" s="70"/>
      <c r="G137" s="69"/>
    </row>
    <row r="138" spans="1:7" s="68" customFormat="1" hidden="1" outlineLevel="1" x14ac:dyDescent="0.25">
      <c r="A138" s="105" t="s">
        <v>735</v>
      </c>
      <c r="B138" s="105"/>
      <c r="C138" s="70"/>
      <c r="D138" s="70"/>
      <c r="E138" s="69"/>
      <c r="F138" s="70"/>
      <c r="G138" s="69"/>
    </row>
    <row r="139" spans="1:7" s="68" customFormat="1" hidden="1" outlineLevel="1" x14ac:dyDescent="0.25">
      <c r="A139" s="105" t="s">
        <v>736</v>
      </c>
      <c r="B139" s="105"/>
      <c r="C139" s="70"/>
      <c r="D139" s="70"/>
      <c r="E139" s="69"/>
      <c r="F139" s="70"/>
      <c r="G139" s="69"/>
    </row>
    <row r="140" spans="1:7" ht="15" customHeight="1" collapsed="1" x14ac:dyDescent="0.25">
      <c r="A140" s="75"/>
      <c r="B140" s="77" t="s">
        <v>945</v>
      </c>
      <c r="C140" s="75" t="s">
        <v>146</v>
      </c>
      <c r="D140" s="75" t="s">
        <v>147</v>
      </c>
      <c r="E140" s="39"/>
      <c r="F140" s="76" t="s">
        <v>150</v>
      </c>
      <c r="G140" s="42"/>
    </row>
    <row r="141" spans="1:7" x14ac:dyDescent="0.25">
      <c r="A141" s="105" t="s">
        <v>737</v>
      </c>
      <c r="B141" s="70" t="s">
        <v>38</v>
      </c>
      <c r="C141" s="367">
        <v>23.88782764204251</v>
      </c>
      <c r="D141" s="367">
        <v>29.725565236710516</v>
      </c>
      <c r="E141" s="368"/>
      <c r="F141" s="367">
        <v>25.257453565165072</v>
      </c>
    </row>
    <row r="142" spans="1:7" x14ac:dyDescent="0.25">
      <c r="A142" s="105" t="s">
        <v>738</v>
      </c>
      <c r="B142" s="70" t="s">
        <v>13</v>
      </c>
      <c r="C142" s="367">
        <v>76.11217235795749</v>
      </c>
      <c r="D142" s="367">
        <v>70.274434763289491</v>
      </c>
      <c r="E142" s="368"/>
      <c r="F142" s="367">
        <v>74.742546434834921</v>
      </c>
    </row>
    <row r="143" spans="1:7" x14ac:dyDescent="0.25">
      <c r="A143" s="105" t="s">
        <v>739</v>
      </c>
      <c r="B143" s="70" t="s">
        <v>2</v>
      </c>
      <c r="C143" s="380" t="s">
        <v>1458</v>
      </c>
      <c r="D143" s="380" t="s">
        <v>1341</v>
      </c>
      <c r="E143" s="368"/>
      <c r="F143" s="380" t="s">
        <v>1341</v>
      </c>
    </row>
    <row r="144" spans="1:7" hidden="1" outlineLevel="1" x14ac:dyDescent="0.25">
      <c r="A144" s="105" t="s">
        <v>740</v>
      </c>
      <c r="D144" s="56"/>
      <c r="E144" s="3"/>
      <c r="F144" s="70"/>
    </row>
    <row r="145" spans="1:7" s="68" customFormat="1" hidden="1" outlineLevel="1" x14ac:dyDescent="0.25">
      <c r="A145" s="105" t="s">
        <v>741</v>
      </c>
      <c r="B145" s="105"/>
      <c r="C145" s="70"/>
      <c r="D145" s="70"/>
      <c r="E145" s="69"/>
      <c r="F145" s="70"/>
      <c r="G145" s="69"/>
    </row>
    <row r="146" spans="1:7" s="68" customFormat="1" hidden="1" outlineLevel="1" x14ac:dyDescent="0.25">
      <c r="A146" s="105" t="s">
        <v>742</v>
      </c>
      <c r="B146" s="70"/>
      <c r="C146" s="70"/>
      <c r="D146" s="70"/>
      <c r="E146" s="69"/>
      <c r="F146" s="70"/>
      <c r="G146" s="69"/>
    </row>
    <row r="147" spans="1:7" s="68" customFormat="1" hidden="1" outlineLevel="1" x14ac:dyDescent="0.25">
      <c r="A147" s="105" t="s">
        <v>743</v>
      </c>
      <c r="B147" s="70"/>
      <c r="C147" s="70"/>
      <c r="D147" s="70"/>
      <c r="E147" s="69"/>
      <c r="F147" s="70"/>
      <c r="G147" s="69"/>
    </row>
    <row r="148" spans="1:7" s="68" customFormat="1" hidden="1" outlineLevel="1" x14ac:dyDescent="0.25">
      <c r="A148" s="105" t="s">
        <v>744</v>
      </c>
      <c r="B148" s="70"/>
      <c r="C148" s="70"/>
      <c r="D148" s="70"/>
      <c r="E148" s="69"/>
      <c r="F148" s="70"/>
      <c r="G148" s="69"/>
    </row>
    <row r="149" spans="1:7" s="68" customFormat="1" hidden="1" outlineLevel="1" x14ac:dyDescent="0.25">
      <c r="A149" s="105" t="s">
        <v>745</v>
      </c>
      <c r="B149" s="70"/>
      <c r="C149" s="70"/>
      <c r="D149" s="70"/>
      <c r="E149" s="69"/>
      <c r="F149" s="70"/>
      <c r="G149" s="69"/>
    </row>
    <row r="150" spans="1:7" ht="15" customHeight="1" collapsed="1" x14ac:dyDescent="0.25">
      <c r="A150" s="75"/>
      <c r="B150" s="77" t="s">
        <v>946</v>
      </c>
      <c r="C150" s="75" t="s">
        <v>146</v>
      </c>
      <c r="D150" s="75" t="s">
        <v>147</v>
      </c>
      <c r="E150" s="39"/>
      <c r="F150" s="76" t="s">
        <v>150</v>
      </c>
      <c r="G150" s="42"/>
    </row>
    <row r="151" spans="1:7" x14ac:dyDescent="0.25">
      <c r="A151" s="105" t="s">
        <v>746</v>
      </c>
      <c r="B151" s="9" t="s">
        <v>63</v>
      </c>
      <c r="C151" s="367">
        <v>8.9480989833278048</v>
      </c>
      <c r="D151" s="367">
        <v>6.7748076387290039</v>
      </c>
      <c r="E151" s="368"/>
      <c r="F151" s="367">
        <v>8.4466942968258927</v>
      </c>
    </row>
    <row r="152" spans="1:7" x14ac:dyDescent="0.25">
      <c r="A152" s="105" t="s">
        <v>747</v>
      </c>
      <c r="B152" s="9" t="s">
        <v>18</v>
      </c>
      <c r="C152" s="367">
        <v>10.348851000090049</v>
      </c>
      <c r="D152" s="367">
        <v>8.3386561720890935</v>
      </c>
      <c r="E152" s="368"/>
      <c r="F152" s="367">
        <v>9.8776558734256366</v>
      </c>
    </row>
    <row r="153" spans="1:7" x14ac:dyDescent="0.25">
      <c r="A153" s="105" t="s">
        <v>748</v>
      </c>
      <c r="B153" s="9" t="s">
        <v>19</v>
      </c>
      <c r="C153" s="367">
        <v>7.1884149006498879</v>
      </c>
      <c r="D153" s="367">
        <v>4.9145225256862428</v>
      </c>
      <c r="E153" s="367"/>
      <c r="F153" s="367">
        <v>6.6554818303131755</v>
      </c>
    </row>
    <row r="154" spans="1:7" x14ac:dyDescent="0.25">
      <c r="A154" s="105" t="s">
        <v>749</v>
      </c>
      <c r="B154" s="9" t="s">
        <v>20</v>
      </c>
      <c r="C154" s="367">
        <v>23.014974445925731</v>
      </c>
      <c r="D154" s="367">
        <v>7.864554731473608</v>
      </c>
      <c r="E154" s="367"/>
      <c r="F154" s="367">
        <v>19.457749721849673</v>
      </c>
    </row>
    <row r="155" spans="1:7" x14ac:dyDescent="0.25">
      <c r="A155" s="105" t="s">
        <v>750</v>
      </c>
      <c r="B155" s="9" t="s">
        <v>21</v>
      </c>
      <c r="C155" s="367">
        <v>50.49966067000652</v>
      </c>
      <c r="D155" s="367">
        <v>72.107458932022055</v>
      </c>
      <c r="E155" s="367"/>
      <c r="F155" s="367">
        <v>55.562418277585621</v>
      </c>
    </row>
    <row r="156" spans="1:7" s="68" customFormat="1" hidden="1" outlineLevel="1" x14ac:dyDescent="0.25">
      <c r="A156" s="105" t="s">
        <v>751</v>
      </c>
      <c r="B156" s="9"/>
      <c r="C156" s="70"/>
      <c r="D156" s="70"/>
      <c r="E156" s="70"/>
      <c r="F156" s="70"/>
      <c r="G156" s="69"/>
    </row>
    <row r="157" spans="1:7" s="68" customFormat="1" hidden="1" outlineLevel="1" x14ac:dyDescent="0.25">
      <c r="A157" s="105" t="s">
        <v>752</v>
      </c>
      <c r="B157" s="9"/>
      <c r="C157" s="70"/>
      <c r="D157" s="70"/>
      <c r="E157" s="70"/>
      <c r="F157" s="70"/>
      <c r="G157" s="69"/>
    </row>
    <row r="158" spans="1:7" s="68" customFormat="1" hidden="1" outlineLevel="1" x14ac:dyDescent="0.25">
      <c r="A158" s="105" t="s">
        <v>753</v>
      </c>
      <c r="B158" s="9"/>
      <c r="C158" s="70"/>
      <c r="D158" s="70"/>
      <c r="E158" s="70"/>
      <c r="F158" s="70"/>
      <c r="G158" s="69"/>
    </row>
    <row r="159" spans="1:7" s="68" customFormat="1" hidden="1" outlineLevel="1" x14ac:dyDescent="0.25">
      <c r="A159" s="105" t="s">
        <v>754</v>
      </c>
      <c r="B159" s="9"/>
      <c r="C159" s="70"/>
      <c r="D159" s="70"/>
      <c r="E159" s="70"/>
      <c r="F159" s="70"/>
      <c r="G159" s="69"/>
    </row>
    <row r="160" spans="1:7" ht="15" customHeight="1" collapsed="1" x14ac:dyDescent="0.25">
      <c r="A160" s="75"/>
      <c r="B160" s="77" t="s">
        <v>947</v>
      </c>
      <c r="C160" s="75" t="s">
        <v>146</v>
      </c>
      <c r="D160" s="75" t="s">
        <v>147</v>
      </c>
      <c r="E160" s="39"/>
      <c r="F160" s="76" t="s">
        <v>150</v>
      </c>
      <c r="G160" s="42"/>
    </row>
    <row r="161" spans="1:7" x14ac:dyDescent="0.25">
      <c r="A161" s="105" t="s">
        <v>755</v>
      </c>
      <c r="B161" s="5" t="s">
        <v>89</v>
      </c>
      <c r="C161" s="367">
        <v>0.1784</v>
      </c>
      <c r="D161" s="367">
        <v>6.3299999999999995E-2</v>
      </c>
      <c r="E161" s="368"/>
      <c r="F161" s="367">
        <v>0.1515</v>
      </c>
    </row>
    <row r="162" spans="1:7" s="68" customFormat="1" hidden="1" outlineLevel="1" x14ac:dyDescent="0.25">
      <c r="A162" s="105" t="s">
        <v>756</v>
      </c>
      <c r="B162" s="70"/>
      <c r="C162" s="105"/>
      <c r="D162" s="70"/>
      <c r="E162" s="69"/>
      <c r="F162" s="70"/>
      <c r="G162" s="69"/>
    </row>
    <row r="163" spans="1:7" s="68" customFormat="1" hidden="1" outlineLevel="1" x14ac:dyDescent="0.25">
      <c r="A163" s="105" t="s">
        <v>757</v>
      </c>
      <c r="B163" s="70"/>
      <c r="C163" s="70"/>
      <c r="D163" s="70"/>
      <c r="E163" s="69"/>
      <c r="F163" s="70"/>
      <c r="G163" s="69"/>
    </row>
    <row r="164" spans="1:7" s="68" customFormat="1" hidden="1" outlineLevel="1" x14ac:dyDescent="0.25">
      <c r="A164" s="105" t="s">
        <v>758</v>
      </c>
      <c r="B164" s="70"/>
      <c r="C164" s="70"/>
      <c r="D164" s="70"/>
      <c r="E164" s="69"/>
      <c r="F164" s="70"/>
      <c r="G164" s="69"/>
    </row>
    <row r="165" spans="1:7" s="68" customFormat="1" hidden="1" outlineLevel="1" x14ac:dyDescent="0.25">
      <c r="A165" s="105" t="s">
        <v>759</v>
      </c>
      <c r="B165" s="70"/>
      <c r="C165" s="70"/>
      <c r="D165" s="70"/>
      <c r="E165" s="69"/>
      <c r="F165" s="70"/>
      <c r="G165" s="69"/>
    </row>
    <row r="166" spans="1:7" s="68" customFormat="1" ht="18.75" collapsed="1" x14ac:dyDescent="0.25">
      <c r="A166" s="45"/>
      <c r="B166" s="48" t="s">
        <v>229</v>
      </c>
      <c r="C166" s="45"/>
      <c r="D166" s="45"/>
      <c r="E166" s="45"/>
      <c r="F166" s="46"/>
      <c r="G166" s="46"/>
    </row>
    <row r="167" spans="1:7" s="68" customFormat="1" ht="15" customHeight="1" x14ac:dyDescent="0.25">
      <c r="A167" s="75"/>
      <c r="B167" s="77" t="s">
        <v>948</v>
      </c>
      <c r="C167" s="75" t="s">
        <v>154</v>
      </c>
      <c r="D167" s="75" t="s">
        <v>59</v>
      </c>
      <c r="E167" s="61"/>
      <c r="F167" s="75" t="s">
        <v>146</v>
      </c>
      <c r="G167" s="75" t="s">
        <v>152</v>
      </c>
    </row>
    <row r="168" spans="1:7" x14ac:dyDescent="0.25">
      <c r="A168" s="105" t="s">
        <v>760</v>
      </c>
      <c r="B168" s="101" t="s">
        <v>91</v>
      </c>
      <c r="C168" s="366">
        <v>1237320</v>
      </c>
      <c r="D168" s="59"/>
      <c r="E168" s="13"/>
      <c r="F168" s="50"/>
      <c r="G168" s="50"/>
    </row>
    <row r="169" spans="1:7" x14ac:dyDescent="0.25">
      <c r="A169" s="59"/>
      <c r="B169" s="51"/>
      <c r="C169" s="13"/>
      <c r="D169" s="13"/>
      <c r="E169" s="13"/>
      <c r="F169" s="50"/>
      <c r="G169" s="50"/>
    </row>
    <row r="170" spans="1:7" x14ac:dyDescent="0.25">
      <c r="B170" s="101" t="s">
        <v>155</v>
      </c>
      <c r="C170" s="13"/>
      <c r="D170" s="13"/>
      <c r="E170" s="13"/>
      <c r="F170" s="382"/>
      <c r="G170" s="382"/>
    </row>
    <row r="171" spans="1:7" x14ac:dyDescent="0.25">
      <c r="A171" s="105" t="s">
        <v>761</v>
      </c>
      <c r="B171" s="101" t="s">
        <v>1011</v>
      </c>
      <c r="C171" s="366">
        <v>113049</v>
      </c>
      <c r="D171" s="366">
        <v>128693</v>
      </c>
      <c r="E171" s="13"/>
      <c r="F171" s="65">
        <f t="shared" ref="F171:F176" si="1">IF($C$195=0,"",IF(C171="[for completion]","",C171/$C$195))</f>
        <v>0.6207254398102392</v>
      </c>
      <c r="G171" s="65">
        <f t="shared" ref="G171:G176" si="2">IF($D$195=0,"",IF(D171="[for completion]","",D171/$D$195))</f>
        <v>0.87432061525082883</v>
      </c>
    </row>
    <row r="172" spans="1:7" x14ac:dyDescent="0.25">
      <c r="A172" s="105" t="s">
        <v>762</v>
      </c>
      <c r="B172" s="101" t="s">
        <v>1012</v>
      </c>
      <c r="C172" s="366">
        <v>46372.3</v>
      </c>
      <c r="D172" s="366">
        <v>17098</v>
      </c>
      <c r="E172" s="13"/>
      <c r="F172" s="65">
        <f t="shared" si="1"/>
        <v>0.25461938020249941</v>
      </c>
      <c r="G172" s="65">
        <f t="shared" si="2"/>
        <v>0.11616120441328333</v>
      </c>
    </row>
    <row r="173" spans="1:7" x14ac:dyDescent="0.25">
      <c r="A173" s="105" t="s">
        <v>763</v>
      </c>
      <c r="B173" s="101" t="s">
        <v>1013</v>
      </c>
      <c r="C173" s="366">
        <v>9850</v>
      </c>
      <c r="D173" s="366">
        <v>1170</v>
      </c>
      <c r="E173" s="13"/>
      <c r="F173" s="65">
        <f t="shared" si="1"/>
        <v>5.4084030660429161E-2</v>
      </c>
      <c r="G173" s="65">
        <f t="shared" si="2"/>
        <v>7.948801565302463E-3</v>
      </c>
    </row>
    <row r="174" spans="1:7" x14ac:dyDescent="0.25">
      <c r="A174" s="105" t="s">
        <v>764</v>
      </c>
      <c r="B174" s="101" t="s">
        <v>1014</v>
      </c>
      <c r="C174" s="366">
        <v>4133.3</v>
      </c>
      <c r="D174" s="366">
        <v>139</v>
      </c>
      <c r="E174" s="13"/>
      <c r="F174" s="65">
        <f t="shared" si="1"/>
        <v>2.2694977048604247E-2</v>
      </c>
      <c r="G174" s="65">
        <f t="shared" si="2"/>
        <v>9.4434480134789934E-4</v>
      </c>
    </row>
    <row r="175" spans="1:7" x14ac:dyDescent="0.25">
      <c r="A175" s="105" t="s">
        <v>765</v>
      </c>
      <c r="B175" s="101" t="s">
        <v>1224</v>
      </c>
      <c r="C175" s="366">
        <v>4095</v>
      </c>
      <c r="D175" s="366">
        <v>62</v>
      </c>
      <c r="E175" s="13"/>
      <c r="F175" s="65">
        <f t="shared" si="1"/>
        <v>2.248468076694999E-2</v>
      </c>
      <c r="G175" s="65">
        <f t="shared" si="2"/>
        <v>4.2121854448611337E-4</v>
      </c>
    </row>
    <row r="176" spans="1:7" x14ac:dyDescent="0.25">
      <c r="A176" s="105" t="s">
        <v>766</v>
      </c>
      <c r="B176" s="101" t="s">
        <v>1015</v>
      </c>
      <c r="C176" s="366">
        <v>4624.3</v>
      </c>
      <c r="D176" s="366">
        <v>30</v>
      </c>
      <c r="E176" s="13"/>
      <c r="F176" s="65">
        <f t="shared" si="1"/>
        <v>2.5390942434824627E-2</v>
      </c>
      <c r="G176" s="65">
        <f t="shared" si="2"/>
        <v>2.0381542475134519E-4</v>
      </c>
    </row>
    <row r="177" spans="1:7" x14ac:dyDescent="0.25">
      <c r="A177" s="105" t="s">
        <v>767</v>
      </c>
      <c r="B177" s="101"/>
      <c r="E177" s="13"/>
      <c r="F177" s="63"/>
      <c r="G177" s="63"/>
    </row>
    <row r="178" spans="1:7" x14ac:dyDescent="0.25">
      <c r="A178" s="105" t="s">
        <v>768</v>
      </c>
      <c r="B178" s="71"/>
      <c r="E178" s="13"/>
      <c r="F178" s="63"/>
      <c r="G178" s="63"/>
    </row>
    <row r="179" spans="1:7" x14ac:dyDescent="0.25">
      <c r="A179" s="105" t="s">
        <v>769</v>
      </c>
      <c r="B179" s="101"/>
      <c r="E179" s="13"/>
      <c r="F179" s="63"/>
      <c r="G179" s="63"/>
    </row>
    <row r="180" spans="1:7" x14ac:dyDescent="0.25">
      <c r="A180" s="105" t="s">
        <v>770</v>
      </c>
      <c r="B180" s="101"/>
      <c r="E180" s="7"/>
      <c r="F180" s="63"/>
      <c r="G180" s="63"/>
    </row>
    <row r="181" spans="1:7" x14ac:dyDescent="0.25">
      <c r="A181" s="105" t="s">
        <v>771</v>
      </c>
      <c r="B181" s="71"/>
      <c r="E181" s="7"/>
      <c r="F181" s="63"/>
      <c r="G181" s="63"/>
    </row>
    <row r="182" spans="1:7" x14ac:dyDescent="0.25">
      <c r="A182" s="105" t="s">
        <v>772</v>
      </c>
      <c r="B182" s="71"/>
      <c r="E182" s="7"/>
      <c r="F182" s="63"/>
      <c r="G182" s="63"/>
    </row>
    <row r="183" spans="1:7" x14ac:dyDescent="0.25">
      <c r="A183" s="105" t="s">
        <v>773</v>
      </c>
      <c r="B183" s="71"/>
      <c r="E183" s="7"/>
      <c r="F183" s="63"/>
      <c r="G183" s="63"/>
    </row>
    <row r="184" spans="1:7" x14ac:dyDescent="0.25">
      <c r="A184" s="105" t="s">
        <v>774</v>
      </c>
      <c r="B184" s="71"/>
      <c r="E184" s="7"/>
      <c r="F184" s="63"/>
      <c r="G184" s="63"/>
    </row>
    <row r="185" spans="1:7" x14ac:dyDescent="0.25">
      <c r="A185" s="105" t="s">
        <v>775</v>
      </c>
      <c r="B185" s="71"/>
      <c r="E185" s="7"/>
      <c r="F185" s="63"/>
      <c r="G185" s="63"/>
    </row>
    <row r="186" spans="1:7" x14ac:dyDescent="0.25">
      <c r="A186" s="105" t="s">
        <v>776</v>
      </c>
      <c r="B186" s="71"/>
      <c r="F186" s="63"/>
      <c r="G186" s="63"/>
    </row>
    <row r="187" spans="1:7" x14ac:dyDescent="0.25">
      <c r="A187" s="105" t="s">
        <v>777</v>
      </c>
      <c r="B187" s="71"/>
      <c r="E187" s="14"/>
      <c r="F187" s="63"/>
      <c r="G187" s="63"/>
    </row>
    <row r="188" spans="1:7" x14ac:dyDescent="0.25">
      <c r="A188" s="105" t="s">
        <v>778</v>
      </c>
      <c r="B188" s="71"/>
      <c r="E188" s="14"/>
      <c r="F188" s="63"/>
      <c r="G188" s="63"/>
    </row>
    <row r="189" spans="1:7" x14ac:dyDescent="0.25">
      <c r="A189" s="105" t="s">
        <v>779</v>
      </c>
      <c r="B189" s="71"/>
      <c r="E189" s="14"/>
      <c r="F189" s="63"/>
      <c r="G189" s="63"/>
    </row>
    <row r="190" spans="1:7" x14ac:dyDescent="0.25">
      <c r="A190" s="105" t="s">
        <v>780</v>
      </c>
      <c r="B190" s="71"/>
      <c r="E190" s="14"/>
      <c r="F190" s="63"/>
      <c r="G190" s="63"/>
    </row>
    <row r="191" spans="1:7" x14ac:dyDescent="0.25">
      <c r="A191" s="105" t="s">
        <v>781</v>
      </c>
      <c r="B191" s="71"/>
      <c r="E191" s="14"/>
      <c r="F191" s="63"/>
      <c r="G191" s="63"/>
    </row>
    <row r="192" spans="1:7" x14ac:dyDescent="0.25">
      <c r="A192" s="105" t="s">
        <v>782</v>
      </c>
      <c r="B192" s="71"/>
      <c r="E192" s="14"/>
      <c r="F192" s="63"/>
      <c r="G192" s="63"/>
    </row>
    <row r="193" spans="1:7" x14ac:dyDescent="0.25">
      <c r="A193" s="105" t="s">
        <v>783</v>
      </c>
      <c r="B193" s="71"/>
      <c r="E193" s="14"/>
      <c r="F193" s="63"/>
      <c r="G193" s="63"/>
    </row>
    <row r="194" spans="1:7" x14ac:dyDescent="0.25">
      <c r="A194" s="105" t="s">
        <v>784</v>
      </c>
      <c r="B194" s="71"/>
      <c r="E194" s="14"/>
      <c r="F194" s="63"/>
      <c r="G194" s="63"/>
    </row>
    <row r="195" spans="1:7" x14ac:dyDescent="0.25">
      <c r="A195" s="105" t="s">
        <v>785</v>
      </c>
      <c r="B195" s="8" t="s">
        <v>1</v>
      </c>
      <c r="C195" s="72">
        <v>182124</v>
      </c>
      <c r="D195" s="72">
        <v>147192</v>
      </c>
      <c r="E195" s="14"/>
      <c r="F195" s="43">
        <f>SUM(F171:F194)</f>
        <v>0.9999994509235467</v>
      </c>
      <c r="G195" s="43">
        <f>SUM(G171:G194)</f>
        <v>0.99999999999999989</v>
      </c>
    </row>
    <row r="196" spans="1:7" s="68" customFormat="1" ht="15" customHeight="1" x14ac:dyDescent="0.25">
      <c r="A196" s="75"/>
      <c r="B196" s="77" t="s">
        <v>949</v>
      </c>
      <c r="C196" s="75" t="s">
        <v>154</v>
      </c>
      <c r="D196" s="75" t="s">
        <v>59</v>
      </c>
      <c r="E196" s="61"/>
      <c r="F196" s="75" t="s">
        <v>146</v>
      </c>
      <c r="G196" s="75" t="s">
        <v>152</v>
      </c>
    </row>
    <row r="197" spans="1:7" x14ac:dyDescent="0.25">
      <c r="A197" s="105" t="s">
        <v>786</v>
      </c>
      <c r="B197" s="5" t="s">
        <v>139</v>
      </c>
      <c r="C197" s="367">
        <v>61.3</v>
      </c>
      <c r="D197" s="105" t="s">
        <v>186</v>
      </c>
      <c r="G197" s="5"/>
    </row>
    <row r="198" spans="1:7" x14ac:dyDescent="0.25">
      <c r="C198" s="105"/>
      <c r="G198" s="5"/>
    </row>
    <row r="199" spans="1:7" s="68" customFormat="1" x14ac:dyDescent="0.25">
      <c r="A199" s="105"/>
      <c r="B199" s="101" t="s">
        <v>249</v>
      </c>
      <c r="C199" s="70"/>
      <c r="D199" s="70"/>
      <c r="E199" s="70"/>
      <c r="F199" s="70"/>
      <c r="G199" s="70"/>
    </row>
    <row r="200" spans="1:7" x14ac:dyDescent="0.25">
      <c r="A200" s="105" t="s">
        <v>787</v>
      </c>
      <c r="B200" s="5" t="s">
        <v>169</v>
      </c>
      <c r="C200" s="366">
        <v>65673.836674304519</v>
      </c>
      <c r="D200" s="366">
        <v>155826.52393722639</v>
      </c>
      <c r="F200" s="65">
        <f t="shared" ref="F200:F214" si="3">IF($C$208=0,"",IF(C200="[for completion]","",C200/$C$208))</f>
        <v>0.36779532208208815</v>
      </c>
      <c r="G200" s="65">
        <f t="shared" ref="G200:G214" si="4">IF($D$208=0,"",IF(D200="[for completion]","",D200/$D$208))</f>
        <v>0.25491548673961723</v>
      </c>
    </row>
    <row r="201" spans="1:7" x14ac:dyDescent="0.25">
      <c r="A201" s="105" t="s">
        <v>788</v>
      </c>
      <c r="B201" s="70" t="s">
        <v>171</v>
      </c>
      <c r="C201" s="366">
        <v>54462.373174018809</v>
      </c>
      <c r="D201" s="366">
        <v>152197.66397264579</v>
      </c>
      <c r="F201" s="65">
        <f t="shared" si="3"/>
        <v>0.30500739864236431</v>
      </c>
      <c r="G201" s="65">
        <f t="shared" si="4"/>
        <v>0.24897906089369626</v>
      </c>
    </row>
    <row r="202" spans="1:7" x14ac:dyDescent="0.25">
      <c r="A202" s="105" t="s">
        <v>789</v>
      </c>
      <c r="B202" s="70" t="s">
        <v>172</v>
      </c>
      <c r="C202" s="366">
        <v>37853.012644841889</v>
      </c>
      <c r="D202" s="366">
        <v>125793.24996741721</v>
      </c>
      <c r="F202" s="65">
        <f t="shared" si="3"/>
        <v>0.21198945702732408</v>
      </c>
      <c r="G202" s="65">
        <f t="shared" si="4"/>
        <v>0.20578427044243328</v>
      </c>
    </row>
    <row r="203" spans="1:7" x14ac:dyDescent="0.25">
      <c r="A203" s="105" t="s">
        <v>790</v>
      </c>
      <c r="B203" s="70" t="s">
        <v>173</v>
      </c>
      <c r="C203" s="366">
        <v>11568.464577466324</v>
      </c>
      <c r="D203" s="366">
        <v>78802.404947982548</v>
      </c>
      <c r="F203" s="65">
        <f t="shared" si="3"/>
        <v>6.4787248175637566E-2</v>
      </c>
      <c r="G203" s="65">
        <f t="shared" si="4"/>
        <v>0.12891228595755419</v>
      </c>
    </row>
    <row r="204" spans="1:7" x14ac:dyDescent="0.25">
      <c r="A204" s="105" t="s">
        <v>791</v>
      </c>
      <c r="B204" s="70" t="s">
        <v>174</v>
      </c>
      <c r="C204" s="366">
        <v>6257.8978548731657</v>
      </c>
      <c r="D204" s="366">
        <v>52500.399009483503</v>
      </c>
      <c r="F204" s="65">
        <f t="shared" si="3"/>
        <v>3.5046308753123548E-2</v>
      </c>
      <c r="G204" s="65">
        <f t="shared" si="4"/>
        <v>8.5885024124120982E-2</v>
      </c>
    </row>
    <row r="205" spans="1:7" x14ac:dyDescent="0.25">
      <c r="A205" s="105" t="s">
        <v>792</v>
      </c>
      <c r="B205" s="70" t="s">
        <v>175</v>
      </c>
      <c r="C205" s="366">
        <v>1227.3605364148598</v>
      </c>
      <c r="D205" s="366">
        <v>22202.068866962596</v>
      </c>
      <c r="F205" s="65">
        <f t="shared" si="3"/>
        <v>6.8736271042037205E-3</v>
      </c>
      <c r="G205" s="65">
        <f t="shared" si="4"/>
        <v>3.6320204345495266E-2</v>
      </c>
    </row>
    <row r="206" spans="1:7" x14ac:dyDescent="0.25">
      <c r="A206" s="105" t="s">
        <v>793</v>
      </c>
      <c r="B206" s="70" t="s">
        <v>176</v>
      </c>
      <c r="C206" s="366">
        <v>863.05647000918441</v>
      </c>
      <c r="D206" s="366">
        <v>13752.800961383657</v>
      </c>
      <c r="F206" s="65">
        <f t="shared" si="3"/>
        <v>4.8334032003684449E-3</v>
      </c>
      <c r="G206" s="65">
        <f t="shared" si="4"/>
        <v>2.2498107912080987E-2</v>
      </c>
    </row>
    <row r="207" spans="1:7" x14ac:dyDescent="0.25">
      <c r="A207" s="105" t="s">
        <v>794</v>
      </c>
      <c r="B207" s="70" t="s">
        <v>170</v>
      </c>
      <c r="C207" s="366">
        <v>654.8245150339942</v>
      </c>
      <c r="D207" s="366">
        <v>10211.891454111947</v>
      </c>
      <c r="F207" s="65">
        <f t="shared" si="3"/>
        <v>3.6672350148899773E-3</v>
      </c>
      <c r="G207" s="65">
        <f t="shared" si="4"/>
        <v>1.6705559585002056E-2</v>
      </c>
    </row>
    <row r="208" spans="1:7" s="55" customFormat="1" x14ac:dyDescent="0.25">
      <c r="A208" s="105" t="s">
        <v>795</v>
      </c>
      <c r="B208" s="58" t="s">
        <v>1</v>
      </c>
      <c r="C208" s="366">
        <f>SUM(C200:C207)</f>
        <v>178560.82644696278</v>
      </c>
      <c r="D208" s="366">
        <f>SUM(D200:D207)</f>
        <v>611287.00311721349</v>
      </c>
      <c r="E208" s="56"/>
      <c r="F208" s="60">
        <f>SUM(F200:F207)</f>
        <v>0.99999999999999967</v>
      </c>
      <c r="G208" s="60">
        <f>SUM(G200:G207)</f>
        <v>1.0000000000000002</v>
      </c>
    </row>
    <row r="209" spans="1:7" s="68" customFormat="1" hidden="1" outlineLevel="1" x14ac:dyDescent="0.25">
      <c r="A209" s="105" t="s">
        <v>796</v>
      </c>
      <c r="B209" s="85" t="s">
        <v>177</v>
      </c>
      <c r="C209" s="70"/>
      <c r="D209" s="70"/>
      <c r="E209" s="70"/>
      <c r="F209" s="63">
        <f t="shared" si="3"/>
        <v>0</v>
      </c>
      <c r="G209" s="63">
        <f t="shared" si="4"/>
        <v>0</v>
      </c>
    </row>
    <row r="210" spans="1:7" s="68" customFormat="1" hidden="1" outlineLevel="1" x14ac:dyDescent="0.25">
      <c r="A210" s="105" t="s">
        <v>797</v>
      </c>
      <c r="B210" s="85" t="s">
        <v>178</v>
      </c>
      <c r="C210" s="70"/>
      <c r="D210" s="70"/>
      <c r="E210" s="70"/>
      <c r="F210" s="63">
        <f t="shared" si="3"/>
        <v>0</v>
      </c>
      <c r="G210" s="63">
        <f t="shared" si="4"/>
        <v>0</v>
      </c>
    </row>
    <row r="211" spans="1:7" s="68" customFormat="1" hidden="1" outlineLevel="1" x14ac:dyDescent="0.25">
      <c r="A211" s="105" t="s">
        <v>798</v>
      </c>
      <c r="B211" s="85" t="s">
        <v>179</v>
      </c>
      <c r="C211" s="70"/>
      <c r="D211" s="70"/>
      <c r="E211" s="70"/>
      <c r="F211" s="63">
        <f t="shared" si="3"/>
        <v>0</v>
      </c>
      <c r="G211" s="63">
        <f t="shared" si="4"/>
        <v>0</v>
      </c>
    </row>
    <row r="212" spans="1:7" s="68" customFormat="1" hidden="1" outlineLevel="1" x14ac:dyDescent="0.25">
      <c r="A212" s="105" t="s">
        <v>799</v>
      </c>
      <c r="B212" s="85" t="s">
        <v>180</v>
      </c>
      <c r="C212" s="70"/>
      <c r="D212" s="70"/>
      <c r="E212" s="70"/>
      <c r="F212" s="63">
        <f t="shared" si="3"/>
        <v>0</v>
      </c>
      <c r="G212" s="63">
        <f t="shared" si="4"/>
        <v>0</v>
      </c>
    </row>
    <row r="213" spans="1:7" s="68" customFormat="1" hidden="1" outlineLevel="1" x14ac:dyDescent="0.25">
      <c r="A213" s="105" t="s">
        <v>800</v>
      </c>
      <c r="B213" s="85" t="s">
        <v>181</v>
      </c>
      <c r="C213" s="70"/>
      <c r="D213" s="70"/>
      <c r="E213" s="70"/>
      <c r="F213" s="63">
        <f t="shared" si="3"/>
        <v>0</v>
      </c>
      <c r="G213" s="63">
        <f t="shared" si="4"/>
        <v>0</v>
      </c>
    </row>
    <row r="214" spans="1:7" s="68" customFormat="1" hidden="1" outlineLevel="1" x14ac:dyDescent="0.25">
      <c r="A214" s="105" t="s">
        <v>801</v>
      </c>
      <c r="B214" s="85" t="s">
        <v>182</v>
      </c>
      <c r="C214" s="70"/>
      <c r="D214" s="70"/>
      <c r="E214" s="70"/>
      <c r="F214" s="63">
        <f t="shared" si="3"/>
        <v>0</v>
      </c>
      <c r="G214" s="63">
        <f t="shared" si="4"/>
        <v>0</v>
      </c>
    </row>
    <row r="215" spans="1:7" s="68" customFormat="1" hidden="1" outlineLevel="1" x14ac:dyDescent="0.25">
      <c r="A215" s="105" t="s">
        <v>802</v>
      </c>
      <c r="B215" s="85"/>
      <c r="C215" s="70"/>
      <c r="D215" s="70"/>
      <c r="E215" s="70"/>
      <c r="F215" s="63"/>
      <c r="G215" s="63"/>
    </row>
    <row r="216" spans="1:7" s="68" customFormat="1" hidden="1" outlineLevel="1" x14ac:dyDescent="0.25">
      <c r="A216" s="105" t="s">
        <v>803</v>
      </c>
      <c r="B216" s="85"/>
      <c r="C216" s="70"/>
      <c r="D216" s="70"/>
      <c r="E216" s="70"/>
      <c r="F216" s="63"/>
      <c r="G216" s="63"/>
    </row>
    <row r="217" spans="1:7" s="68" customFormat="1" hidden="1" outlineLevel="1" x14ac:dyDescent="0.25">
      <c r="A217" s="105" t="s">
        <v>804</v>
      </c>
      <c r="B217" s="85"/>
      <c r="C217" s="70"/>
      <c r="D217" s="70"/>
      <c r="E217" s="70"/>
      <c r="F217" s="63"/>
      <c r="G217" s="63"/>
    </row>
    <row r="218" spans="1:7" s="68" customFormat="1" ht="15" customHeight="1" collapsed="1" x14ac:dyDescent="0.25">
      <c r="A218" s="75"/>
      <c r="B218" s="77" t="s">
        <v>950</v>
      </c>
      <c r="C218" s="75" t="s">
        <v>154</v>
      </c>
      <c r="D218" s="75" t="s">
        <v>59</v>
      </c>
      <c r="E218" s="61"/>
      <c r="F218" s="75" t="s">
        <v>146</v>
      </c>
      <c r="G218" s="75" t="s">
        <v>152</v>
      </c>
    </row>
    <row r="219" spans="1:7" s="55" customFormat="1" x14ac:dyDescent="0.25">
      <c r="A219" s="105" t="s">
        <v>805</v>
      </c>
      <c r="B219" s="56" t="s">
        <v>139</v>
      </c>
      <c r="C219" s="109" t="s">
        <v>186</v>
      </c>
      <c r="D219" s="105"/>
      <c r="E219" s="56"/>
      <c r="F219" s="56"/>
      <c r="G219" s="56"/>
    </row>
    <row r="220" spans="1:7" s="68" customFormat="1" x14ac:dyDescent="0.25">
      <c r="A220" s="70"/>
      <c r="B220" s="70"/>
      <c r="C220" s="105"/>
      <c r="D220" s="105"/>
      <c r="E220" s="70"/>
      <c r="F220" s="70"/>
      <c r="G220" s="70"/>
    </row>
    <row r="221" spans="1:7" s="55" customFormat="1" x14ac:dyDescent="0.25">
      <c r="A221" s="70"/>
      <c r="B221" s="101" t="s">
        <v>249</v>
      </c>
      <c r="C221" s="105"/>
      <c r="D221" s="105"/>
      <c r="E221" s="56"/>
      <c r="F221" s="56"/>
      <c r="G221" s="56"/>
    </row>
    <row r="222" spans="1:7" s="55" customFormat="1" x14ac:dyDescent="0.25">
      <c r="A222" s="105" t="s">
        <v>806</v>
      </c>
      <c r="B222" s="70" t="s">
        <v>169</v>
      </c>
      <c r="C222" s="109" t="s">
        <v>186</v>
      </c>
      <c r="D222" s="109" t="s">
        <v>186</v>
      </c>
      <c r="E222" s="56"/>
      <c r="F222" s="63"/>
      <c r="G222" s="63"/>
    </row>
    <row r="223" spans="1:7" s="55" customFormat="1" x14ac:dyDescent="0.25">
      <c r="A223" s="105" t="s">
        <v>807</v>
      </c>
      <c r="B223" s="70" t="s">
        <v>171</v>
      </c>
      <c r="C223" s="109" t="s">
        <v>186</v>
      </c>
      <c r="D223" s="109" t="s">
        <v>186</v>
      </c>
      <c r="E223" s="56"/>
      <c r="F223" s="63"/>
      <c r="G223" s="63"/>
    </row>
    <row r="224" spans="1:7" s="55" customFormat="1" x14ac:dyDescent="0.25">
      <c r="A224" s="105" t="s">
        <v>808</v>
      </c>
      <c r="B224" s="70" t="s">
        <v>172</v>
      </c>
      <c r="C224" s="109" t="s">
        <v>186</v>
      </c>
      <c r="D224" s="109" t="s">
        <v>186</v>
      </c>
      <c r="E224" s="56"/>
      <c r="F224" s="63"/>
      <c r="G224" s="63"/>
    </row>
    <row r="225" spans="1:7" s="55" customFormat="1" x14ac:dyDescent="0.25">
      <c r="A225" s="105" t="s">
        <v>809</v>
      </c>
      <c r="B225" s="70" t="s">
        <v>173</v>
      </c>
      <c r="C225" s="109" t="s">
        <v>186</v>
      </c>
      <c r="D225" s="109" t="s">
        <v>186</v>
      </c>
      <c r="E225" s="56"/>
      <c r="F225" s="63"/>
      <c r="G225" s="63"/>
    </row>
    <row r="226" spans="1:7" s="55" customFormat="1" x14ac:dyDescent="0.25">
      <c r="A226" s="105" t="s">
        <v>810</v>
      </c>
      <c r="B226" s="70" t="s">
        <v>174</v>
      </c>
      <c r="C226" s="109" t="s">
        <v>186</v>
      </c>
      <c r="D226" s="109" t="s">
        <v>186</v>
      </c>
      <c r="E226" s="56"/>
      <c r="F226" s="63"/>
      <c r="G226" s="63"/>
    </row>
    <row r="227" spans="1:7" s="55" customFormat="1" x14ac:dyDescent="0.25">
      <c r="A227" s="105" t="s">
        <v>811</v>
      </c>
      <c r="B227" s="70" t="s">
        <v>175</v>
      </c>
      <c r="C227" s="109" t="s">
        <v>186</v>
      </c>
      <c r="D227" s="109" t="s">
        <v>186</v>
      </c>
      <c r="E227" s="56"/>
      <c r="F227" s="63"/>
      <c r="G227" s="63"/>
    </row>
    <row r="228" spans="1:7" s="55" customFormat="1" x14ac:dyDescent="0.25">
      <c r="A228" s="105" t="s">
        <v>812</v>
      </c>
      <c r="B228" s="70" t="s">
        <v>176</v>
      </c>
      <c r="C228" s="109" t="s">
        <v>186</v>
      </c>
      <c r="D228" s="109" t="s">
        <v>186</v>
      </c>
      <c r="E228" s="56"/>
      <c r="F228" s="63"/>
      <c r="G228" s="63"/>
    </row>
    <row r="229" spans="1:7" s="55" customFormat="1" x14ac:dyDescent="0.25">
      <c r="A229" s="105" t="s">
        <v>813</v>
      </c>
      <c r="B229" s="70" t="s">
        <v>170</v>
      </c>
      <c r="C229" s="109" t="s">
        <v>186</v>
      </c>
      <c r="D229" s="109" t="s">
        <v>186</v>
      </c>
      <c r="E229" s="56"/>
      <c r="F229" s="63"/>
      <c r="G229" s="63"/>
    </row>
    <row r="230" spans="1:7" s="55" customFormat="1" x14ac:dyDescent="0.25">
      <c r="A230" s="105" t="s">
        <v>814</v>
      </c>
      <c r="B230" s="58" t="s">
        <v>1</v>
      </c>
      <c r="C230" s="105" t="s">
        <v>186</v>
      </c>
      <c r="D230" s="105" t="s">
        <v>186</v>
      </c>
      <c r="E230" s="56"/>
      <c r="F230" s="60"/>
      <c r="G230" s="60"/>
    </row>
    <row r="231" spans="1:7" s="68" customFormat="1" hidden="1" outlineLevel="1" x14ac:dyDescent="0.25">
      <c r="A231" s="105" t="s">
        <v>815</v>
      </c>
      <c r="B231" s="85" t="s">
        <v>177</v>
      </c>
      <c r="C231" s="70"/>
      <c r="D231" s="70"/>
      <c r="E231" s="70"/>
      <c r="F231" s="63"/>
      <c r="G231" s="63"/>
    </row>
    <row r="232" spans="1:7" s="68" customFormat="1" hidden="1" outlineLevel="1" x14ac:dyDescent="0.25">
      <c r="A232" s="105" t="s">
        <v>816</v>
      </c>
      <c r="B232" s="85" t="s">
        <v>178</v>
      </c>
      <c r="C232" s="70"/>
      <c r="D232" s="70"/>
      <c r="E232" s="70"/>
      <c r="F232" s="63"/>
      <c r="G232" s="63"/>
    </row>
    <row r="233" spans="1:7" s="68" customFormat="1" hidden="1" outlineLevel="1" x14ac:dyDescent="0.25">
      <c r="A233" s="105" t="s">
        <v>817</v>
      </c>
      <c r="B233" s="85" t="s">
        <v>179</v>
      </c>
      <c r="C233" s="70"/>
      <c r="D233" s="70"/>
      <c r="E233" s="70"/>
      <c r="F233" s="63"/>
      <c r="G233" s="63"/>
    </row>
    <row r="234" spans="1:7" s="68" customFormat="1" hidden="1" outlineLevel="1" x14ac:dyDescent="0.25">
      <c r="A234" s="105" t="s">
        <v>818</v>
      </c>
      <c r="B234" s="85" t="s">
        <v>180</v>
      </c>
      <c r="C234" s="70"/>
      <c r="D234" s="70"/>
      <c r="E234" s="70"/>
      <c r="F234" s="63"/>
      <c r="G234" s="63"/>
    </row>
    <row r="235" spans="1:7" s="68" customFormat="1" hidden="1" outlineLevel="1" x14ac:dyDescent="0.25">
      <c r="A235" s="105" t="s">
        <v>819</v>
      </c>
      <c r="B235" s="85" t="s">
        <v>181</v>
      </c>
      <c r="C235" s="70"/>
      <c r="D235" s="70"/>
      <c r="E235" s="70"/>
      <c r="F235" s="63"/>
      <c r="G235" s="63"/>
    </row>
    <row r="236" spans="1:7" s="68" customFormat="1" hidden="1" outlineLevel="1" x14ac:dyDescent="0.25">
      <c r="A236" s="105" t="s">
        <v>820</v>
      </c>
      <c r="B236" s="85" t="s">
        <v>182</v>
      </c>
      <c r="C236" s="70"/>
      <c r="D236" s="70"/>
      <c r="E236" s="70"/>
      <c r="F236" s="63"/>
      <c r="G236" s="63"/>
    </row>
    <row r="237" spans="1:7" s="68" customFormat="1" hidden="1" outlineLevel="1" x14ac:dyDescent="0.25">
      <c r="A237" s="105" t="s">
        <v>821</v>
      </c>
      <c r="B237" s="85"/>
      <c r="C237" s="70"/>
      <c r="D237" s="70"/>
      <c r="E237" s="70"/>
      <c r="F237" s="63"/>
      <c r="G237" s="63"/>
    </row>
    <row r="238" spans="1:7" s="68" customFormat="1" hidden="1" outlineLevel="1" x14ac:dyDescent="0.25">
      <c r="A238" s="105" t="s">
        <v>822</v>
      </c>
      <c r="B238" s="85"/>
      <c r="C238" s="70"/>
      <c r="D238" s="70"/>
      <c r="E238" s="70"/>
      <c r="F238" s="63"/>
      <c r="G238" s="63"/>
    </row>
    <row r="239" spans="1:7" s="68" customFormat="1" hidden="1" outlineLevel="1" x14ac:dyDescent="0.25">
      <c r="A239" s="105" t="s">
        <v>823</v>
      </c>
      <c r="B239" s="85"/>
      <c r="C239" s="70"/>
      <c r="D239" s="70"/>
      <c r="E239" s="70"/>
      <c r="F239" s="63"/>
      <c r="G239" s="63"/>
    </row>
    <row r="240" spans="1:7" ht="15" customHeight="1" collapsed="1" x14ac:dyDescent="0.25">
      <c r="A240" s="75"/>
      <c r="B240" s="77" t="s">
        <v>951</v>
      </c>
      <c r="C240" s="75" t="s">
        <v>146</v>
      </c>
      <c r="D240" s="40"/>
      <c r="E240" s="39"/>
      <c r="F240" s="40"/>
      <c r="G240" s="40"/>
    </row>
    <row r="241" spans="1:7" x14ac:dyDescent="0.25">
      <c r="A241" s="105" t="s">
        <v>824</v>
      </c>
      <c r="B241" s="5" t="s">
        <v>12</v>
      </c>
      <c r="C241" s="367">
        <v>83.874155822763953</v>
      </c>
      <c r="E241" s="14"/>
      <c r="F241" s="14"/>
      <c r="G241" s="14"/>
    </row>
    <row r="242" spans="1:7" x14ac:dyDescent="0.25">
      <c r="A242" s="105" t="s">
        <v>825</v>
      </c>
      <c r="B242" s="5" t="s">
        <v>142</v>
      </c>
      <c r="C242" s="367">
        <v>3.2888596057760942</v>
      </c>
      <c r="E242" s="14"/>
      <c r="F242" s="14"/>
    </row>
    <row r="243" spans="1:7" x14ac:dyDescent="0.25">
      <c r="A243" s="105" t="s">
        <v>826</v>
      </c>
      <c r="B243" s="105" t="s">
        <v>1457</v>
      </c>
      <c r="C243" s="105" t="s">
        <v>186</v>
      </c>
      <c r="D243" s="68"/>
      <c r="E243" s="14"/>
      <c r="F243" s="14"/>
    </row>
    <row r="244" spans="1:7" x14ac:dyDescent="0.25">
      <c r="A244" s="105" t="s">
        <v>827</v>
      </c>
      <c r="B244" s="5" t="s">
        <v>2</v>
      </c>
      <c r="C244" s="105" t="s">
        <v>186</v>
      </c>
      <c r="D244" s="68"/>
      <c r="E244" s="14"/>
      <c r="F244" s="14"/>
    </row>
    <row r="245" spans="1:7" s="68" customFormat="1" hidden="1" outlineLevel="1" x14ac:dyDescent="0.25">
      <c r="A245" s="105" t="s">
        <v>828</v>
      </c>
      <c r="B245" s="85" t="s">
        <v>159</v>
      </c>
      <c r="C245" s="367">
        <v>12.836984571459947</v>
      </c>
      <c r="E245" s="74"/>
      <c r="F245" s="74"/>
      <c r="G245" s="69"/>
    </row>
    <row r="246" spans="1:7" s="68" customFormat="1" hidden="1" outlineLevel="1" x14ac:dyDescent="0.25">
      <c r="A246" s="105" t="s">
        <v>829</v>
      </c>
      <c r="B246" s="85" t="s">
        <v>160</v>
      </c>
      <c r="C246" s="68" t="s">
        <v>186</v>
      </c>
      <c r="E246" s="74"/>
      <c r="F246" s="74"/>
      <c r="G246" s="69"/>
    </row>
    <row r="247" spans="1:7" s="68" customFormat="1" hidden="1" outlineLevel="1" x14ac:dyDescent="0.25">
      <c r="A247" s="105" t="s">
        <v>830</v>
      </c>
      <c r="B247" s="85" t="s">
        <v>208</v>
      </c>
      <c r="C247" s="105" t="s">
        <v>186</v>
      </c>
      <c r="E247" s="74"/>
      <c r="F247" s="74"/>
      <c r="G247" s="69"/>
    </row>
    <row r="248" spans="1:7" s="68" customFormat="1" hidden="1" outlineLevel="1" x14ac:dyDescent="0.25">
      <c r="A248" s="105" t="s">
        <v>831</v>
      </c>
      <c r="B248" s="85" t="s">
        <v>209</v>
      </c>
      <c r="C248" s="105" t="s">
        <v>186</v>
      </c>
      <c r="E248" s="74"/>
      <c r="F248" s="74"/>
      <c r="G248" s="69"/>
    </row>
    <row r="249" spans="1:7" s="68" customFormat="1" hidden="1" outlineLevel="1" x14ac:dyDescent="0.25">
      <c r="A249" s="105" t="s">
        <v>832</v>
      </c>
      <c r="B249" s="85" t="s">
        <v>210</v>
      </c>
      <c r="C249" s="105" t="s">
        <v>186</v>
      </c>
      <c r="E249" s="74"/>
      <c r="F249" s="74"/>
      <c r="G249" s="69"/>
    </row>
    <row r="250" spans="1:7" s="68" customFormat="1" hidden="1" outlineLevel="1" x14ac:dyDescent="0.25">
      <c r="A250" s="105" t="s">
        <v>833</v>
      </c>
      <c r="B250" s="85" t="s">
        <v>157</v>
      </c>
      <c r="C250" s="70"/>
      <c r="D250" s="70"/>
      <c r="E250" s="74"/>
      <c r="F250" s="74"/>
      <c r="G250" s="69"/>
    </row>
    <row r="251" spans="1:7" s="68" customFormat="1" hidden="1" outlineLevel="1" x14ac:dyDescent="0.25">
      <c r="A251" s="105" t="s">
        <v>834</v>
      </c>
      <c r="B251" s="85" t="s">
        <v>157</v>
      </c>
      <c r="C251" s="70"/>
      <c r="D251" s="70"/>
      <c r="E251" s="74"/>
      <c r="F251" s="74"/>
      <c r="G251" s="69"/>
    </row>
    <row r="252" spans="1:7" s="68" customFormat="1" hidden="1" outlineLevel="1" x14ac:dyDescent="0.25">
      <c r="A252" s="105" t="s">
        <v>835</v>
      </c>
      <c r="B252" s="85" t="s">
        <v>157</v>
      </c>
      <c r="C252" s="70"/>
      <c r="D252" s="70"/>
      <c r="E252" s="74"/>
      <c r="F252" s="74"/>
      <c r="G252" s="69"/>
    </row>
    <row r="253" spans="1:7" s="68" customFormat="1" hidden="1" outlineLevel="1" x14ac:dyDescent="0.25">
      <c r="A253" s="105" t="s">
        <v>836</v>
      </c>
      <c r="B253" s="85" t="s">
        <v>157</v>
      </c>
      <c r="C253" s="70"/>
      <c r="D253" s="70"/>
      <c r="E253" s="74"/>
      <c r="F253" s="74"/>
      <c r="G253" s="69"/>
    </row>
    <row r="254" spans="1:7" s="68" customFormat="1" hidden="1" outlineLevel="1" x14ac:dyDescent="0.25">
      <c r="A254" s="105" t="s">
        <v>837</v>
      </c>
      <c r="B254" s="85" t="s">
        <v>157</v>
      </c>
      <c r="C254" s="70"/>
      <c r="D254" s="70"/>
      <c r="E254" s="74"/>
      <c r="F254" s="74"/>
      <c r="G254" s="69"/>
    </row>
    <row r="255" spans="1:7" s="68" customFormat="1" hidden="1" outlineLevel="1" x14ac:dyDescent="0.25">
      <c r="A255" s="105" t="s">
        <v>838</v>
      </c>
      <c r="B255" s="85" t="s">
        <v>157</v>
      </c>
      <c r="C255" s="70"/>
      <c r="D255" s="70"/>
      <c r="E255" s="74"/>
      <c r="F255" s="74"/>
      <c r="G255" s="69"/>
    </row>
    <row r="256" spans="1:7" ht="15" customHeight="1" collapsed="1" x14ac:dyDescent="0.25">
      <c r="A256" s="75"/>
      <c r="B256" s="77" t="s">
        <v>952</v>
      </c>
      <c r="C256" s="75" t="s">
        <v>146</v>
      </c>
      <c r="D256" s="40"/>
      <c r="E256" s="39"/>
      <c r="F256" s="40"/>
      <c r="G256" s="42"/>
    </row>
    <row r="257" spans="1:7" x14ac:dyDescent="0.25">
      <c r="A257" s="105" t="s">
        <v>839</v>
      </c>
      <c r="B257" s="5" t="s">
        <v>36</v>
      </c>
      <c r="C257" s="367">
        <v>75.873009402684929</v>
      </c>
      <c r="D257" s="105"/>
      <c r="E257" s="3"/>
      <c r="F257" s="3"/>
    </row>
    <row r="258" spans="1:7" x14ac:dyDescent="0.25">
      <c r="A258" s="105" t="s">
        <v>840</v>
      </c>
      <c r="B258" s="5" t="s">
        <v>37</v>
      </c>
      <c r="C258" s="367" t="s">
        <v>186</v>
      </c>
      <c r="D258" s="105"/>
      <c r="E258" s="3"/>
      <c r="F258" s="3"/>
    </row>
    <row r="259" spans="1:7" x14ac:dyDescent="0.25">
      <c r="A259" s="105" t="s">
        <v>841</v>
      </c>
      <c r="B259" s="5" t="s">
        <v>2</v>
      </c>
      <c r="C259" s="367">
        <v>24.126990597315071</v>
      </c>
      <c r="D259" s="105"/>
      <c r="E259" s="3"/>
      <c r="F259" s="3"/>
    </row>
    <row r="260" spans="1:7" s="68" customFormat="1" hidden="1" outlineLevel="1" x14ac:dyDescent="0.25">
      <c r="A260" s="105" t="s">
        <v>842</v>
      </c>
      <c r="B260" s="70"/>
      <c r="C260" s="70"/>
      <c r="D260" s="70"/>
      <c r="E260" s="69"/>
      <c r="F260" s="69"/>
      <c r="G260" s="69"/>
    </row>
    <row r="261" spans="1:7" s="68" customFormat="1" hidden="1" outlineLevel="1" x14ac:dyDescent="0.25">
      <c r="A261" s="105" t="s">
        <v>843</v>
      </c>
      <c r="B261" s="70"/>
      <c r="C261" s="70"/>
      <c r="D261" s="70"/>
      <c r="E261" s="69"/>
      <c r="F261" s="69"/>
      <c r="G261" s="69"/>
    </row>
    <row r="262" spans="1:7" s="68" customFormat="1" hidden="1" outlineLevel="1" x14ac:dyDescent="0.25">
      <c r="A262" s="105" t="s">
        <v>844</v>
      </c>
      <c r="B262" s="70"/>
      <c r="C262" s="70"/>
      <c r="D262" s="70"/>
      <c r="E262" s="69"/>
      <c r="F262" s="69"/>
      <c r="G262" s="69"/>
    </row>
    <row r="263" spans="1:7" s="68" customFormat="1" hidden="1" outlineLevel="1" x14ac:dyDescent="0.25">
      <c r="A263" s="105" t="s">
        <v>845</v>
      </c>
      <c r="B263" s="70"/>
      <c r="C263" s="70"/>
      <c r="D263" s="70"/>
      <c r="E263" s="69"/>
      <c r="F263" s="69"/>
      <c r="G263" s="69"/>
    </row>
    <row r="264" spans="1:7" s="68" customFormat="1" hidden="1" outlineLevel="1" x14ac:dyDescent="0.25">
      <c r="A264" s="105" t="s">
        <v>846</v>
      </c>
      <c r="B264" s="70"/>
      <c r="C264" s="70"/>
      <c r="D264" s="70"/>
      <c r="E264" s="69"/>
      <c r="F264" s="69"/>
      <c r="G264" s="69"/>
    </row>
    <row r="265" spans="1:7" s="68" customFormat="1" hidden="1" outlineLevel="1" x14ac:dyDescent="0.25">
      <c r="A265" s="105" t="s">
        <v>847</v>
      </c>
      <c r="B265" s="70"/>
      <c r="C265" s="70"/>
      <c r="D265" s="70"/>
      <c r="E265" s="69"/>
      <c r="F265" s="69"/>
      <c r="G265" s="69"/>
    </row>
    <row r="266" spans="1:7" s="68" customFormat="1" ht="18.75" collapsed="1" x14ac:dyDescent="0.25">
      <c r="A266" s="45"/>
      <c r="B266" s="48" t="s">
        <v>231</v>
      </c>
      <c r="C266" s="45"/>
      <c r="D266" s="45"/>
      <c r="E266" s="45"/>
      <c r="F266" s="46"/>
      <c r="G266" s="46"/>
    </row>
    <row r="267" spans="1:7" s="68" customFormat="1" ht="15" customHeight="1" x14ac:dyDescent="0.25">
      <c r="A267" s="75"/>
      <c r="B267" s="77" t="s">
        <v>953</v>
      </c>
      <c r="C267" s="75" t="s">
        <v>154</v>
      </c>
      <c r="D267" s="75" t="s">
        <v>59</v>
      </c>
      <c r="E267" s="75"/>
      <c r="F267" s="75" t="s">
        <v>147</v>
      </c>
      <c r="G267" s="75" t="s">
        <v>152</v>
      </c>
    </row>
    <row r="268" spans="1:7" s="55" customFormat="1" x14ac:dyDescent="0.25">
      <c r="A268" s="105" t="s">
        <v>848</v>
      </c>
      <c r="B268" s="105" t="s">
        <v>91</v>
      </c>
      <c r="C268" s="366">
        <v>5145471</v>
      </c>
      <c r="D268" s="59"/>
      <c r="E268" s="59"/>
      <c r="F268" s="50"/>
      <c r="G268" s="50"/>
    </row>
    <row r="269" spans="1:7" s="55" customFormat="1" x14ac:dyDescent="0.25">
      <c r="A269" s="59"/>
      <c r="B269" s="105"/>
      <c r="C269" s="105"/>
      <c r="D269" s="59"/>
      <c r="E269" s="59"/>
      <c r="F269" s="50"/>
      <c r="G269" s="50"/>
    </row>
    <row r="270" spans="1:7" s="55" customFormat="1" x14ac:dyDescent="0.25">
      <c r="A270" s="70"/>
      <c r="B270" s="101" t="s">
        <v>155</v>
      </c>
      <c r="C270" s="105"/>
      <c r="D270" s="59"/>
      <c r="E270" s="59"/>
      <c r="F270" s="50"/>
      <c r="G270" s="50"/>
    </row>
    <row r="271" spans="1:7" s="55" customFormat="1" x14ac:dyDescent="0.25">
      <c r="A271" s="105" t="s">
        <v>849</v>
      </c>
      <c r="B271" s="101" t="s">
        <v>1011</v>
      </c>
      <c r="C271" s="366">
        <v>5419.8</v>
      </c>
      <c r="D271" s="366">
        <v>5382</v>
      </c>
      <c r="E271" s="59"/>
      <c r="F271" s="65">
        <f t="shared" ref="F271:F294" si="5">IF($C$295=0,"",IF(C271="[for completion]","",C271/$C$295))</f>
        <v>9.7106582886751988E-2</v>
      </c>
      <c r="G271" s="65">
        <f t="shared" ref="G271:G294" si="6">IF($D$295=0,"",IF(D271="[for completion]","",D271/$D$295))</f>
        <v>0.49617405734304415</v>
      </c>
    </row>
    <row r="272" spans="1:7" s="55" customFormat="1" x14ac:dyDescent="0.25">
      <c r="A272" s="105" t="s">
        <v>850</v>
      </c>
      <c r="B272" s="101" t="s">
        <v>1012</v>
      </c>
      <c r="C272" s="366">
        <v>8637.9</v>
      </c>
      <c r="D272" s="366">
        <v>2734</v>
      </c>
      <c r="E272" s="59"/>
      <c r="F272" s="65">
        <f t="shared" si="5"/>
        <v>0.15476529619496568</v>
      </c>
      <c r="G272" s="65">
        <f t="shared" si="6"/>
        <v>0.25205125841246429</v>
      </c>
    </row>
    <row r="273" spans="1:7" s="55" customFormat="1" x14ac:dyDescent="0.25">
      <c r="A273" s="105" t="s">
        <v>851</v>
      </c>
      <c r="B273" s="101" t="s">
        <v>1013</v>
      </c>
      <c r="C273" s="366">
        <v>21719.3</v>
      </c>
      <c r="D273" s="366">
        <v>2266</v>
      </c>
      <c r="E273" s="59"/>
      <c r="F273" s="65">
        <f t="shared" si="5"/>
        <v>0.38914480344149827</v>
      </c>
      <c r="G273" s="65">
        <f t="shared" si="6"/>
        <v>0.2089056882087213</v>
      </c>
    </row>
    <row r="274" spans="1:7" s="55" customFormat="1" x14ac:dyDescent="0.25">
      <c r="A274" s="105" t="s">
        <v>852</v>
      </c>
      <c r="B274" s="101" t="s">
        <v>1014</v>
      </c>
      <c r="C274" s="366">
        <v>10552.4</v>
      </c>
      <c r="D274" s="366">
        <v>358</v>
      </c>
      <c r="E274" s="59"/>
      <c r="F274" s="65">
        <f t="shared" si="5"/>
        <v>0.1890674019805457</v>
      </c>
      <c r="G274" s="65">
        <f t="shared" si="6"/>
        <v>3.3004517378076886E-2</v>
      </c>
    </row>
    <row r="275" spans="1:7" s="55" customFormat="1" x14ac:dyDescent="0.25">
      <c r="A275" s="105" t="s">
        <v>853</v>
      </c>
      <c r="B275" s="101" t="s">
        <v>1224</v>
      </c>
      <c r="C275" s="366">
        <v>5382.5</v>
      </c>
      <c r="D275" s="366">
        <v>81</v>
      </c>
      <c r="E275" s="59"/>
      <c r="F275" s="65">
        <f t="shared" si="5"/>
        <v>9.6438278605842018E-2</v>
      </c>
      <c r="G275" s="65">
        <f t="shared" si="6"/>
        <v>7.4675025352632061E-3</v>
      </c>
    </row>
    <row r="276" spans="1:7" s="55" customFormat="1" x14ac:dyDescent="0.25">
      <c r="A276" s="105" t="s">
        <v>854</v>
      </c>
      <c r="B276" s="101" t="s">
        <v>1015</v>
      </c>
      <c r="C276" s="366">
        <v>4101</v>
      </c>
      <c r="D276" s="366">
        <v>26</v>
      </c>
      <c r="E276" s="59"/>
      <c r="F276" s="65">
        <f t="shared" si="5"/>
        <v>7.3477636890396311E-2</v>
      </c>
      <c r="G276" s="65">
        <f t="shared" si="6"/>
        <v>2.3969761224301648E-3</v>
      </c>
    </row>
    <row r="277" spans="1:7" s="55" customFormat="1" x14ac:dyDescent="0.25">
      <c r="A277" s="105" t="s">
        <v>855</v>
      </c>
      <c r="B277" s="71"/>
      <c r="C277" s="56"/>
      <c r="D277" s="56"/>
      <c r="E277" s="59"/>
      <c r="F277" s="63">
        <f t="shared" si="5"/>
        <v>0</v>
      </c>
      <c r="G277" s="63">
        <f t="shared" si="6"/>
        <v>0</v>
      </c>
    </row>
    <row r="278" spans="1:7" s="55" customFormat="1" x14ac:dyDescent="0.25">
      <c r="A278" s="105" t="s">
        <v>856</v>
      </c>
      <c r="B278" s="101"/>
      <c r="C278" s="56"/>
      <c r="D278" s="56"/>
      <c r="E278" s="59"/>
      <c r="F278" s="63">
        <f t="shared" si="5"/>
        <v>0</v>
      </c>
      <c r="G278" s="63">
        <f t="shared" si="6"/>
        <v>0</v>
      </c>
    </row>
    <row r="279" spans="1:7" s="55" customFormat="1" x14ac:dyDescent="0.25">
      <c r="A279" s="105" t="s">
        <v>857</v>
      </c>
      <c r="B279" s="71"/>
      <c r="C279" s="56"/>
      <c r="D279" s="56"/>
      <c r="E279" s="59"/>
      <c r="F279" s="63">
        <f t="shared" si="5"/>
        <v>0</v>
      </c>
      <c r="G279" s="63">
        <f t="shared" si="6"/>
        <v>0</v>
      </c>
    </row>
    <row r="280" spans="1:7" s="55" customFormat="1" x14ac:dyDescent="0.25">
      <c r="A280" s="105" t="s">
        <v>858</v>
      </c>
      <c r="B280" s="71"/>
      <c r="C280" s="56"/>
      <c r="D280" s="56"/>
      <c r="E280" s="57"/>
      <c r="F280" s="63">
        <f t="shared" si="5"/>
        <v>0</v>
      </c>
      <c r="G280" s="63">
        <f t="shared" si="6"/>
        <v>0</v>
      </c>
    </row>
    <row r="281" spans="1:7" s="55" customFormat="1" x14ac:dyDescent="0.25">
      <c r="A281" s="105" t="s">
        <v>859</v>
      </c>
      <c r="B281" s="71"/>
      <c r="C281" s="56"/>
      <c r="D281" s="56"/>
      <c r="E281" s="57"/>
      <c r="F281" s="63">
        <f t="shared" si="5"/>
        <v>0</v>
      </c>
      <c r="G281" s="63">
        <f t="shared" si="6"/>
        <v>0</v>
      </c>
    </row>
    <row r="282" spans="1:7" s="55" customFormat="1" x14ac:dyDescent="0.25">
      <c r="A282" s="105" t="s">
        <v>860</v>
      </c>
      <c r="B282" s="71"/>
      <c r="C282" s="56"/>
      <c r="D282" s="56"/>
      <c r="E282" s="57"/>
      <c r="F282" s="63">
        <f t="shared" si="5"/>
        <v>0</v>
      </c>
      <c r="G282" s="63">
        <f t="shared" si="6"/>
        <v>0</v>
      </c>
    </row>
    <row r="283" spans="1:7" s="55" customFormat="1" x14ac:dyDescent="0.25">
      <c r="A283" s="105" t="s">
        <v>861</v>
      </c>
      <c r="B283" s="71"/>
      <c r="C283" s="56"/>
      <c r="D283" s="56"/>
      <c r="E283" s="57"/>
      <c r="F283" s="63">
        <f t="shared" si="5"/>
        <v>0</v>
      </c>
      <c r="G283" s="63">
        <f t="shared" si="6"/>
        <v>0</v>
      </c>
    </row>
    <row r="284" spans="1:7" s="55" customFormat="1" x14ac:dyDescent="0.25">
      <c r="A284" s="105" t="s">
        <v>862</v>
      </c>
      <c r="B284" s="71"/>
      <c r="C284" s="56"/>
      <c r="D284" s="56"/>
      <c r="E284" s="57"/>
      <c r="F284" s="63">
        <f t="shared" si="5"/>
        <v>0</v>
      </c>
      <c r="G284" s="63">
        <f t="shared" si="6"/>
        <v>0</v>
      </c>
    </row>
    <row r="285" spans="1:7" s="55" customFormat="1" x14ac:dyDescent="0.25">
      <c r="A285" s="105" t="s">
        <v>863</v>
      </c>
      <c r="B285" s="71"/>
      <c r="C285" s="56"/>
      <c r="D285" s="56"/>
      <c r="E285" s="57"/>
      <c r="F285" s="63">
        <f t="shared" si="5"/>
        <v>0</v>
      </c>
      <c r="G285" s="63">
        <f t="shared" si="6"/>
        <v>0</v>
      </c>
    </row>
    <row r="286" spans="1:7" s="55" customFormat="1" x14ac:dyDescent="0.25">
      <c r="A286" s="105" t="s">
        <v>864</v>
      </c>
      <c r="B286" s="71"/>
      <c r="C286" s="56"/>
      <c r="D286" s="56"/>
      <c r="E286" s="56"/>
      <c r="F286" s="63">
        <f t="shared" si="5"/>
        <v>0</v>
      </c>
      <c r="G286" s="63">
        <f t="shared" si="6"/>
        <v>0</v>
      </c>
    </row>
    <row r="287" spans="1:7" s="55" customFormat="1" x14ac:dyDescent="0.25">
      <c r="A287" s="105" t="s">
        <v>865</v>
      </c>
      <c r="B287" s="71"/>
      <c r="C287" s="56"/>
      <c r="D287" s="56"/>
      <c r="E287" s="60"/>
      <c r="F287" s="63">
        <f t="shared" si="5"/>
        <v>0</v>
      </c>
      <c r="G287" s="63">
        <f t="shared" si="6"/>
        <v>0</v>
      </c>
    </row>
    <row r="288" spans="1:7" s="55" customFormat="1" x14ac:dyDescent="0.25">
      <c r="A288" s="105" t="s">
        <v>866</v>
      </c>
      <c r="B288" s="71"/>
      <c r="C288" s="56"/>
      <c r="D288" s="56"/>
      <c r="E288" s="60"/>
      <c r="F288" s="63">
        <f t="shared" si="5"/>
        <v>0</v>
      </c>
      <c r="G288" s="63">
        <f t="shared" si="6"/>
        <v>0</v>
      </c>
    </row>
    <row r="289" spans="1:7" s="55" customFormat="1" x14ac:dyDescent="0.25">
      <c r="A289" s="105" t="s">
        <v>867</v>
      </c>
      <c r="B289" s="71"/>
      <c r="C289" s="56"/>
      <c r="D289" s="56"/>
      <c r="E289" s="60"/>
      <c r="F289" s="63">
        <f t="shared" si="5"/>
        <v>0</v>
      </c>
      <c r="G289" s="63">
        <f t="shared" si="6"/>
        <v>0</v>
      </c>
    </row>
    <row r="290" spans="1:7" s="55" customFormat="1" x14ac:dyDescent="0.25">
      <c r="A290" s="105" t="s">
        <v>868</v>
      </c>
      <c r="B290" s="71"/>
      <c r="C290" s="56"/>
      <c r="D290" s="56"/>
      <c r="E290" s="60"/>
      <c r="F290" s="63">
        <f t="shared" si="5"/>
        <v>0</v>
      </c>
      <c r="G290" s="63">
        <f t="shared" si="6"/>
        <v>0</v>
      </c>
    </row>
    <row r="291" spans="1:7" s="55" customFormat="1" x14ac:dyDescent="0.25">
      <c r="A291" s="105" t="s">
        <v>869</v>
      </c>
      <c r="B291" s="71"/>
      <c r="C291" s="56"/>
      <c r="D291" s="56"/>
      <c r="E291" s="60"/>
      <c r="F291" s="63">
        <f t="shared" si="5"/>
        <v>0</v>
      </c>
      <c r="G291" s="63">
        <f t="shared" si="6"/>
        <v>0</v>
      </c>
    </row>
    <row r="292" spans="1:7" s="55" customFormat="1" x14ac:dyDescent="0.25">
      <c r="A292" s="105" t="s">
        <v>870</v>
      </c>
      <c r="B292" s="71"/>
      <c r="C292" s="56"/>
      <c r="D292" s="56"/>
      <c r="E292" s="60"/>
      <c r="F292" s="63">
        <f t="shared" si="5"/>
        <v>0</v>
      </c>
      <c r="G292" s="63">
        <f t="shared" si="6"/>
        <v>0</v>
      </c>
    </row>
    <row r="293" spans="1:7" s="55" customFormat="1" x14ac:dyDescent="0.25">
      <c r="A293" s="105" t="s">
        <v>871</v>
      </c>
      <c r="B293" s="71"/>
      <c r="C293" s="56"/>
      <c r="D293" s="56"/>
      <c r="E293" s="60"/>
      <c r="F293" s="63">
        <f t="shared" si="5"/>
        <v>0</v>
      </c>
      <c r="G293" s="63">
        <f t="shared" si="6"/>
        <v>0</v>
      </c>
    </row>
    <row r="294" spans="1:7" s="55" customFormat="1" x14ac:dyDescent="0.25">
      <c r="A294" s="105" t="s">
        <v>872</v>
      </c>
      <c r="B294" s="71"/>
      <c r="C294" s="56"/>
      <c r="D294" s="56"/>
      <c r="E294" s="60"/>
      <c r="F294" s="63">
        <f t="shared" si="5"/>
        <v>0</v>
      </c>
      <c r="G294" s="63">
        <f t="shared" si="6"/>
        <v>0</v>
      </c>
    </row>
    <row r="295" spans="1:7" s="55" customFormat="1" x14ac:dyDescent="0.25">
      <c r="A295" s="105" t="s">
        <v>873</v>
      </c>
      <c r="B295" s="58" t="s">
        <v>1</v>
      </c>
      <c r="C295" s="72">
        <v>55812.9</v>
      </c>
      <c r="D295" s="72">
        <v>10847</v>
      </c>
      <c r="E295" s="60"/>
      <c r="F295" s="65">
        <f>SUM(F271:F294)</f>
        <v>1</v>
      </c>
      <c r="G295" s="65">
        <f>SUM(G271:G294)</f>
        <v>1</v>
      </c>
    </row>
    <row r="296" spans="1:7" s="68" customFormat="1" ht="15" customHeight="1" x14ac:dyDescent="0.25">
      <c r="A296" s="75"/>
      <c r="B296" s="77" t="s">
        <v>954</v>
      </c>
      <c r="C296" s="75" t="s">
        <v>154</v>
      </c>
      <c r="D296" s="75" t="s">
        <v>59</v>
      </c>
      <c r="E296" s="75"/>
      <c r="F296" s="75" t="s">
        <v>147</v>
      </c>
      <c r="G296" s="75" t="s">
        <v>152</v>
      </c>
    </row>
    <row r="297" spans="1:7" s="55" customFormat="1" x14ac:dyDescent="0.25">
      <c r="A297" s="105" t="s">
        <v>874</v>
      </c>
      <c r="B297" s="56" t="s">
        <v>139</v>
      </c>
      <c r="C297" s="367">
        <v>52.63</v>
      </c>
      <c r="D297" s="105"/>
      <c r="E297" s="56"/>
      <c r="F297" s="56"/>
      <c r="G297" s="56"/>
    </row>
    <row r="298" spans="1:7" s="55" customFormat="1" x14ac:dyDescent="0.25">
      <c r="A298" s="70"/>
      <c r="B298" s="56"/>
      <c r="C298" s="56"/>
      <c r="D298" s="56"/>
      <c r="E298" s="56"/>
      <c r="F298" s="56"/>
      <c r="G298" s="56"/>
    </row>
    <row r="299" spans="1:7" s="68" customFormat="1" x14ac:dyDescent="0.25">
      <c r="A299" s="70"/>
      <c r="B299" s="101" t="s">
        <v>249</v>
      </c>
      <c r="C299" s="70"/>
      <c r="D299" s="70"/>
      <c r="E299" s="70"/>
      <c r="F299" s="70"/>
      <c r="G299" s="70"/>
    </row>
    <row r="300" spans="1:7" s="68" customFormat="1" x14ac:dyDescent="0.25">
      <c r="A300" s="105" t="s">
        <v>875</v>
      </c>
      <c r="B300" s="70" t="s">
        <v>169</v>
      </c>
      <c r="C300" s="366">
        <v>23382.945913708929</v>
      </c>
      <c r="D300" s="366">
        <v>10347.301190161332</v>
      </c>
      <c r="E300" s="70"/>
      <c r="F300" s="65">
        <f>IF($C$308=0,"",IF(C300="[for completion]","",C300/$C$308))</f>
        <v>0.42560493435503755</v>
      </c>
      <c r="G300" s="65">
        <f>IF($D$308=0,"",IF(D300="[for completion]","",D300/$D$308))</f>
        <v>0.29828912371504557</v>
      </c>
    </row>
    <row r="301" spans="1:7" s="68" customFormat="1" x14ac:dyDescent="0.25">
      <c r="A301" s="105" t="s">
        <v>876</v>
      </c>
      <c r="B301" s="70" t="s">
        <v>171</v>
      </c>
      <c r="C301" s="366">
        <v>16743.798886101005</v>
      </c>
      <c r="D301" s="366">
        <v>9878.4994974874371</v>
      </c>
      <c r="E301" s="70"/>
      <c r="F301" s="65">
        <f t="shared" ref="F301:F314" si="7">IF($C$308=0,"",IF(C301="[for completion]","",C301/$C$308))</f>
        <v>0.30476243036575656</v>
      </c>
      <c r="G301" s="65">
        <f t="shared" ref="G301:G314" si="8">IF($D$308=0,"",IF(D301="[for completion]","",D301/$D$308))</f>
        <v>0.28477463877507009</v>
      </c>
    </row>
    <row r="302" spans="1:7" s="68" customFormat="1" x14ac:dyDescent="0.25">
      <c r="A302" s="105" t="s">
        <v>877</v>
      </c>
      <c r="B302" s="70" t="s">
        <v>172</v>
      </c>
      <c r="C302" s="366">
        <v>10441.393267155154</v>
      </c>
      <c r="D302" s="366">
        <v>7071.9234065062155</v>
      </c>
      <c r="E302" s="70"/>
      <c r="F302" s="65">
        <f t="shared" si="7"/>
        <v>0.19004912864453621</v>
      </c>
      <c r="G302" s="65">
        <f t="shared" si="8"/>
        <v>0.20386744303069512</v>
      </c>
    </row>
    <row r="303" spans="1:7" s="68" customFormat="1" x14ac:dyDescent="0.25">
      <c r="A303" s="105" t="s">
        <v>878</v>
      </c>
      <c r="B303" s="70" t="s">
        <v>173</v>
      </c>
      <c r="C303" s="366">
        <v>2407.419952093564</v>
      </c>
      <c r="D303" s="366">
        <v>3204.3094419465751</v>
      </c>
      <c r="E303" s="70"/>
      <c r="F303" s="65">
        <f t="shared" si="7"/>
        <v>4.3818679410924086E-2</v>
      </c>
      <c r="G303" s="65">
        <f t="shared" si="8"/>
        <v>9.2372942275896777E-2</v>
      </c>
    </row>
    <row r="304" spans="1:7" s="68" customFormat="1" x14ac:dyDescent="0.25">
      <c r="A304" s="105" t="s">
        <v>879</v>
      </c>
      <c r="B304" s="70" t="s">
        <v>174</v>
      </c>
      <c r="C304" s="366">
        <v>1248.824690412406</v>
      </c>
      <c r="D304" s="366">
        <v>1938.7942343295424</v>
      </c>
      <c r="E304" s="70"/>
      <c r="F304" s="65">
        <f t="shared" si="7"/>
        <v>2.2730495650349659E-2</v>
      </c>
      <c r="G304" s="65">
        <f t="shared" si="8"/>
        <v>5.5891021493781896E-2</v>
      </c>
    </row>
    <row r="305" spans="1:7" s="68" customFormat="1" x14ac:dyDescent="0.25">
      <c r="A305" s="105" t="s">
        <v>880</v>
      </c>
      <c r="B305" s="70" t="s">
        <v>175</v>
      </c>
      <c r="C305" s="366">
        <v>320.58705784104626</v>
      </c>
      <c r="D305" s="366">
        <v>988.7227188574451</v>
      </c>
      <c r="E305" s="70"/>
      <c r="F305" s="65">
        <f t="shared" si="7"/>
        <v>5.8351686828099457E-3</v>
      </c>
      <c r="G305" s="65">
        <f t="shared" si="8"/>
        <v>2.8502623822873982E-2</v>
      </c>
    </row>
    <row r="306" spans="1:7" s="68" customFormat="1" x14ac:dyDescent="0.25">
      <c r="A306" s="105" t="s">
        <v>881</v>
      </c>
      <c r="B306" s="70" t="s">
        <v>176</v>
      </c>
      <c r="C306" s="366">
        <v>225.45811189372503</v>
      </c>
      <c r="D306" s="366">
        <v>713.17704311028831</v>
      </c>
      <c r="E306" s="70"/>
      <c r="F306" s="65">
        <f t="shared" si="7"/>
        <v>4.1036781792358557E-3</v>
      </c>
      <c r="G306" s="65">
        <f t="shared" si="8"/>
        <v>2.0559269642728775E-2</v>
      </c>
    </row>
    <row r="307" spans="1:7" s="68" customFormat="1" x14ac:dyDescent="0.25">
      <c r="A307" s="105" t="s">
        <v>882</v>
      </c>
      <c r="B307" s="70" t="s">
        <v>170</v>
      </c>
      <c r="C307" s="366">
        <v>170.06746336693126</v>
      </c>
      <c r="D307" s="366">
        <v>546.10409944459138</v>
      </c>
      <c r="E307" s="70"/>
      <c r="F307" s="65">
        <f t="shared" si="7"/>
        <v>3.0954847113500252E-3</v>
      </c>
      <c r="G307" s="65">
        <f t="shared" si="8"/>
        <v>1.5742937243907698E-2</v>
      </c>
    </row>
    <row r="308" spans="1:7" s="68" customFormat="1" x14ac:dyDescent="0.25">
      <c r="A308" s="105" t="s">
        <v>883</v>
      </c>
      <c r="B308" s="73" t="s">
        <v>1</v>
      </c>
      <c r="C308" s="366">
        <f>SUM(C300:C307)</f>
        <v>54940.495342572765</v>
      </c>
      <c r="D308" s="366">
        <f>SUM(D300:D307)</f>
        <v>34688.83163184343</v>
      </c>
      <c r="E308" s="70"/>
      <c r="F308" s="74">
        <f>SUM(F300:F307)</f>
        <v>0.99999999999999989</v>
      </c>
      <c r="G308" s="74">
        <f>SUM(G300:G307)</f>
        <v>0.99999999999999989</v>
      </c>
    </row>
    <row r="309" spans="1:7" s="68" customFormat="1" hidden="1" outlineLevel="1" x14ac:dyDescent="0.25">
      <c r="A309" s="105" t="s">
        <v>884</v>
      </c>
      <c r="B309" s="85" t="s">
        <v>177</v>
      </c>
      <c r="C309" s="70"/>
      <c r="D309" s="70"/>
      <c r="E309" s="70"/>
      <c r="F309" s="63">
        <f t="shared" si="7"/>
        <v>0</v>
      </c>
      <c r="G309" s="63">
        <f t="shared" si="8"/>
        <v>0</v>
      </c>
    </row>
    <row r="310" spans="1:7" s="68" customFormat="1" hidden="1" outlineLevel="1" x14ac:dyDescent="0.25">
      <c r="A310" s="105" t="s">
        <v>885</v>
      </c>
      <c r="B310" s="85" t="s">
        <v>178</v>
      </c>
      <c r="C310" s="70"/>
      <c r="D310" s="70"/>
      <c r="E310" s="70"/>
      <c r="F310" s="63">
        <f t="shared" si="7"/>
        <v>0</v>
      </c>
      <c r="G310" s="63">
        <f t="shared" si="8"/>
        <v>0</v>
      </c>
    </row>
    <row r="311" spans="1:7" s="68" customFormat="1" hidden="1" outlineLevel="1" x14ac:dyDescent="0.25">
      <c r="A311" s="105" t="s">
        <v>886</v>
      </c>
      <c r="B311" s="85" t="s">
        <v>179</v>
      </c>
      <c r="C311" s="70"/>
      <c r="D311" s="70"/>
      <c r="E311" s="70"/>
      <c r="F311" s="63">
        <f t="shared" si="7"/>
        <v>0</v>
      </c>
      <c r="G311" s="63">
        <f t="shared" si="8"/>
        <v>0</v>
      </c>
    </row>
    <row r="312" spans="1:7" s="68" customFormat="1" hidden="1" outlineLevel="1" x14ac:dyDescent="0.25">
      <c r="A312" s="105" t="s">
        <v>887</v>
      </c>
      <c r="B312" s="85" t="s">
        <v>180</v>
      </c>
      <c r="C312" s="70"/>
      <c r="D312" s="70"/>
      <c r="E312" s="70"/>
      <c r="F312" s="63">
        <f t="shared" si="7"/>
        <v>0</v>
      </c>
      <c r="G312" s="63">
        <f t="shared" si="8"/>
        <v>0</v>
      </c>
    </row>
    <row r="313" spans="1:7" s="68" customFormat="1" hidden="1" outlineLevel="1" x14ac:dyDescent="0.25">
      <c r="A313" s="105" t="s">
        <v>888</v>
      </c>
      <c r="B313" s="85" t="s">
        <v>181</v>
      </c>
      <c r="C313" s="70"/>
      <c r="D313" s="70"/>
      <c r="E313" s="70"/>
      <c r="F313" s="63">
        <f t="shared" si="7"/>
        <v>0</v>
      </c>
      <c r="G313" s="63">
        <f t="shared" si="8"/>
        <v>0</v>
      </c>
    </row>
    <row r="314" spans="1:7" s="68" customFormat="1" hidden="1" outlineLevel="1" x14ac:dyDescent="0.25">
      <c r="A314" s="105" t="s">
        <v>889</v>
      </c>
      <c r="B314" s="85" t="s">
        <v>182</v>
      </c>
      <c r="C314" s="70"/>
      <c r="D314" s="70"/>
      <c r="E314" s="70"/>
      <c r="F314" s="63">
        <f t="shared" si="7"/>
        <v>0</v>
      </c>
      <c r="G314" s="63">
        <f t="shared" si="8"/>
        <v>0</v>
      </c>
    </row>
    <row r="315" spans="1:7" s="68" customFormat="1" hidden="1" outlineLevel="1" x14ac:dyDescent="0.25">
      <c r="A315" s="105" t="s">
        <v>890</v>
      </c>
      <c r="B315" s="85"/>
      <c r="C315" s="70"/>
      <c r="D315" s="70"/>
      <c r="E315" s="70"/>
      <c r="F315" s="63"/>
      <c r="G315" s="63"/>
    </row>
    <row r="316" spans="1:7" s="68" customFormat="1" hidden="1" outlineLevel="1" x14ac:dyDescent="0.25">
      <c r="A316" s="105" t="s">
        <v>891</v>
      </c>
      <c r="B316" s="85"/>
      <c r="C316" s="70"/>
      <c r="D316" s="70"/>
      <c r="E316" s="70"/>
      <c r="F316" s="63"/>
      <c r="G316" s="63"/>
    </row>
    <row r="317" spans="1:7" s="68" customFormat="1" hidden="1" outlineLevel="1" x14ac:dyDescent="0.25">
      <c r="A317" s="105" t="s">
        <v>892</v>
      </c>
      <c r="B317" s="85"/>
      <c r="C317" s="70"/>
      <c r="D317" s="70"/>
      <c r="E317" s="70"/>
      <c r="F317" s="74"/>
      <c r="G317" s="74"/>
    </row>
    <row r="318" spans="1:7" s="68" customFormat="1" ht="15" customHeight="1" collapsed="1" x14ac:dyDescent="0.25">
      <c r="A318" s="75"/>
      <c r="B318" s="77" t="s">
        <v>955</v>
      </c>
      <c r="C318" s="75" t="s">
        <v>154</v>
      </c>
      <c r="D318" s="75" t="s">
        <v>59</v>
      </c>
      <c r="E318" s="75"/>
      <c r="F318" s="75" t="s">
        <v>147</v>
      </c>
      <c r="G318" s="75" t="s">
        <v>152</v>
      </c>
    </row>
    <row r="319" spans="1:7" s="55" customFormat="1" x14ac:dyDescent="0.25">
      <c r="A319" s="105" t="s">
        <v>893</v>
      </c>
      <c r="B319" s="56" t="s">
        <v>139</v>
      </c>
      <c r="C319" s="109" t="s">
        <v>186</v>
      </c>
      <c r="D319" s="105"/>
      <c r="E319" s="56"/>
      <c r="F319" s="56"/>
      <c r="G319" s="56"/>
    </row>
    <row r="320" spans="1:7" s="55" customFormat="1" x14ac:dyDescent="0.25">
      <c r="A320" s="70"/>
      <c r="B320" s="56"/>
      <c r="C320" s="70"/>
      <c r="D320" s="70"/>
      <c r="E320" s="56"/>
      <c r="F320" s="56"/>
      <c r="G320" s="56"/>
    </row>
    <row r="321" spans="1:7" s="68" customFormat="1" x14ac:dyDescent="0.25">
      <c r="A321" s="70"/>
      <c r="B321" s="101" t="s">
        <v>249</v>
      </c>
      <c r="C321" s="70"/>
      <c r="D321" s="70"/>
      <c r="E321" s="70"/>
      <c r="F321" s="70"/>
      <c r="G321" s="70"/>
    </row>
    <row r="322" spans="1:7" s="68" customFormat="1" x14ac:dyDescent="0.25">
      <c r="A322" s="105" t="s">
        <v>894</v>
      </c>
      <c r="B322" s="70" t="s">
        <v>169</v>
      </c>
      <c r="C322" s="109" t="s">
        <v>186</v>
      </c>
      <c r="D322" s="109" t="s">
        <v>186</v>
      </c>
      <c r="E322" s="70"/>
      <c r="F322" s="65" t="str">
        <f>IF($C$330=0,"",IF(C322="[Mark as ND1 if not relevant]","",C322/$C$330))</f>
        <v/>
      </c>
      <c r="G322" s="65" t="str">
        <f>IF($D$330=0,"",IF(D322="[Mark as ND1 if not relevant]","",D322/$D$330))</f>
        <v/>
      </c>
    </row>
    <row r="323" spans="1:7" s="68" customFormat="1" x14ac:dyDescent="0.25">
      <c r="A323" s="105" t="s">
        <v>895</v>
      </c>
      <c r="B323" s="70" t="s">
        <v>171</v>
      </c>
      <c r="C323" s="109" t="s">
        <v>186</v>
      </c>
      <c r="D323" s="109" t="s">
        <v>186</v>
      </c>
      <c r="E323" s="70"/>
      <c r="F323" s="65" t="str">
        <f t="shared" ref="F323:F329" si="9">IF($C$330=0,"",IF(C323="[Mark as ND1 if not relevant]","",C323/$C$330))</f>
        <v/>
      </c>
      <c r="G323" s="65" t="str">
        <f t="shared" ref="G323:G329" si="10">IF($D$330=0,"",IF(D323="[Mark as ND1 if not relevant]","",D323/$D$330))</f>
        <v/>
      </c>
    </row>
    <row r="324" spans="1:7" s="68" customFormat="1" x14ac:dyDescent="0.25">
      <c r="A324" s="105" t="s">
        <v>896</v>
      </c>
      <c r="B324" s="70" t="s">
        <v>172</v>
      </c>
      <c r="C324" s="109" t="s">
        <v>186</v>
      </c>
      <c r="D324" s="109" t="s">
        <v>186</v>
      </c>
      <c r="E324" s="70"/>
      <c r="F324" s="65" t="str">
        <f t="shared" si="9"/>
        <v/>
      </c>
      <c r="G324" s="65" t="str">
        <f t="shared" si="10"/>
        <v/>
      </c>
    </row>
    <row r="325" spans="1:7" s="68" customFormat="1" x14ac:dyDescent="0.25">
      <c r="A325" s="105" t="s">
        <v>897</v>
      </c>
      <c r="B325" s="70" t="s">
        <v>173</v>
      </c>
      <c r="C325" s="109" t="s">
        <v>186</v>
      </c>
      <c r="D325" s="109" t="s">
        <v>186</v>
      </c>
      <c r="E325" s="70"/>
      <c r="F325" s="65" t="str">
        <f t="shared" si="9"/>
        <v/>
      </c>
      <c r="G325" s="65" t="str">
        <f t="shared" si="10"/>
        <v/>
      </c>
    </row>
    <row r="326" spans="1:7" s="68" customFormat="1" x14ac:dyDescent="0.25">
      <c r="A326" s="105" t="s">
        <v>898</v>
      </c>
      <c r="B326" s="70" t="s">
        <v>174</v>
      </c>
      <c r="C326" s="109" t="s">
        <v>186</v>
      </c>
      <c r="D326" s="109" t="s">
        <v>186</v>
      </c>
      <c r="E326" s="70"/>
      <c r="F326" s="65" t="str">
        <f t="shared" si="9"/>
        <v/>
      </c>
      <c r="G326" s="65" t="str">
        <f t="shared" si="10"/>
        <v/>
      </c>
    </row>
    <row r="327" spans="1:7" s="68" customFormat="1" x14ac:dyDescent="0.25">
      <c r="A327" s="105" t="s">
        <v>899</v>
      </c>
      <c r="B327" s="70" t="s">
        <v>175</v>
      </c>
      <c r="C327" s="109" t="s">
        <v>186</v>
      </c>
      <c r="D327" s="109" t="s">
        <v>186</v>
      </c>
      <c r="E327" s="70"/>
      <c r="F327" s="65" t="str">
        <f t="shared" si="9"/>
        <v/>
      </c>
      <c r="G327" s="65" t="str">
        <f t="shared" si="10"/>
        <v/>
      </c>
    </row>
    <row r="328" spans="1:7" s="68" customFormat="1" x14ac:dyDescent="0.25">
      <c r="A328" s="105" t="s">
        <v>900</v>
      </c>
      <c r="B328" s="70" t="s">
        <v>176</v>
      </c>
      <c r="C328" s="109" t="s">
        <v>186</v>
      </c>
      <c r="D328" s="109" t="s">
        <v>186</v>
      </c>
      <c r="E328" s="70"/>
      <c r="F328" s="65" t="str">
        <f t="shared" si="9"/>
        <v/>
      </c>
      <c r="G328" s="65" t="str">
        <f t="shared" si="10"/>
        <v/>
      </c>
    </row>
    <row r="329" spans="1:7" s="68" customFormat="1" x14ac:dyDescent="0.25">
      <c r="A329" s="105" t="s">
        <v>901</v>
      </c>
      <c r="B329" s="70" t="s">
        <v>170</v>
      </c>
      <c r="C329" s="109" t="s">
        <v>186</v>
      </c>
      <c r="D329" s="109" t="s">
        <v>186</v>
      </c>
      <c r="E329" s="70"/>
      <c r="F329" s="65" t="str">
        <f t="shared" si="9"/>
        <v/>
      </c>
      <c r="G329" s="65" t="str">
        <f t="shared" si="10"/>
        <v/>
      </c>
    </row>
    <row r="330" spans="1:7" s="68" customFormat="1" x14ac:dyDescent="0.25">
      <c r="A330" s="105" t="s">
        <v>902</v>
      </c>
      <c r="B330" s="73" t="s">
        <v>1</v>
      </c>
      <c r="C330" s="70">
        <f>SUM(C322:C329)</f>
        <v>0</v>
      </c>
      <c r="D330" s="70">
        <f>SUM(D322:D329)</f>
        <v>0</v>
      </c>
      <c r="E330" s="70"/>
      <c r="F330" s="74">
        <f>SUM(F322:F329)</f>
        <v>0</v>
      </c>
      <c r="G330" s="74">
        <f>SUM(G322:G329)</f>
        <v>0</v>
      </c>
    </row>
    <row r="331" spans="1:7" s="68" customFormat="1" hidden="1" outlineLevel="1" x14ac:dyDescent="0.25">
      <c r="A331" s="105" t="s">
        <v>903</v>
      </c>
      <c r="B331" s="85" t="s">
        <v>177</v>
      </c>
      <c r="C331" s="70"/>
      <c r="D331" s="70"/>
      <c r="E331" s="70"/>
      <c r="F331" s="63" t="str">
        <f t="shared" ref="F331:F336" si="11">IF($C$330=0,"",IF(C331="[for completion]","",C331/$C$330))</f>
        <v/>
      </c>
      <c r="G331" s="63" t="str">
        <f t="shared" ref="G331:G336" si="12">IF($D$330=0,"",IF(D331="[for completion]","",D331/$D$330))</f>
        <v/>
      </c>
    </row>
    <row r="332" spans="1:7" s="68" customFormat="1" hidden="1" outlineLevel="1" x14ac:dyDescent="0.25">
      <c r="A332" s="105" t="s">
        <v>904</v>
      </c>
      <c r="B332" s="85" t="s">
        <v>178</v>
      </c>
      <c r="C332" s="70"/>
      <c r="D332" s="70"/>
      <c r="E332" s="70"/>
      <c r="F332" s="63" t="str">
        <f t="shared" si="11"/>
        <v/>
      </c>
      <c r="G332" s="63" t="str">
        <f t="shared" si="12"/>
        <v/>
      </c>
    </row>
    <row r="333" spans="1:7" s="68" customFormat="1" hidden="1" outlineLevel="1" x14ac:dyDescent="0.25">
      <c r="A333" s="105" t="s">
        <v>905</v>
      </c>
      <c r="B333" s="85" t="s">
        <v>179</v>
      </c>
      <c r="C333" s="70"/>
      <c r="D333" s="70"/>
      <c r="E333" s="70"/>
      <c r="F333" s="63" t="str">
        <f t="shared" si="11"/>
        <v/>
      </c>
      <c r="G333" s="63" t="str">
        <f t="shared" si="12"/>
        <v/>
      </c>
    </row>
    <row r="334" spans="1:7" s="68" customFormat="1" hidden="1" outlineLevel="1" x14ac:dyDescent="0.25">
      <c r="A334" s="105" t="s">
        <v>906</v>
      </c>
      <c r="B334" s="85" t="s">
        <v>180</v>
      </c>
      <c r="C334" s="70"/>
      <c r="D334" s="70"/>
      <c r="E334" s="70"/>
      <c r="F334" s="63" t="str">
        <f t="shared" si="11"/>
        <v/>
      </c>
      <c r="G334" s="63" t="str">
        <f t="shared" si="12"/>
        <v/>
      </c>
    </row>
    <row r="335" spans="1:7" s="68" customFormat="1" hidden="1" outlineLevel="1" x14ac:dyDescent="0.25">
      <c r="A335" s="105" t="s">
        <v>907</v>
      </c>
      <c r="B335" s="85" t="s">
        <v>181</v>
      </c>
      <c r="C335" s="70"/>
      <c r="D335" s="70"/>
      <c r="E335" s="70"/>
      <c r="F335" s="63" t="str">
        <f t="shared" si="11"/>
        <v/>
      </c>
      <c r="G335" s="63" t="str">
        <f t="shared" si="12"/>
        <v/>
      </c>
    </row>
    <row r="336" spans="1:7" s="68" customFormat="1" hidden="1" outlineLevel="1" x14ac:dyDescent="0.25">
      <c r="A336" s="105" t="s">
        <v>908</v>
      </c>
      <c r="B336" s="85" t="s">
        <v>182</v>
      </c>
      <c r="C336" s="70"/>
      <c r="D336" s="70"/>
      <c r="E336" s="70"/>
      <c r="F336" s="63" t="str">
        <f t="shared" si="11"/>
        <v/>
      </c>
      <c r="G336" s="63" t="str">
        <f t="shared" si="12"/>
        <v/>
      </c>
    </row>
    <row r="337" spans="1:7" s="68" customFormat="1" hidden="1" outlineLevel="1" x14ac:dyDescent="0.25">
      <c r="A337" s="105" t="s">
        <v>909</v>
      </c>
      <c r="B337" s="85"/>
      <c r="C337" s="70"/>
      <c r="D337" s="70"/>
      <c r="E337" s="70"/>
      <c r="F337" s="63"/>
      <c r="G337" s="63"/>
    </row>
    <row r="338" spans="1:7" s="68" customFormat="1" hidden="1" outlineLevel="1" x14ac:dyDescent="0.25">
      <c r="A338" s="105" t="s">
        <v>910</v>
      </c>
      <c r="B338" s="85"/>
      <c r="C338" s="70"/>
      <c r="D338" s="70"/>
      <c r="E338" s="70"/>
      <c r="F338" s="63"/>
      <c r="G338" s="63"/>
    </row>
    <row r="339" spans="1:7" s="68" customFormat="1" hidden="1" outlineLevel="1" x14ac:dyDescent="0.25">
      <c r="A339" s="105" t="s">
        <v>911</v>
      </c>
      <c r="B339" s="85"/>
      <c r="C339" s="70"/>
      <c r="D339" s="70"/>
      <c r="E339" s="70"/>
      <c r="F339" s="63"/>
      <c r="G339" s="74"/>
    </row>
    <row r="340" spans="1:7" ht="15" customHeight="1" collapsed="1" x14ac:dyDescent="0.25">
      <c r="A340" s="75"/>
      <c r="B340" s="77" t="s">
        <v>956</v>
      </c>
      <c r="C340" s="75" t="s">
        <v>140</v>
      </c>
      <c r="D340" s="40"/>
      <c r="E340" s="40"/>
      <c r="F340" s="40"/>
      <c r="G340" s="42"/>
    </row>
    <row r="341" spans="1:7" x14ac:dyDescent="0.25">
      <c r="A341" s="105" t="s">
        <v>912</v>
      </c>
      <c r="B341" s="71" t="s">
        <v>29</v>
      </c>
      <c r="C341" s="367" t="s">
        <v>186</v>
      </c>
      <c r="G341" s="5"/>
    </row>
    <row r="342" spans="1:7" x14ac:dyDescent="0.25">
      <c r="A342" s="105" t="s">
        <v>913</v>
      </c>
      <c r="B342" s="71" t="s">
        <v>30</v>
      </c>
      <c r="C342" s="367">
        <v>25.483870967741939</v>
      </c>
      <c r="D342" s="105"/>
      <c r="G342" s="5"/>
    </row>
    <row r="343" spans="1:7" x14ac:dyDescent="0.25">
      <c r="A343" s="105" t="s">
        <v>914</v>
      </c>
      <c r="B343" s="71" t="s">
        <v>141</v>
      </c>
      <c r="C343" s="367" t="s">
        <v>186</v>
      </c>
      <c r="D343" s="105"/>
      <c r="G343" s="5"/>
    </row>
    <row r="344" spans="1:7" x14ac:dyDescent="0.25">
      <c r="A344" s="105" t="s">
        <v>915</v>
      </c>
      <c r="B344" s="57" t="s">
        <v>31</v>
      </c>
      <c r="C344" s="367" t="s">
        <v>186</v>
      </c>
      <c r="D344" s="105"/>
      <c r="G344" s="5"/>
    </row>
    <row r="345" spans="1:7" x14ac:dyDescent="0.25">
      <c r="A345" s="105" t="s">
        <v>916</v>
      </c>
      <c r="B345" s="57" t="s">
        <v>77</v>
      </c>
      <c r="C345" s="367" t="s">
        <v>186</v>
      </c>
      <c r="D345" s="105"/>
      <c r="G345" s="5"/>
    </row>
    <row r="346" spans="1:7" s="55" customFormat="1" x14ac:dyDescent="0.25">
      <c r="A346" s="105" t="s">
        <v>917</v>
      </c>
      <c r="B346" s="57" t="s">
        <v>130</v>
      </c>
      <c r="C346" s="367">
        <v>14.480286738351255</v>
      </c>
      <c r="D346" s="56"/>
      <c r="E346" s="56"/>
      <c r="F346" s="56"/>
      <c r="G346" s="56"/>
    </row>
    <row r="347" spans="1:7" s="68" customFormat="1" x14ac:dyDescent="0.25">
      <c r="A347" s="105" t="s">
        <v>918</v>
      </c>
      <c r="B347" s="71" t="s">
        <v>211</v>
      </c>
      <c r="C347" s="367" t="s">
        <v>186</v>
      </c>
      <c r="D347" s="105"/>
      <c r="E347" s="70"/>
      <c r="F347" s="70"/>
      <c r="G347" s="70"/>
    </row>
    <row r="348" spans="1:7" x14ac:dyDescent="0.25">
      <c r="A348" s="105" t="s">
        <v>919</v>
      </c>
      <c r="B348" s="57" t="s">
        <v>32</v>
      </c>
      <c r="C348" s="367" t="s">
        <v>186</v>
      </c>
      <c r="D348" s="105"/>
      <c r="G348" s="5"/>
    </row>
    <row r="349" spans="1:7" x14ac:dyDescent="0.25">
      <c r="A349" s="105" t="s">
        <v>920</v>
      </c>
      <c r="B349" s="71" t="s">
        <v>212</v>
      </c>
      <c r="C349" s="367" t="s">
        <v>186</v>
      </c>
      <c r="D349" s="105"/>
      <c r="G349" s="5"/>
    </row>
    <row r="350" spans="1:7" x14ac:dyDescent="0.25">
      <c r="A350" s="105" t="s">
        <v>921</v>
      </c>
      <c r="B350" s="57" t="s">
        <v>2</v>
      </c>
      <c r="C350" s="367" t="s">
        <v>186</v>
      </c>
      <c r="D350" s="105"/>
      <c r="G350" s="5"/>
    </row>
    <row r="351" spans="1:7" s="68" customFormat="1" hidden="1" outlineLevel="1" x14ac:dyDescent="0.25">
      <c r="A351" s="105" t="s">
        <v>922</v>
      </c>
      <c r="B351" s="85" t="s">
        <v>161</v>
      </c>
      <c r="C351" s="367">
        <v>6.3082437275985672</v>
      </c>
      <c r="D351" s="105"/>
      <c r="E351" s="70"/>
      <c r="F351" s="70"/>
      <c r="G351" s="70"/>
    </row>
    <row r="352" spans="1:7" s="68" customFormat="1" hidden="1" outlineLevel="1" x14ac:dyDescent="0.25">
      <c r="A352" s="105" t="s">
        <v>923</v>
      </c>
      <c r="B352" s="85" t="s">
        <v>997</v>
      </c>
      <c r="C352" s="367">
        <v>31.72043010752688</v>
      </c>
      <c r="D352" s="105"/>
      <c r="E352" s="70"/>
      <c r="F352" s="70"/>
      <c r="G352" s="70"/>
    </row>
    <row r="353" spans="1:7" s="68" customFormat="1" hidden="1" outlineLevel="1" x14ac:dyDescent="0.25">
      <c r="A353" s="105" t="s">
        <v>924</v>
      </c>
      <c r="B353" s="85" t="s">
        <v>160</v>
      </c>
      <c r="C353" s="367">
        <v>17.616487455197134</v>
      </c>
      <c r="D353" s="105"/>
      <c r="E353" s="70"/>
      <c r="F353" s="70"/>
      <c r="G353" s="70"/>
    </row>
    <row r="354" spans="1:7" s="68" customFormat="1" hidden="1" outlineLevel="1" x14ac:dyDescent="0.25">
      <c r="A354" s="105" t="s">
        <v>925</v>
      </c>
      <c r="B354" s="85" t="s">
        <v>998</v>
      </c>
      <c r="C354" s="367">
        <v>4.3906810035842296</v>
      </c>
      <c r="D354" s="105"/>
      <c r="E354" s="70"/>
      <c r="F354" s="70"/>
      <c r="G354" s="70"/>
    </row>
    <row r="355" spans="1:7" s="68" customFormat="1" hidden="1" outlineLevel="1" x14ac:dyDescent="0.25">
      <c r="A355" s="105" t="s">
        <v>926</v>
      </c>
      <c r="B355" s="85" t="s">
        <v>999</v>
      </c>
      <c r="C355" s="367"/>
      <c r="D355" s="105"/>
      <c r="E355" s="70"/>
      <c r="F355" s="70"/>
      <c r="G355" s="70"/>
    </row>
    <row r="356" spans="1:7" s="68" customFormat="1" hidden="1" outlineLevel="1" x14ac:dyDescent="0.25">
      <c r="A356" s="105" t="s">
        <v>927</v>
      </c>
      <c r="B356" s="85" t="s">
        <v>1000</v>
      </c>
      <c r="C356" s="367"/>
      <c r="D356" s="105"/>
      <c r="E356" s="70"/>
      <c r="F356" s="70"/>
      <c r="G356" s="70"/>
    </row>
    <row r="357" spans="1:7" s="68" customFormat="1" hidden="1" outlineLevel="1" x14ac:dyDescent="0.25">
      <c r="A357" s="105" t="s">
        <v>928</v>
      </c>
      <c r="B357" s="85" t="s">
        <v>157</v>
      </c>
      <c r="C357" s="70"/>
      <c r="D357" s="105"/>
      <c r="E357" s="70"/>
      <c r="F357" s="70"/>
      <c r="G357" s="70"/>
    </row>
    <row r="358" spans="1:7" s="68" customFormat="1" hidden="1" outlineLevel="1" x14ac:dyDescent="0.25">
      <c r="A358" s="105" t="s">
        <v>929</v>
      </c>
      <c r="B358" s="85" t="s">
        <v>157</v>
      </c>
      <c r="C358" s="70"/>
      <c r="D358" s="105"/>
      <c r="E358" s="70"/>
      <c r="F358" s="70"/>
      <c r="G358" s="70"/>
    </row>
    <row r="359" spans="1:7" s="68" customFormat="1" hidden="1" outlineLevel="1" x14ac:dyDescent="0.25">
      <c r="A359" s="105" t="s">
        <v>930</v>
      </c>
      <c r="B359" s="85" t="s">
        <v>157</v>
      </c>
      <c r="C359" s="70"/>
      <c r="D359" s="105"/>
      <c r="E359" s="70"/>
      <c r="F359" s="70"/>
      <c r="G359" s="70"/>
    </row>
    <row r="360" spans="1:7" s="68" customFormat="1" hidden="1" outlineLevel="1" x14ac:dyDescent="0.25">
      <c r="A360" s="105" t="s">
        <v>931</v>
      </c>
      <c r="B360" s="85" t="s">
        <v>157</v>
      </c>
      <c r="C360" s="115"/>
      <c r="D360" s="70"/>
      <c r="E360" s="70"/>
      <c r="F360" s="70"/>
      <c r="G360" s="70"/>
    </row>
    <row r="361" spans="1:7" s="68" customFormat="1" hidden="1" outlineLevel="1" x14ac:dyDescent="0.25">
      <c r="A361" s="105" t="s">
        <v>932</v>
      </c>
      <c r="B361" s="85" t="s">
        <v>157</v>
      </c>
      <c r="C361" s="70"/>
      <c r="D361" s="70"/>
      <c r="E361" s="70"/>
      <c r="F361" s="70"/>
      <c r="G361" s="70"/>
    </row>
    <row r="362" spans="1:7" hidden="1" outlineLevel="1" x14ac:dyDescent="0.25">
      <c r="A362" s="105" t="s">
        <v>933</v>
      </c>
      <c r="B362" s="85" t="s">
        <v>157</v>
      </c>
      <c r="C362" s="70"/>
    </row>
    <row r="363" spans="1:7" hidden="1" outlineLevel="1" x14ac:dyDescent="0.25">
      <c r="A363" s="105" t="s">
        <v>934</v>
      </c>
      <c r="B363" s="85" t="s">
        <v>157</v>
      </c>
    </row>
    <row r="364" spans="1:7" hidden="1" outlineLevel="1" x14ac:dyDescent="0.25">
      <c r="A364" s="105" t="s">
        <v>935</v>
      </c>
      <c r="B364" s="85" t="s">
        <v>157</v>
      </c>
    </row>
    <row r="365" spans="1:7" hidden="1" outlineLevel="1" x14ac:dyDescent="0.25">
      <c r="A365" s="105" t="s">
        <v>936</v>
      </c>
      <c r="B365" s="85" t="s">
        <v>157</v>
      </c>
    </row>
    <row r="366" spans="1:7" hidden="1" outlineLevel="1" x14ac:dyDescent="0.25">
      <c r="A366" s="105" t="s">
        <v>937</v>
      </c>
      <c r="B366" s="85" t="s">
        <v>157</v>
      </c>
    </row>
    <row r="367" spans="1:7" hidden="1" outlineLevel="1" x14ac:dyDescent="0.25">
      <c r="A367" s="105" t="s">
        <v>938</v>
      </c>
      <c r="B367" s="85" t="s">
        <v>157</v>
      </c>
    </row>
    <row r="368" spans="1:7" collapsed="1" x14ac:dyDescent="0.25"/>
  </sheetData>
  <sortState ref="B65:B73">
    <sortCondition ref="B65"/>
  </sortState>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6" location="'2. Harmonised Glossary'!A11" display="Loan to Value (LTV) Information - Un-indexed"/>
    <hyperlink ref="B31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M383"/>
  <sheetViews>
    <sheetView zoomScale="85" zoomScaleNormal="85" workbookViewId="0"/>
  </sheetViews>
  <sheetFormatPr defaultColWidth="11.42578125" defaultRowHeight="15" outlineLevelRow="1" x14ac:dyDescent="0.25"/>
  <cols>
    <col min="1" max="1" width="16.28515625" style="67" customWidth="1"/>
    <col min="2" max="2" width="89.85546875" style="5" bestFit="1" customWidth="1"/>
    <col min="3" max="3" width="134.7109375" style="16" customWidth="1"/>
    <col min="4" max="13" width="11.42578125" style="16"/>
  </cols>
  <sheetData>
    <row r="1" spans="1:13" ht="31.5" x14ac:dyDescent="0.25">
      <c r="A1" s="22" t="s">
        <v>258</v>
      </c>
      <c r="B1" s="22"/>
      <c r="C1" s="3"/>
    </row>
    <row r="2" spans="1:13" x14ac:dyDescent="0.25">
      <c r="B2" s="3"/>
      <c r="C2" s="3"/>
    </row>
    <row r="3" spans="1:13" x14ac:dyDescent="0.25">
      <c r="A3" s="94" t="s">
        <v>66</v>
      </c>
      <c r="B3" s="49"/>
      <c r="C3" s="3"/>
    </row>
    <row r="4" spans="1:13" x14ac:dyDescent="0.25">
      <c r="C4" s="3"/>
    </row>
    <row r="5" spans="1:13" ht="37.5" x14ac:dyDescent="0.25">
      <c r="A5" s="21" t="s">
        <v>227</v>
      </c>
      <c r="B5" s="21" t="s">
        <v>986</v>
      </c>
      <c r="C5" s="20" t="s">
        <v>64</v>
      </c>
    </row>
    <row r="6" spans="1:13" x14ac:dyDescent="0.25">
      <c r="A6" s="90" t="s">
        <v>957</v>
      </c>
      <c r="B6" s="13" t="s">
        <v>244</v>
      </c>
      <c r="C6" s="105" t="s">
        <v>1439</v>
      </c>
    </row>
    <row r="7" spans="1:13" s="99" customFormat="1" x14ac:dyDescent="0.25">
      <c r="A7" s="104" t="s">
        <v>958</v>
      </c>
      <c r="B7" s="59" t="s">
        <v>245</v>
      </c>
      <c r="C7" s="105" t="s">
        <v>1442</v>
      </c>
      <c r="D7" s="102"/>
      <c r="E7" s="102"/>
      <c r="F7" s="102"/>
      <c r="G7" s="102"/>
      <c r="H7" s="102"/>
      <c r="I7" s="102"/>
      <c r="J7" s="102"/>
      <c r="K7" s="102"/>
      <c r="L7" s="102"/>
      <c r="M7" s="102"/>
    </row>
    <row r="8" spans="1:13" s="99" customFormat="1" x14ac:dyDescent="0.25">
      <c r="A8" s="104" t="s">
        <v>959</v>
      </c>
      <c r="B8" s="59" t="s">
        <v>246</v>
      </c>
      <c r="C8" s="105" t="s">
        <v>187</v>
      </c>
      <c r="D8" s="102"/>
      <c r="E8" s="102"/>
      <c r="F8" s="102"/>
      <c r="G8" s="102"/>
      <c r="H8" s="102"/>
      <c r="I8" s="102"/>
      <c r="J8" s="102"/>
      <c r="K8" s="102"/>
      <c r="L8" s="102"/>
      <c r="M8" s="102"/>
    </row>
    <row r="9" spans="1:13" ht="409.5" customHeight="1" x14ac:dyDescent="0.25">
      <c r="A9" s="104" t="s">
        <v>960</v>
      </c>
      <c r="B9" s="13" t="s">
        <v>65</v>
      </c>
      <c r="C9" s="363" t="s">
        <v>1443</v>
      </c>
    </row>
    <row r="10" spans="1:13" ht="44.25" customHeight="1" x14ac:dyDescent="0.25">
      <c r="A10" s="104" t="s">
        <v>961</v>
      </c>
      <c r="B10" s="59" t="s">
        <v>254</v>
      </c>
      <c r="C10" s="105" t="s">
        <v>1440</v>
      </c>
    </row>
    <row r="11" spans="1:13" s="99" customFormat="1" ht="54.75" customHeight="1" x14ac:dyDescent="0.25">
      <c r="A11" s="104" t="s">
        <v>962</v>
      </c>
      <c r="B11" s="59" t="s">
        <v>255</v>
      </c>
      <c r="C11" s="105" t="s">
        <v>1440</v>
      </c>
      <c r="D11" s="102"/>
      <c r="E11" s="102"/>
      <c r="F11" s="102"/>
      <c r="G11" s="102"/>
      <c r="H11" s="102"/>
      <c r="I11" s="102"/>
      <c r="J11" s="102"/>
      <c r="K11" s="102"/>
      <c r="L11" s="102"/>
      <c r="M11" s="102"/>
    </row>
    <row r="12" spans="1:13" ht="90" x14ac:dyDescent="0.25">
      <c r="A12" s="104" t="s">
        <v>963</v>
      </c>
      <c r="B12" s="13" t="s">
        <v>248</v>
      </c>
      <c r="C12" s="105" t="s">
        <v>1444</v>
      </c>
    </row>
    <row r="13" spans="1:13" s="99" customFormat="1" x14ac:dyDescent="0.25">
      <c r="A13" s="104" t="s">
        <v>964</v>
      </c>
      <c r="B13" s="59" t="s">
        <v>264</v>
      </c>
      <c r="C13" s="105"/>
      <c r="D13" s="102"/>
      <c r="E13" s="102"/>
      <c r="F13" s="102"/>
      <c r="G13" s="102"/>
      <c r="H13" s="102"/>
      <c r="I13" s="102"/>
      <c r="J13" s="102"/>
      <c r="K13" s="102"/>
      <c r="L13" s="102"/>
      <c r="M13" s="102"/>
    </row>
    <row r="14" spans="1:13" s="99" customFormat="1" ht="30" x14ac:dyDescent="0.25">
      <c r="A14" s="104" t="s">
        <v>965</v>
      </c>
      <c r="B14" s="59" t="s">
        <v>265</v>
      </c>
      <c r="C14" s="105"/>
      <c r="D14" s="102"/>
      <c r="E14" s="102"/>
      <c r="F14" s="102"/>
      <c r="G14" s="102"/>
      <c r="H14" s="102"/>
      <c r="I14" s="102"/>
      <c r="J14" s="102"/>
      <c r="K14" s="102"/>
      <c r="L14" s="102"/>
      <c r="M14" s="102"/>
    </row>
    <row r="15" spans="1:13" s="99" customFormat="1" x14ac:dyDescent="0.25">
      <c r="A15" s="104" t="s">
        <v>966</v>
      </c>
      <c r="B15" s="59" t="s">
        <v>247</v>
      </c>
      <c r="C15" s="105" t="s">
        <v>1441</v>
      </c>
      <c r="D15" s="102"/>
      <c r="E15" s="102"/>
      <c r="F15" s="102"/>
      <c r="G15" s="102"/>
      <c r="H15" s="102"/>
      <c r="I15" s="102"/>
      <c r="J15" s="102"/>
      <c r="K15" s="102"/>
      <c r="L15" s="102"/>
      <c r="M15" s="102"/>
    </row>
    <row r="16" spans="1:13" ht="30" x14ac:dyDescent="0.25">
      <c r="A16" s="104" t="s">
        <v>967</v>
      </c>
      <c r="B16" s="15" t="s">
        <v>266</v>
      </c>
      <c r="C16" s="5" t="s">
        <v>1335</v>
      </c>
    </row>
    <row r="17" spans="1:13" ht="30" customHeight="1" x14ac:dyDescent="0.25">
      <c r="A17" s="104" t="s">
        <v>968</v>
      </c>
      <c r="B17" s="15" t="s">
        <v>156</v>
      </c>
      <c r="C17" s="5"/>
    </row>
    <row r="18" spans="1:13" x14ac:dyDescent="0.25">
      <c r="A18" s="104" t="s">
        <v>969</v>
      </c>
      <c r="B18" s="15" t="s">
        <v>153</v>
      </c>
      <c r="C18" s="105" t="s">
        <v>1316</v>
      </c>
    </row>
    <row r="19" spans="1:13" s="67" customFormat="1" outlineLevel="1" x14ac:dyDescent="0.25">
      <c r="A19" s="104" t="s">
        <v>970</v>
      </c>
      <c r="B19" s="15" t="s">
        <v>989</v>
      </c>
      <c r="C19" s="105" t="s">
        <v>186</v>
      </c>
      <c r="D19" s="16"/>
      <c r="E19" s="16"/>
      <c r="F19" s="16"/>
      <c r="G19" s="16"/>
      <c r="H19" s="16"/>
      <c r="I19" s="16"/>
      <c r="J19" s="16"/>
      <c r="K19" s="16"/>
      <c r="L19" s="16"/>
      <c r="M19" s="16"/>
    </row>
    <row r="20" spans="1:13" s="99" customFormat="1" outlineLevel="1" x14ac:dyDescent="0.25">
      <c r="A20" s="104" t="s">
        <v>971</v>
      </c>
      <c r="B20" s="103"/>
      <c r="C20" s="100"/>
      <c r="D20" s="102"/>
      <c r="E20" s="102"/>
      <c r="F20" s="102"/>
      <c r="G20" s="102"/>
      <c r="H20" s="102"/>
      <c r="I20" s="102"/>
      <c r="J20" s="102"/>
      <c r="K20" s="102"/>
      <c r="L20" s="102"/>
      <c r="M20" s="102"/>
    </row>
    <row r="21" spans="1:13" s="99" customFormat="1" outlineLevel="1" x14ac:dyDescent="0.25">
      <c r="A21" s="104" t="s">
        <v>972</v>
      </c>
      <c r="B21" s="103"/>
      <c r="C21" s="100"/>
      <c r="D21" s="102"/>
      <c r="E21" s="102"/>
      <c r="F21" s="102"/>
      <c r="G21" s="102"/>
      <c r="H21" s="102"/>
      <c r="I21" s="102"/>
      <c r="J21" s="102"/>
      <c r="K21" s="102"/>
      <c r="L21" s="102"/>
      <c r="M21" s="102"/>
    </row>
    <row r="22" spans="1:13" s="99" customFormat="1" outlineLevel="1" x14ac:dyDescent="0.25">
      <c r="A22" s="104" t="s">
        <v>973</v>
      </c>
      <c r="B22" s="103"/>
      <c r="C22" s="100"/>
      <c r="D22" s="102"/>
      <c r="E22" s="102"/>
      <c r="F22" s="102"/>
      <c r="G22" s="102"/>
      <c r="H22" s="102"/>
      <c r="I22" s="102"/>
      <c r="J22" s="102"/>
      <c r="K22" s="102"/>
      <c r="L22" s="102"/>
      <c r="M22" s="102"/>
    </row>
    <row r="23" spans="1:13" s="99" customFormat="1" outlineLevel="1" x14ac:dyDescent="0.25">
      <c r="A23" s="104" t="s">
        <v>974</v>
      </c>
      <c r="B23" s="103"/>
      <c r="C23" s="100"/>
      <c r="D23" s="102"/>
      <c r="E23" s="102"/>
      <c r="F23" s="102"/>
      <c r="G23" s="102"/>
      <c r="H23" s="102"/>
      <c r="I23" s="102"/>
      <c r="J23" s="102"/>
      <c r="K23" s="102"/>
      <c r="L23" s="102"/>
      <c r="M23" s="102"/>
    </row>
    <row r="24" spans="1:13" s="67" customFormat="1" ht="18.75" x14ac:dyDescent="0.25">
      <c r="A24" s="21"/>
      <c r="B24" s="21" t="s">
        <v>987</v>
      </c>
      <c r="C24" s="20" t="s">
        <v>163</v>
      </c>
      <c r="D24" s="16"/>
      <c r="E24" s="16"/>
      <c r="F24" s="16"/>
      <c r="G24" s="16"/>
      <c r="H24" s="16"/>
      <c r="I24" s="16"/>
      <c r="J24" s="16"/>
      <c r="K24" s="16"/>
      <c r="L24" s="16"/>
      <c r="M24" s="16"/>
    </row>
    <row r="25" spans="1:13" s="67" customFormat="1" x14ac:dyDescent="0.25">
      <c r="A25" s="104" t="s">
        <v>975</v>
      </c>
      <c r="B25" s="15" t="s">
        <v>164</v>
      </c>
      <c r="C25" s="70" t="s">
        <v>186</v>
      </c>
      <c r="D25" s="16"/>
      <c r="E25" s="16"/>
      <c r="F25" s="16"/>
      <c r="G25" s="16"/>
      <c r="H25" s="16"/>
      <c r="I25" s="16"/>
      <c r="J25" s="16"/>
      <c r="K25" s="16"/>
      <c r="L25" s="16"/>
      <c r="M25" s="16"/>
    </row>
    <row r="26" spans="1:13" s="67" customFormat="1" x14ac:dyDescent="0.25">
      <c r="A26" s="104" t="s">
        <v>976</v>
      </c>
      <c r="B26" s="15" t="s">
        <v>165</v>
      </c>
      <c r="C26" s="70" t="s">
        <v>187</v>
      </c>
      <c r="D26" s="16"/>
      <c r="E26" s="16"/>
      <c r="F26" s="16"/>
      <c r="G26" s="16"/>
      <c r="H26" s="16"/>
      <c r="I26" s="16"/>
      <c r="J26" s="16"/>
      <c r="K26" s="16"/>
      <c r="L26" s="16"/>
      <c r="M26" s="16"/>
    </row>
    <row r="27" spans="1:13" s="67" customFormat="1" x14ac:dyDescent="0.25">
      <c r="A27" s="104" t="s">
        <v>977</v>
      </c>
      <c r="B27" s="15" t="s">
        <v>166</v>
      </c>
      <c r="C27" s="70" t="s">
        <v>188</v>
      </c>
      <c r="D27" s="16"/>
      <c r="E27" s="16"/>
      <c r="F27" s="16"/>
      <c r="G27" s="16"/>
      <c r="H27" s="16"/>
      <c r="I27" s="16"/>
      <c r="J27" s="16"/>
      <c r="K27" s="16"/>
      <c r="L27" s="16"/>
      <c r="M27" s="16"/>
    </row>
    <row r="28" spans="1:13" s="67" customFormat="1" outlineLevel="1" x14ac:dyDescent="0.25">
      <c r="A28" s="104" t="s">
        <v>975</v>
      </c>
      <c r="B28" s="71"/>
      <c r="C28" s="70"/>
      <c r="D28" s="16"/>
      <c r="E28" s="16"/>
      <c r="F28" s="16"/>
      <c r="G28" s="16"/>
      <c r="H28" s="16"/>
      <c r="I28" s="16"/>
      <c r="J28" s="16"/>
      <c r="K28" s="16"/>
      <c r="L28" s="16"/>
      <c r="M28" s="16"/>
    </row>
    <row r="29" spans="1:13" s="67" customFormat="1" outlineLevel="1" x14ac:dyDescent="0.25">
      <c r="A29" s="104" t="s">
        <v>978</v>
      </c>
      <c r="B29" s="71"/>
      <c r="C29" s="70"/>
      <c r="D29" s="16"/>
      <c r="E29" s="16"/>
      <c r="F29" s="16"/>
      <c r="G29" s="16"/>
      <c r="H29" s="16"/>
      <c r="I29" s="16"/>
      <c r="J29" s="16"/>
      <c r="K29" s="16"/>
      <c r="L29" s="16"/>
      <c r="M29" s="16"/>
    </row>
    <row r="30" spans="1:13" s="67" customFormat="1" outlineLevel="1" x14ac:dyDescent="0.25">
      <c r="A30" s="104" t="s">
        <v>979</v>
      </c>
      <c r="B30" s="15"/>
      <c r="C30" s="70"/>
      <c r="D30" s="16"/>
      <c r="E30" s="16"/>
      <c r="F30" s="16"/>
      <c r="G30" s="16"/>
      <c r="H30" s="16"/>
      <c r="I30" s="16"/>
      <c r="J30" s="16"/>
      <c r="K30" s="16"/>
      <c r="L30" s="16"/>
      <c r="M30" s="16"/>
    </row>
    <row r="31" spans="1:13" ht="18.75" x14ac:dyDescent="0.25">
      <c r="A31" s="21"/>
      <c r="B31" s="21" t="s">
        <v>988</v>
      </c>
      <c r="C31" s="20" t="s">
        <v>64</v>
      </c>
    </row>
    <row r="32" spans="1:13" x14ac:dyDescent="0.25">
      <c r="A32" s="104" t="s">
        <v>980</v>
      </c>
      <c r="B32" s="13" t="s">
        <v>67</v>
      </c>
      <c r="C32" s="5" t="s">
        <v>56</v>
      </c>
    </row>
    <row r="33" spans="1:2" x14ac:dyDescent="0.25">
      <c r="A33" s="104" t="s">
        <v>981</v>
      </c>
      <c r="B33" s="7"/>
    </row>
    <row r="34" spans="1:2" x14ac:dyDescent="0.25">
      <c r="A34" s="104" t="s">
        <v>982</v>
      </c>
      <c r="B34" s="7"/>
    </row>
    <row r="35" spans="1:2" x14ac:dyDescent="0.25">
      <c r="A35" s="104" t="s">
        <v>983</v>
      </c>
      <c r="B35" s="7"/>
    </row>
    <row r="36" spans="1:2" x14ac:dyDescent="0.25">
      <c r="A36" s="104" t="s">
        <v>984</v>
      </c>
      <c r="B36" s="7"/>
    </row>
    <row r="37" spans="1:2" x14ac:dyDescent="0.25">
      <c r="A37" s="104" t="s">
        <v>985</v>
      </c>
      <c r="B37" s="7"/>
    </row>
    <row r="38" spans="1:2" x14ac:dyDescent="0.25">
      <c r="B38" s="7"/>
    </row>
    <row r="39" spans="1:2" x14ac:dyDescent="0.25">
      <c r="B39" s="7"/>
    </row>
    <row r="40" spans="1:2" x14ac:dyDescent="0.25">
      <c r="B40" s="7"/>
    </row>
    <row r="41" spans="1:2" x14ac:dyDescent="0.25">
      <c r="B41" s="7"/>
    </row>
    <row r="42" spans="1:2" x14ac:dyDescent="0.25">
      <c r="B42" s="7"/>
    </row>
    <row r="43" spans="1:2" x14ac:dyDescent="0.25">
      <c r="B43" s="7"/>
    </row>
    <row r="44" spans="1:2" x14ac:dyDescent="0.25">
      <c r="B44" s="7"/>
    </row>
    <row r="45" spans="1:2" x14ac:dyDescent="0.25">
      <c r="B45" s="7"/>
    </row>
    <row r="46" spans="1:2" x14ac:dyDescent="0.25">
      <c r="B46" s="7"/>
    </row>
    <row r="47" spans="1:2" x14ac:dyDescent="0.25">
      <c r="B47" s="7"/>
    </row>
    <row r="48" spans="1:2" x14ac:dyDescent="0.25">
      <c r="B48" s="7"/>
    </row>
    <row r="49" spans="2:2" x14ac:dyDescent="0.25">
      <c r="B49" s="7"/>
    </row>
    <row r="50" spans="2:2" x14ac:dyDescent="0.25">
      <c r="B50" s="7"/>
    </row>
    <row r="51" spans="2:2" x14ac:dyDescent="0.25">
      <c r="B51" s="7"/>
    </row>
    <row r="52" spans="2:2" x14ac:dyDescent="0.25">
      <c r="B52" s="7"/>
    </row>
    <row r="53" spans="2:2" x14ac:dyDescent="0.25">
      <c r="B53" s="7"/>
    </row>
    <row r="54" spans="2:2" x14ac:dyDescent="0.25">
      <c r="B54" s="7"/>
    </row>
    <row r="55" spans="2:2" x14ac:dyDescent="0.25">
      <c r="B55" s="7"/>
    </row>
    <row r="56" spans="2:2" x14ac:dyDescent="0.25">
      <c r="B56" s="7"/>
    </row>
    <row r="57" spans="2:2" x14ac:dyDescent="0.25">
      <c r="B57" s="7"/>
    </row>
    <row r="58" spans="2:2" x14ac:dyDescent="0.25">
      <c r="B58" s="7"/>
    </row>
    <row r="59" spans="2:2" x14ac:dyDescent="0.25">
      <c r="B59" s="7"/>
    </row>
    <row r="60" spans="2:2" x14ac:dyDescent="0.25">
      <c r="B60" s="7"/>
    </row>
    <row r="61" spans="2:2" x14ac:dyDescent="0.25">
      <c r="B61" s="7"/>
    </row>
    <row r="62" spans="2:2" x14ac:dyDescent="0.25">
      <c r="B62" s="7"/>
    </row>
    <row r="63" spans="2:2" x14ac:dyDescent="0.25">
      <c r="B63" s="7"/>
    </row>
    <row r="64" spans="2:2" x14ac:dyDescent="0.25">
      <c r="B64" s="7"/>
    </row>
    <row r="65" spans="2:2" x14ac:dyDescent="0.25">
      <c r="B65" s="7"/>
    </row>
    <row r="66" spans="2:2" x14ac:dyDescent="0.25">
      <c r="B66" s="7"/>
    </row>
    <row r="67" spans="2:2" x14ac:dyDescent="0.25">
      <c r="B67" s="7"/>
    </row>
    <row r="68" spans="2:2" x14ac:dyDescent="0.25">
      <c r="B68" s="7"/>
    </row>
    <row r="69" spans="2:2" x14ac:dyDescent="0.25">
      <c r="B69" s="7"/>
    </row>
    <row r="70" spans="2:2" x14ac:dyDescent="0.25">
      <c r="B70" s="7"/>
    </row>
    <row r="71" spans="2:2" x14ac:dyDescent="0.25">
      <c r="B71" s="7"/>
    </row>
    <row r="72" spans="2:2" x14ac:dyDescent="0.25">
      <c r="B72" s="7"/>
    </row>
    <row r="73" spans="2:2" x14ac:dyDescent="0.25">
      <c r="B73" s="7"/>
    </row>
    <row r="74" spans="2:2" x14ac:dyDescent="0.25">
      <c r="B74" s="7"/>
    </row>
    <row r="75" spans="2:2" x14ac:dyDescent="0.25">
      <c r="B75" s="7"/>
    </row>
    <row r="76" spans="2:2" x14ac:dyDescent="0.25">
      <c r="B76" s="7"/>
    </row>
    <row r="77" spans="2:2" x14ac:dyDescent="0.25">
      <c r="B77" s="7"/>
    </row>
    <row r="78" spans="2:2" x14ac:dyDescent="0.25">
      <c r="B78" s="7"/>
    </row>
    <row r="79" spans="2:2" x14ac:dyDescent="0.25">
      <c r="B79" s="7"/>
    </row>
    <row r="80" spans="2:2" x14ac:dyDescent="0.25">
      <c r="B80" s="7"/>
    </row>
    <row r="81" spans="2:2" x14ac:dyDescent="0.25">
      <c r="B81" s="7"/>
    </row>
    <row r="82" spans="2:2" x14ac:dyDescent="0.25">
      <c r="B82" s="7"/>
    </row>
    <row r="83" spans="2:2" x14ac:dyDescent="0.25">
      <c r="B83" s="3"/>
    </row>
    <row r="84" spans="2:2" x14ac:dyDescent="0.25">
      <c r="B84" s="3"/>
    </row>
    <row r="85" spans="2:2" x14ac:dyDescent="0.25">
      <c r="B85" s="3"/>
    </row>
    <row r="86" spans="2:2" x14ac:dyDescent="0.25">
      <c r="B86" s="3"/>
    </row>
    <row r="87" spans="2:2" x14ac:dyDescent="0.25">
      <c r="B87" s="3"/>
    </row>
    <row r="88" spans="2:2" x14ac:dyDescent="0.25">
      <c r="B88" s="3"/>
    </row>
    <row r="89" spans="2:2" x14ac:dyDescent="0.25">
      <c r="B89" s="3"/>
    </row>
    <row r="90" spans="2:2" x14ac:dyDescent="0.25">
      <c r="B90" s="3"/>
    </row>
    <row r="91" spans="2:2" x14ac:dyDescent="0.25">
      <c r="B91" s="3"/>
    </row>
    <row r="92" spans="2:2" x14ac:dyDescent="0.25">
      <c r="B92" s="3"/>
    </row>
    <row r="93" spans="2:2" x14ac:dyDescent="0.25">
      <c r="B93" s="7"/>
    </row>
    <row r="94" spans="2:2" x14ac:dyDescent="0.25">
      <c r="B94" s="7"/>
    </row>
    <row r="95" spans="2:2" x14ac:dyDescent="0.25">
      <c r="B95" s="7"/>
    </row>
    <row r="96" spans="2:2" x14ac:dyDescent="0.25">
      <c r="B96" s="7"/>
    </row>
    <row r="97" spans="2:2" x14ac:dyDescent="0.25">
      <c r="B97" s="7"/>
    </row>
    <row r="98" spans="2:2" x14ac:dyDescent="0.25">
      <c r="B98" s="7"/>
    </row>
    <row r="99" spans="2:2" x14ac:dyDescent="0.25">
      <c r="B99" s="7"/>
    </row>
    <row r="100" spans="2:2" x14ac:dyDescent="0.25">
      <c r="B100" s="7"/>
    </row>
    <row r="101" spans="2:2" x14ac:dyDescent="0.25">
      <c r="B101" s="9"/>
    </row>
    <row r="102" spans="2:2" x14ac:dyDescent="0.25">
      <c r="B102" s="7"/>
    </row>
    <row r="103" spans="2:2" x14ac:dyDescent="0.25">
      <c r="B103" s="7"/>
    </row>
    <row r="104" spans="2:2" x14ac:dyDescent="0.25">
      <c r="B104" s="7"/>
    </row>
    <row r="105" spans="2:2" x14ac:dyDescent="0.25">
      <c r="B105" s="7"/>
    </row>
    <row r="106" spans="2:2" x14ac:dyDescent="0.25">
      <c r="B106" s="7"/>
    </row>
    <row r="107" spans="2:2" x14ac:dyDescent="0.25">
      <c r="B107" s="7"/>
    </row>
    <row r="108" spans="2:2" x14ac:dyDescent="0.25">
      <c r="B108" s="7"/>
    </row>
    <row r="109" spans="2:2" x14ac:dyDescent="0.25">
      <c r="B109" s="7"/>
    </row>
    <row r="110" spans="2:2" x14ac:dyDescent="0.25">
      <c r="B110" s="7"/>
    </row>
    <row r="111" spans="2:2" x14ac:dyDescent="0.25">
      <c r="B111" s="7"/>
    </row>
    <row r="112" spans="2:2" x14ac:dyDescent="0.25">
      <c r="B112" s="7"/>
    </row>
    <row r="113" spans="2:2" x14ac:dyDescent="0.25">
      <c r="B113" s="7"/>
    </row>
    <row r="114" spans="2:2" x14ac:dyDescent="0.25">
      <c r="B114" s="7"/>
    </row>
    <row r="115" spans="2:2" x14ac:dyDescent="0.25">
      <c r="B115" s="7"/>
    </row>
    <row r="116" spans="2:2" x14ac:dyDescent="0.25">
      <c r="B116" s="7"/>
    </row>
    <row r="117" spans="2:2" x14ac:dyDescent="0.25">
      <c r="B117" s="7"/>
    </row>
    <row r="118" spans="2:2" x14ac:dyDescent="0.25">
      <c r="B118" s="7"/>
    </row>
    <row r="120" spans="2:2" x14ac:dyDescent="0.25">
      <c r="B120" s="7"/>
    </row>
    <row r="121" spans="2:2" x14ac:dyDescent="0.25">
      <c r="B121" s="7"/>
    </row>
    <row r="122" spans="2:2" x14ac:dyDescent="0.25">
      <c r="B122" s="7"/>
    </row>
    <row r="127" spans="2:2" x14ac:dyDescent="0.25">
      <c r="B127" s="4"/>
    </row>
    <row r="128" spans="2:2" x14ac:dyDescent="0.25">
      <c r="B128" s="6"/>
    </row>
    <row r="134" spans="2:2" x14ac:dyDescent="0.25">
      <c r="B134" s="15"/>
    </row>
    <row r="135" spans="2:2" x14ac:dyDescent="0.25">
      <c r="B135" s="7"/>
    </row>
    <row r="137" spans="2:2" x14ac:dyDescent="0.25">
      <c r="B137" s="7"/>
    </row>
    <row r="138" spans="2:2" x14ac:dyDescent="0.25">
      <c r="B138" s="7"/>
    </row>
    <row r="139" spans="2:2" x14ac:dyDescent="0.25">
      <c r="B139" s="7"/>
    </row>
    <row r="140" spans="2:2" x14ac:dyDescent="0.25">
      <c r="B140" s="7"/>
    </row>
    <row r="141" spans="2:2" x14ac:dyDescent="0.25">
      <c r="B141" s="7"/>
    </row>
    <row r="142" spans="2:2" x14ac:dyDescent="0.25">
      <c r="B142" s="7"/>
    </row>
    <row r="143" spans="2:2" x14ac:dyDescent="0.25">
      <c r="B143" s="7"/>
    </row>
    <row r="144" spans="2:2" x14ac:dyDescent="0.25">
      <c r="B144" s="7"/>
    </row>
    <row r="145" spans="2:2" x14ac:dyDescent="0.25">
      <c r="B145" s="7"/>
    </row>
    <row r="146" spans="2:2" x14ac:dyDescent="0.25">
      <c r="B146" s="7"/>
    </row>
    <row r="147" spans="2:2" x14ac:dyDescent="0.25">
      <c r="B147" s="7"/>
    </row>
    <row r="148" spans="2:2" x14ac:dyDescent="0.25">
      <c r="B148" s="7"/>
    </row>
    <row r="245" spans="2:2" x14ac:dyDescent="0.25">
      <c r="B245" s="13"/>
    </row>
    <row r="246" spans="2:2" x14ac:dyDescent="0.25">
      <c r="B246" s="7"/>
    </row>
    <row r="247" spans="2:2" x14ac:dyDescent="0.25">
      <c r="B247" s="7"/>
    </row>
    <row r="250" spans="2:2" x14ac:dyDescent="0.25">
      <c r="B250" s="7"/>
    </row>
    <row r="266" spans="2:2" x14ac:dyDescent="0.25">
      <c r="B266" s="13"/>
    </row>
    <row r="296" spans="2:2" x14ac:dyDescent="0.25">
      <c r="B296" s="4"/>
    </row>
    <row r="297" spans="2:2" x14ac:dyDescent="0.25">
      <c r="B297" s="7"/>
    </row>
    <row r="299" spans="2:2" x14ac:dyDescent="0.25">
      <c r="B299" s="7"/>
    </row>
    <row r="300" spans="2:2" x14ac:dyDescent="0.25">
      <c r="B300" s="7"/>
    </row>
    <row r="301" spans="2:2" x14ac:dyDescent="0.25">
      <c r="B301" s="7"/>
    </row>
    <row r="302" spans="2:2" x14ac:dyDescent="0.25">
      <c r="B302" s="7"/>
    </row>
    <row r="303" spans="2:2" x14ac:dyDescent="0.25">
      <c r="B303" s="7"/>
    </row>
    <row r="304" spans="2:2" x14ac:dyDescent="0.25">
      <c r="B304" s="7"/>
    </row>
    <row r="305" spans="2:2" x14ac:dyDescent="0.25">
      <c r="B305" s="7"/>
    </row>
    <row r="306" spans="2:2" x14ac:dyDescent="0.25">
      <c r="B306" s="7"/>
    </row>
    <row r="307" spans="2:2" x14ac:dyDescent="0.25">
      <c r="B307" s="7"/>
    </row>
    <row r="308" spans="2:2" x14ac:dyDescent="0.25">
      <c r="B308" s="7"/>
    </row>
    <row r="309" spans="2:2" x14ac:dyDescent="0.25">
      <c r="B309" s="7"/>
    </row>
    <row r="310" spans="2:2" x14ac:dyDescent="0.25">
      <c r="B310" s="7"/>
    </row>
    <row r="322" spans="2:2" x14ac:dyDescent="0.25">
      <c r="B322" s="7"/>
    </row>
    <row r="323" spans="2:2" x14ac:dyDescent="0.25">
      <c r="B323" s="7"/>
    </row>
    <row r="324" spans="2:2" x14ac:dyDescent="0.25">
      <c r="B324" s="7"/>
    </row>
    <row r="325" spans="2:2" x14ac:dyDescent="0.25">
      <c r="B325" s="7"/>
    </row>
    <row r="326" spans="2:2" x14ac:dyDescent="0.25">
      <c r="B326" s="7"/>
    </row>
    <row r="327" spans="2:2" x14ac:dyDescent="0.25">
      <c r="B327" s="7"/>
    </row>
    <row r="328" spans="2:2" x14ac:dyDescent="0.25">
      <c r="B328" s="7"/>
    </row>
    <row r="329" spans="2:2" x14ac:dyDescent="0.25">
      <c r="B329" s="7"/>
    </row>
    <row r="330" spans="2:2" x14ac:dyDescent="0.25">
      <c r="B330" s="7"/>
    </row>
    <row r="332" spans="2:2" x14ac:dyDescent="0.25">
      <c r="B332" s="7"/>
    </row>
    <row r="333" spans="2:2" x14ac:dyDescent="0.25">
      <c r="B333" s="7"/>
    </row>
    <row r="334" spans="2:2" x14ac:dyDescent="0.25">
      <c r="B334" s="7"/>
    </row>
    <row r="335" spans="2:2" x14ac:dyDescent="0.25">
      <c r="B335" s="7"/>
    </row>
    <row r="336" spans="2:2" x14ac:dyDescent="0.25">
      <c r="B336" s="7"/>
    </row>
    <row r="338" spans="2:2" x14ac:dyDescent="0.25">
      <c r="B338" s="7"/>
    </row>
    <row r="341" spans="2:2" x14ac:dyDescent="0.25">
      <c r="B341" s="7"/>
    </row>
    <row r="344" spans="2:2" x14ac:dyDescent="0.25">
      <c r="B344" s="7"/>
    </row>
    <row r="345" spans="2:2" x14ac:dyDescent="0.25">
      <c r="B345" s="7"/>
    </row>
    <row r="346" spans="2:2" x14ac:dyDescent="0.25">
      <c r="B346" s="7"/>
    </row>
    <row r="347" spans="2:2" x14ac:dyDescent="0.25">
      <c r="B347" s="7"/>
    </row>
    <row r="348" spans="2:2" x14ac:dyDescent="0.25">
      <c r="B348" s="7"/>
    </row>
    <row r="349" spans="2:2" x14ac:dyDescent="0.25">
      <c r="B349" s="7"/>
    </row>
    <row r="350" spans="2:2" x14ac:dyDescent="0.25">
      <c r="B350" s="7"/>
    </row>
    <row r="351" spans="2:2" x14ac:dyDescent="0.25">
      <c r="B351" s="7"/>
    </row>
    <row r="352" spans="2:2" x14ac:dyDescent="0.25">
      <c r="B352" s="7"/>
    </row>
    <row r="353" spans="2:2" x14ac:dyDescent="0.25">
      <c r="B353" s="7"/>
    </row>
    <row r="354" spans="2:2" x14ac:dyDescent="0.25">
      <c r="B354" s="7"/>
    </row>
    <row r="355" spans="2:2" x14ac:dyDescent="0.25">
      <c r="B355" s="7"/>
    </row>
    <row r="356" spans="2:2" x14ac:dyDescent="0.25">
      <c r="B356" s="7"/>
    </row>
    <row r="357" spans="2:2" x14ac:dyDescent="0.25">
      <c r="B357" s="7"/>
    </row>
    <row r="358" spans="2:2" x14ac:dyDescent="0.25">
      <c r="B358" s="7"/>
    </row>
    <row r="359" spans="2:2" x14ac:dyDescent="0.25">
      <c r="B359" s="7"/>
    </row>
    <row r="360" spans="2:2" x14ac:dyDescent="0.25">
      <c r="B360" s="7"/>
    </row>
    <row r="361" spans="2:2" x14ac:dyDescent="0.25">
      <c r="B361" s="7"/>
    </row>
    <row r="362" spans="2:2" x14ac:dyDescent="0.25">
      <c r="B362" s="7"/>
    </row>
    <row r="366" spans="2:2" x14ac:dyDescent="0.25">
      <c r="B366" s="4"/>
    </row>
    <row r="383" spans="2:2" x14ac:dyDescent="0.25">
      <c r="B383" s="17"/>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243386"/>
    <pageSetUpPr fitToPage="1"/>
  </sheetPr>
  <dimension ref="B1:D37"/>
  <sheetViews>
    <sheetView topLeftCell="A13" zoomScale="60" zoomScaleNormal="60" zoomScaleSheetLayoutView="90" workbookViewId="0">
      <selection activeCell="C31" sqref="C31"/>
    </sheetView>
  </sheetViews>
  <sheetFormatPr defaultColWidth="15.85546875" defaultRowHeight="15" x14ac:dyDescent="0.25"/>
  <cols>
    <col min="1" max="1" width="3.42578125" style="116" customWidth="1"/>
    <col min="2" max="2" width="27.7109375" style="116" bestFit="1" customWidth="1"/>
    <col min="3" max="3" width="95.5703125" style="116" customWidth="1"/>
    <col min="4" max="4" width="15.140625" style="116" customWidth="1"/>
    <col min="5" max="5" width="2.85546875" style="116" customWidth="1"/>
    <col min="6" max="6" width="1.85546875" style="116" customWidth="1"/>
    <col min="7" max="256" width="15.85546875" style="116"/>
    <col min="257" max="257" width="3.42578125" style="116" customWidth="1"/>
    <col min="258" max="258" width="18.7109375" style="116" customWidth="1"/>
    <col min="259" max="259" width="95.5703125" style="116" customWidth="1"/>
    <col min="260" max="260" width="15.140625" style="116" customWidth="1"/>
    <col min="261" max="261" width="2.85546875" style="116" customWidth="1"/>
    <col min="262" max="262" width="1.85546875" style="116" customWidth="1"/>
    <col min="263" max="512" width="15.85546875" style="116"/>
    <col min="513" max="513" width="3.42578125" style="116" customWidth="1"/>
    <col min="514" max="514" width="18.7109375" style="116" customWidth="1"/>
    <col min="515" max="515" width="95.5703125" style="116" customWidth="1"/>
    <col min="516" max="516" width="15.140625" style="116" customWidth="1"/>
    <col min="517" max="517" width="2.85546875" style="116" customWidth="1"/>
    <col min="518" max="518" width="1.85546875" style="116" customWidth="1"/>
    <col min="519" max="768" width="15.85546875" style="116"/>
    <col min="769" max="769" width="3.42578125" style="116" customWidth="1"/>
    <col min="770" max="770" width="18.7109375" style="116" customWidth="1"/>
    <col min="771" max="771" width="95.5703125" style="116" customWidth="1"/>
    <col min="772" max="772" width="15.140625" style="116" customWidth="1"/>
    <col min="773" max="773" width="2.85546875" style="116" customWidth="1"/>
    <col min="774" max="774" width="1.85546875" style="116" customWidth="1"/>
    <col min="775" max="1024" width="15.85546875" style="116"/>
    <col min="1025" max="1025" width="3.42578125" style="116" customWidth="1"/>
    <col min="1026" max="1026" width="18.7109375" style="116" customWidth="1"/>
    <col min="1027" max="1027" width="95.5703125" style="116" customWidth="1"/>
    <col min="1028" max="1028" width="15.140625" style="116" customWidth="1"/>
    <col min="1029" max="1029" width="2.85546875" style="116" customWidth="1"/>
    <col min="1030" max="1030" width="1.85546875" style="116" customWidth="1"/>
    <col min="1031" max="1280" width="15.85546875" style="116"/>
    <col min="1281" max="1281" width="3.42578125" style="116" customWidth="1"/>
    <col min="1282" max="1282" width="18.7109375" style="116" customWidth="1"/>
    <col min="1283" max="1283" width="95.5703125" style="116" customWidth="1"/>
    <col min="1284" max="1284" width="15.140625" style="116" customWidth="1"/>
    <col min="1285" max="1285" width="2.85546875" style="116" customWidth="1"/>
    <col min="1286" max="1286" width="1.85546875" style="116" customWidth="1"/>
    <col min="1287" max="1536" width="15.85546875" style="116"/>
    <col min="1537" max="1537" width="3.42578125" style="116" customWidth="1"/>
    <col min="1538" max="1538" width="18.7109375" style="116" customWidth="1"/>
    <col min="1539" max="1539" width="95.5703125" style="116" customWidth="1"/>
    <col min="1540" max="1540" width="15.140625" style="116" customWidth="1"/>
    <col min="1541" max="1541" width="2.85546875" style="116" customWidth="1"/>
    <col min="1542" max="1542" width="1.85546875" style="116" customWidth="1"/>
    <col min="1543" max="1792" width="15.85546875" style="116"/>
    <col min="1793" max="1793" width="3.42578125" style="116" customWidth="1"/>
    <col min="1794" max="1794" width="18.7109375" style="116" customWidth="1"/>
    <col min="1795" max="1795" width="95.5703125" style="116" customWidth="1"/>
    <col min="1796" max="1796" width="15.140625" style="116" customWidth="1"/>
    <col min="1797" max="1797" width="2.85546875" style="116" customWidth="1"/>
    <col min="1798" max="1798" width="1.85546875" style="116" customWidth="1"/>
    <col min="1799" max="2048" width="15.85546875" style="116"/>
    <col min="2049" max="2049" width="3.42578125" style="116" customWidth="1"/>
    <col min="2050" max="2050" width="18.7109375" style="116" customWidth="1"/>
    <col min="2051" max="2051" width="95.5703125" style="116" customWidth="1"/>
    <col min="2052" max="2052" width="15.140625" style="116" customWidth="1"/>
    <col min="2053" max="2053" width="2.85546875" style="116" customWidth="1"/>
    <col min="2054" max="2054" width="1.85546875" style="116" customWidth="1"/>
    <col min="2055" max="2304" width="15.85546875" style="116"/>
    <col min="2305" max="2305" width="3.42578125" style="116" customWidth="1"/>
    <col min="2306" max="2306" width="18.7109375" style="116" customWidth="1"/>
    <col min="2307" max="2307" width="95.5703125" style="116" customWidth="1"/>
    <col min="2308" max="2308" width="15.140625" style="116" customWidth="1"/>
    <col min="2309" max="2309" width="2.85546875" style="116" customWidth="1"/>
    <col min="2310" max="2310" width="1.85546875" style="116" customWidth="1"/>
    <col min="2311" max="2560" width="15.85546875" style="116"/>
    <col min="2561" max="2561" width="3.42578125" style="116" customWidth="1"/>
    <col min="2562" max="2562" width="18.7109375" style="116" customWidth="1"/>
    <col min="2563" max="2563" width="95.5703125" style="116" customWidth="1"/>
    <col min="2564" max="2564" width="15.140625" style="116" customWidth="1"/>
    <col min="2565" max="2565" width="2.85546875" style="116" customWidth="1"/>
    <col min="2566" max="2566" width="1.85546875" style="116" customWidth="1"/>
    <col min="2567" max="2816" width="15.85546875" style="116"/>
    <col min="2817" max="2817" width="3.42578125" style="116" customWidth="1"/>
    <col min="2818" max="2818" width="18.7109375" style="116" customWidth="1"/>
    <col min="2819" max="2819" width="95.5703125" style="116" customWidth="1"/>
    <col min="2820" max="2820" width="15.140625" style="116" customWidth="1"/>
    <col min="2821" max="2821" width="2.85546875" style="116" customWidth="1"/>
    <col min="2822" max="2822" width="1.85546875" style="116" customWidth="1"/>
    <col min="2823" max="3072" width="15.85546875" style="116"/>
    <col min="3073" max="3073" width="3.42578125" style="116" customWidth="1"/>
    <col min="3074" max="3074" width="18.7109375" style="116" customWidth="1"/>
    <col min="3075" max="3075" width="95.5703125" style="116" customWidth="1"/>
    <col min="3076" max="3076" width="15.140625" style="116" customWidth="1"/>
    <col min="3077" max="3077" width="2.85546875" style="116" customWidth="1"/>
    <col min="3078" max="3078" width="1.85546875" style="116" customWidth="1"/>
    <col min="3079" max="3328" width="15.85546875" style="116"/>
    <col min="3329" max="3329" width="3.42578125" style="116" customWidth="1"/>
    <col min="3330" max="3330" width="18.7109375" style="116" customWidth="1"/>
    <col min="3331" max="3331" width="95.5703125" style="116" customWidth="1"/>
    <col min="3332" max="3332" width="15.140625" style="116" customWidth="1"/>
    <col min="3333" max="3333" width="2.85546875" style="116" customWidth="1"/>
    <col min="3334" max="3334" width="1.85546875" style="116" customWidth="1"/>
    <col min="3335" max="3584" width="15.85546875" style="116"/>
    <col min="3585" max="3585" width="3.42578125" style="116" customWidth="1"/>
    <col min="3586" max="3586" width="18.7109375" style="116" customWidth="1"/>
    <col min="3587" max="3587" width="95.5703125" style="116" customWidth="1"/>
    <col min="3588" max="3588" width="15.140625" style="116" customWidth="1"/>
    <col min="3589" max="3589" width="2.85546875" style="116" customWidth="1"/>
    <col min="3590" max="3590" width="1.85546875" style="116" customWidth="1"/>
    <col min="3591" max="3840" width="15.85546875" style="116"/>
    <col min="3841" max="3841" width="3.42578125" style="116" customWidth="1"/>
    <col min="3842" max="3842" width="18.7109375" style="116" customWidth="1"/>
    <col min="3843" max="3843" width="95.5703125" style="116" customWidth="1"/>
    <col min="3844" max="3844" width="15.140625" style="116" customWidth="1"/>
    <col min="3845" max="3845" width="2.85546875" style="116" customWidth="1"/>
    <col min="3846" max="3846" width="1.85546875" style="116" customWidth="1"/>
    <col min="3847" max="4096" width="15.85546875" style="116"/>
    <col min="4097" max="4097" width="3.42578125" style="116" customWidth="1"/>
    <col min="4098" max="4098" width="18.7109375" style="116" customWidth="1"/>
    <col min="4099" max="4099" width="95.5703125" style="116" customWidth="1"/>
    <col min="4100" max="4100" width="15.140625" style="116" customWidth="1"/>
    <col min="4101" max="4101" width="2.85546875" style="116" customWidth="1"/>
    <col min="4102" max="4102" width="1.85546875" style="116" customWidth="1"/>
    <col min="4103" max="4352" width="15.85546875" style="116"/>
    <col min="4353" max="4353" width="3.42578125" style="116" customWidth="1"/>
    <col min="4354" max="4354" width="18.7109375" style="116" customWidth="1"/>
    <col min="4355" max="4355" width="95.5703125" style="116" customWidth="1"/>
    <col min="4356" max="4356" width="15.140625" style="116" customWidth="1"/>
    <col min="4357" max="4357" width="2.85546875" style="116" customWidth="1"/>
    <col min="4358" max="4358" width="1.85546875" style="116" customWidth="1"/>
    <col min="4359" max="4608" width="15.85546875" style="116"/>
    <col min="4609" max="4609" width="3.42578125" style="116" customWidth="1"/>
    <col min="4610" max="4610" width="18.7109375" style="116" customWidth="1"/>
    <col min="4611" max="4611" width="95.5703125" style="116" customWidth="1"/>
    <col min="4612" max="4612" width="15.140625" style="116" customWidth="1"/>
    <col min="4613" max="4613" width="2.85546875" style="116" customWidth="1"/>
    <col min="4614" max="4614" width="1.85546875" style="116" customWidth="1"/>
    <col min="4615" max="4864" width="15.85546875" style="116"/>
    <col min="4865" max="4865" width="3.42578125" style="116" customWidth="1"/>
    <col min="4866" max="4866" width="18.7109375" style="116" customWidth="1"/>
    <col min="4867" max="4867" width="95.5703125" style="116" customWidth="1"/>
    <col min="4868" max="4868" width="15.140625" style="116" customWidth="1"/>
    <col min="4869" max="4869" width="2.85546875" style="116" customWidth="1"/>
    <col min="4870" max="4870" width="1.85546875" style="116" customWidth="1"/>
    <col min="4871" max="5120" width="15.85546875" style="116"/>
    <col min="5121" max="5121" width="3.42578125" style="116" customWidth="1"/>
    <col min="5122" max="5122" width="18.7109375" style="116" customWidth="1"/>
    <col min="5123" max="5123" width="95.5703125" style="116" customWidth="1"/>
    <col min="5124" max="5124" width="15.140625" style="116" customWidth="1"/>
    <col min="5125" max="5125" width="2.85546875" style="116" customWidth="1"/>
    <col min="5126" max="5126" width="1.85546875" style="116" customWidth="1"/>
    <col min="5127" max="5376" width="15.85546875" style="116"/>
    <col min="5377" max="5377" width="3.42578125" style="116" customWidth="1"/>
    <col min="5378" max="5378" width="18.7109375" style="116" customWidth="1"/>
    <col min="5379" max="5379" width="95.5703125" style="116" customWidth="1"/>
    <col min="5380" max="5380" width="15.140625" style="116" customWidth="1"/>
    <col min="5381" max="5381" width="2.85546875" style="116" customWidth="1"/>
    <col min="5382" max="5382" width="1.85546875" style="116" customWidth="1"/>
    <col min="5383" max="5632" width="15.85546875" style="116"/>
    <col min="5633" max="5633" width="3.42578125" style="116" customWidth="1"/>
    <col min="5634" max="5634" width="18.7109375" style="116" customWidth="1"/>
    <col min="5635" max="5635" width="95.5703125" style="116" customWidth="1"/>
    <col min="5636" max="5636" width="15.140625" style="116" customWidth="1"/>
    <col min="5637" max="5637" width="2.85546875" style="116" customWidth="1"/>
    <col min="5638" max="5638" width="1.85546875" style="116" customWidth="1"/>
    <col min="5639" max="5888" width="15.85546875" style="116"/>
    <col min="5889" max="5889" width="3.42578125" style="116" customWidth="1"/>
    <col min="5890" max="5890" width="18.7109375" style="116" customWidth="1"/>
    <col min="5891" max="5891" width="95.5703125" style="116" customWidth="1"/>
    <col min="5892" max="5892" width="15.140625" style="116" customWidth="1"/>
    <col min="5893" max="5893" width="2.85546875" style="116" customWidth="1"/>
    <col min="5894" max="5894" width="1.85546875" style="116" customWidth="1"/>
    <col min="5895" max="6144" width="15.85546875" style="116"/>
    <col min="6145" max="6145" width="3.42578125" style="116" customWidth="1"/>
    <col min="6146" max="6146" width="18.7109375" style="116" customWidth="1"/>
    <col min="6147" max="6147" width="95.5703125" style="116" customWidth="1"/>
    <col min="6148" max="6148" width="15.140625" style="116" customWidth="1"/>
    <col min="6149" max="6149" width="2.85546875" style="116" customWidth="1"/>
    <col min="6150" max="6150" width="1.85546875" style="116" customWidth="1"/>
    <col min="6151" max="6400" width="15.85546875" style="116"/>
    <col min="6401" max="6401" width="3.42578125" style="116" customWidth="1"/>
    <col min="6402" max="6402" width="18.7109375" style="116" customWidth="1"/>
    <col min="6403" max="6403" width="95.5703125" style="116" customWidth="1"/>
    <col min="6404" max="6404" width="15.140625" style="116" customWidth="1"/>
    <col min="6405" max="6405" width="2.85546875" style="116" customWidth="1"/>
    <col min="6406" max="6406" width="1.85546875" style="116" customWidth="1"/>
    <col min="6407" max="6656" width="15.85546875" style="116"/>
    <col min="6657" max="6657" width="3.42578125" style="116" customWidth="1"/>
    <col min="6658" max="6658" width="18.7109375" style="116" customWidth="1"/>
    <col min="6659" max="6659" width="95.5703125" style="116" customWidth="1"/>
    <col min="6660" max="6660" width="15.140625" style="116" customWidth="1"/>
    <col min="6661" max="6661" width="2.85546875" style="116" customWidth="1"/>
    <col min="6662" max="6662" width="1.85546875" style="116" customWidth="1"/>
    <col min="6663" max="6912" width="15.85546875" style="116"/>
    <col min="6913" max="6913" width="3.42578125" style="116" customWidth="1"/>
    <col min="6914" max="6914" width="18.7109375" style="116" customWidth="1"/>
    <col min="6915" max="6915" width="95.5703125" style="116" customWidth="1"/>
    <col min="6916" max="6916" width="15.140625" style="116" customWidth="1"/>
    <col min="6917" max="6917" width="2.85546875" style="116" customWidth="1"/>
    <col min="6918" max="6918" width="1.85546875" style="116" customWidth="1"/>
    <col min="6919" max="7168" width="15.85546875" style="116"/>
    <col min="7169" max="7169" width="3.42578125" style="116" customWidth="1"/>
    <col min="7170" max="7170" width="18.7109375" style="116" customWidth="1"/>
    <col min="7171" max="7171" width="95.5703125" style="116" customWidth="1"/>
    <col min="7172" max="7172" width="15.140625" style="116" customWidth="1"/>
    <col min="7173" max="7173" width="2.85546875" style="116" customWidth="1"/>
    <col min="7174" max="7174" width="1.85546875" style="116" customWidth="1"/>
    <col min="7175" max="7424" width="15.85546875" style="116"/>
    <col min="7425" max="7425" width="3.42578125" style="116" customWidth="1"/>
    <col min="7426" max="7426" width="18.7109375" style="116" customWidth="1"/>
    <col min="7427" max="7427" width="95.5703125" style="116" customWidth="1"/>
    <col min="7428" max="7428" width="15.140625" style="116" customWidth="1"/>
    <col min="7429" max="7429" width="2.85546875" style="116" customWidth="1"/>
    <col min="7430" max="7430" width="1.85546875" style="116" customWidth="1"/>
    <col min="7431" max="7680" width="15.85546875" style="116"/>
    <col min="7681" max="7681" width="3.42578125" style="116" customWidth="1"/>
    <col min="7682" max="7682" width="18.7109375" style="116" customWidth="1"/>
    <col min="7683" max="7683" width="95.5703125" style="116" customWidth="1"/>
    <col min="7684" max="7684" width="15.140625" style="116" customWidth="1"/>
    <col min="7685" max="7685" width="2.85546875" style="116" customWidth="1"/>
    <col min="7686" max="7686" width="1.85546875" style="116" customWidth="1"/>
    <col min="7687" max="7936" width="15.85546875" style="116"/>
    <col min="7937" max="7937" width="3.42578125" style="116" customWidth="1"/>
    <col min="7938" max="7938" width="18.7109375" style="116" customWidth="1"/>
    <col min="7939" max="7939" width="95.5703125" style="116" customWidth="1"/>
    <col min="7940" max="7940" width="15.140625" style="116" customWidth="1"/>
    <col min="7941" max="7941" width="2.85546875" style="116" customWidth="1"/>
    <col min="7942" max="7942" width="1.85546875" style="116" customWidth="1"/>
    <col min="7943" max="8192" width="15.85546875" style="116"/>
    <col min="8193" max="8193" width="3.42578125" style="116" customWidth="1"/>
    <col min="8194" max="8194" width="18.7109375" style="116" customWidth="1"/>
    <col min="8195" max="8195" width="95.5703125" style="116" customWidth="1"/>
    <col min="8196" max="8196" width="15.140625" style="116" customWidth="1"/>
    <col min="8197" max="8197" width="2.85546875" style="116" customWidth="1"/>
    <col min="8198" max="8198" width="1.85546875" style="116" customWidth="1"/>
    <col min="8199" max="8448" width="15.85546875" style="116"/>
    <col min="8449" max="8449" width="3.42578125" style="116" customWidth="1"/>
    <col min="8450" max="8450" width="18.7109375" style="116" customWidth="1"/>
    <col min="8451" max="8451" width="95.5703125" style="116" customWidth="1"/>
    <col min="8452" max="8452" width="15.140625" style="116" customWidth="1"/>
    <col min="8453" max="8453" width="2.85546875" style="116" customWidth="1"/>
    <col min="8454" max="8454" width="1.85546875" style="116" customWidth="1"/>
    <col min="8455" max="8704" width="15.85546875" style="116"/>
    <col min="8705" max="8705" width="3.42578125" style="116" customWidth="1"/>
    <col min="8706" max="8706" width="18.7109375" style="116" customWidth="1"/>
    <col min="8707" max="8707" width="95.5703125" style="116" customWidth="1"/>
    <col min="8708" max="8708" width="15.140625" style="116" customWidth="1"/>
    <col min="8709" max="8709" width="2.85546875" style="116" customWidth="1"/>
    <col min="8710" max="8710" width="1.85546875" style="116" customWidth="1"/>
    <col min="8711" max="8960" width="15.85546875" style="116"/>
    <col min="8961" max="8961" width="3.42578125" style="116" customWidth="1"/>
    <col min="8962" max="8962" width="18.7109375" style="116" customWidth="1"/>
    <col min="8963" max="8963" width="95.5703125" style="116" customWidth="1"/>
    <col min="8964" max="8964" width="15.140625" style="116" customWidth="1"/>
    <col min="8965" max="8965" width="2.85546875" style="116" customWidth="1"/>
    <col min="8966" max="8966" width="1.85546875" style="116" customWidth="1"/>
    <col min="8967" max="9216" width="15.85546875" style="116"/>
    <col min="9217" max="9217" width="3.42578125" style="116" customWidth="1"/>
    <col min="9218" max="9218" width="18.7109375" style="116" customWidth="1"/>
    <col min="9219" max="9219" width="95.5703125" style="116" customWidth="1"/>
    <col min="9220" max="9220" width="15.140625" style="116" customWidth="1"/>
    <col min="9221" max="9221" width="2.85546875" style="116" customWidth="1"/>
    <col min="9222" max="9222" width="1.85546875" style="116" customWidth="1"/>
    <col min="9223" max="9472" width="15.85546875" style="116"/>
    <col min="9473" max="9473" width="3.42578125" style="116" customWidth="1"/>
    <col min="9474" max="9474" width="18.7109375" style="116" customWidth="1"/>
    <col min="9475" max="9475" width="95.5703125" style="116" customWidth="1"/>
    <col min="9476" max="9476" width="15.140625" style="116" customWidth="1"/>
    <col min="9477" max="9477" width="2.85546875" style="116" customWidth="1"/>
    <col min="9478" max="9478" width="1.85546875" style="116" customWidth="1"/>
    <col min="9479" max="9728" width="15.85546875" style="116"/>
    <col min="9729" max="9729" width="3.42578125" style="116" customWidth="1"/>
    <col min="9730" max="9730" width="18.7109375" style="116" customWidth="1"/>
    <col min="9731" max="9731" width="95.5703125" style="116" customWidth="1"/>
    <col min="9732" max="9732" width="15.140625" style="116" customWidth="1"/>
    <col min="9733" max="9733" width="2.85546875" style="116" customWidth="1"/>
    <col min="9734" max="9734" width="1.85546875" style="116" customWidth="1"/>
    <col min="9735" max="9984" width="15.85546875" style="116"/>
    <col min="9985" max="9985" width="3.42578125" style="116" customWidth="1"/>
    <col min="9986" max="9986" width="18.7109375" style="116" customWidth="1"/>
    <col min="9987" max="9987" width="95.5703125" style="116" customWidth="1"/>
    <col min="9988" max="9988" width="15.140625" style="116" customWidth="1"/>
    <col min="9989" max="9989" width="2.85546875" style="116" customWidth="1"/>
    <col min="9990" max="9990" width="1.85546875" style="116" customWidth="1"/>
    <col min="9991" max="10240" width="15.85546875" style="116"/>
    <col min="10241" max="10241" width="3.42578125" style="116" customWidth="1"/>
    <col min="10242" max="10242" width="18.7109375" style="116" customWidth="1"/>
    <col min="10243" max="10243" width="95.5703125" style="116" customWidth="1"/>
    <col min="10244" max="10244" width="15.140625" style="116" customWidth="1"/>
    <col min="10245" max="10245" width="2.85546875" style="116" customWidth="1"/>
    <col min="10246" max="10246" width="1.85546875" style="116" customWidth="1"/>
    <col min="10247" max="10496" width="15.85546875" style="116"/>
    <col min="10497" max="10497" width="3.42578125" style="116" customWidth="1"/>
    <col min="10498" max="10498" width="18.7109375" style="116" customWidth="1"/>
    <col min="10499" max="10499" width="95.5703125" style="116" customWidth="1"/>
    <col min="10500" max="10500" width="15.140625" style="116" customWidth="1"/>
    <col min="10501" max="10501" width="2.85546875" style="116" customWidth="1"/>
    <col min="10502" max="10502" width="1.85546875" style="116" customWidth="1"/>
    <col min="10503" max="10752" width="15.85546875" style="116"/>
    <col min="10753" max="10753" width="3.42578125" style="116" customWidth="1"/>
    <col min="10754" max="10754" width="18.7109375" style="116" customWidth="1"/>
    <col min="10755" max="10755" width="95.5703125" style="116" customWidth="1"/>
    <col min="10756" max="10756" width="15.140625" style="116" customWidth="1"/>
    <col min="10757" max="10757" width="2.85546875" style="116" customWidth="1"/>
    <col min="10758" max="10758" width="1.85546875" style="116" customWidth="1"/>
    <col min="10759" max="11008" width="15.85546875" style="116"/>
    <col min="11009" max="11009" width="3.42578125" style="116" customWidth="1"/>
    <col min="11010" max="11010" width="18.7109375" style="116" customWidth="1"/>
    <col min="11011" max="11011" width="95.5703125" style="116" customWidth="1"/>
    <col min="11012" max="11012" width="15.140625" style="116" customWidth="1"/>
    <col min="11013" max="11013" width="2.85546875" style="116" customWidth="1"/>
    <col min="11014" max="11014" width="1.85546875" style="116" customWidth="1"/>
    <col min="11015" max="11264" width="15.85546875" style="116"/>
    <col min="11265" max="11265" width="3.42578125" style="116" customWidth="1"/>
    <col min="11266" max="11266" width="18.7109375" style="116" customWidth="1"/>
    <col min="11267" max="11267" width="95.5703125" style="116" customWidth="1"/>
    <col min="11268" max="11268" width="15.140625" style="116" customWidth="1"/>
    <col min="11269" max="11269" width="2.85546875" style="116" customWidth="1"/>
    <col min="11270" max="11270" width="1.85546875" style="116" customWidth="1"/>
    <col min="11271" max="11520" width="15.85546875" style="116"/>
    <col min="11521" max="11521" width="3.42578125" style="116" customWidth="1"/>
    <col min="11522" max="11522" width="18.7109375" style="116" customWidth="1"/>
    <col min="11523" max="11523" width="95.5703125" style="116" customWidth="1"/>
    <col min="11524" max="11524" width="15.140625" style="116" customWidth="1"/>
    <col min="11525" max="11525" width="2.85546875" style="116" customWidth="1"/>
    <col min="11526" max="11526" width="1.85546875" style="116" customWidth="1"/>
    <col min="11527" max="11776" width="15.85546875" style="116"/>
    <col min="11777" max="11777" width="3.42578125" style="116" customWidth="1"/>
    <col min="11778" max="11778" width="18.7109375" style="116" customWidth="1"/>
    <col min="11779" max="11779" width="95.5703125" style="116" customWidth="1"/>
    <col min="11780" max="11780" width="15.140625" style="116" customWidth="1"/>
    <col min="11781" max="11781" width="2.85546875" style="116" customWidth="1"/>
    <col min="11782" max="11782" width="1.85546875" style="116" customWidth="1"/>
    <col min="11783" max="12032" width="15.85546875" style="116"/>
    <col min="12033" max="12033" width="3.42578125" style="116" customWidth="1"/>
    <col min="12034" max="12034" width="18.7109375" style="116" customWidth="1"/>
    <col min="12035" max="12035" width="95.5703125" style="116" customWidth="1"/>
    <col min="12036" max="12036" width="15.140625" style="116" customWidth="1"/>
    <col min="12037" max="12037" width="2.85546875" style="116" customWidth="1"/>
    <col min="12038" max="12038" width="1.85546875" style="116" customWidth="1"/>
    <col min="12039" max="12288" width="15.85546875" style="116"/>
    <col min="12289" max="12289" width="3.42578125" style="116" customWidth="1"/>
    <col min="12290" max="12290" width="18.7109375" style="116" customWidth="1"/>
    <col min="12291" max="12291" width="95.5703125" style="116" customWidth="1"/>
    <col min="12292" max="12292" width="15.140625" style="116" customWidth="1"/>
    <col min="12293" max="12293" width="2.85546875" style="116" customWidth="1"/>
    <col min="12294" max="12294" width="1.85546875" style="116" customWidth="1"/>
    <col min="12295" max="12544" width="15.85546875" style="116"/>
    <col min="12545" max="12545" width="3.42578125" style="116" customWidth="1"/>
    <col min="12546" max="12546" width="18.7109375" style="116" customWidth="1"/>
    <col min="12547" max="12547" width="95.5703125" style="116" customWidth="1"/>
    <col min="12548" max="12548" width="15.140625" style="116" customWidth="1"/>
    <col min="12549" max="12549" width="2.85546875" style="116" customWidth="1"/>
    <col min="12550" max="12550" width="1.85546875" style="116" customWidth="1"/>
    <col min="12551" max="12800" width="15.85546875" style="116"/>
    <col min="12801" max="12801" width="3.42578125" style="116" customWidth="1"/>
    <col min="12802" max="12802" width="18.7109375" style="116" customWidth="1"/>
    <col min="12803" max="12803" width="95.5703125" style="116" customWidth="1"/>
    <col min="12804" max="12804" width="15.140625" style="116" customWidth="1"/>
    <col min="12805" max="12805" width="2.85546875" style="116" customWidth="1"/>
    <col min="12806" max="12806" width="1.85546875" style="116" customWidth="1"/>
    <col min="12807" max="13056" width="15.85546875" style="116"/>
    <col min="13057" max="13057" width="3.42578125" style="116" customWidth="1"/>
    <col min="13058" max="13058" width="18.7109375" style="116" customWidth="1"/>
    <col min="13059" max="13059" width="95.5703125" style="116" customWidth="1"/>
    <col min="13060" max="13060" width="15.140625" style="116" customWidth="1"/>
    <col min="13061" max="13061" width="2.85546875" style="116" customWidth="1"/>
    <col min="13062" max="13062" width="1.85546875" style="116" customWidth="1"/>
    <col min="13063" max="13312" width="15.85546875" style="116"/>
    <col min="13313" max="13313" width="3.42578125" style="116" customWidth="1"/>
    <col min="13314" max="13314" width="18.7109375" style="116" customWidth="1"/>
    <col min="13315" max="13315" width="95.5703125" style="116" customWidth="1"/>
    <col min="13316" max="13316" width="15.140625" style="116" customWidth="1"/>
    <col min="13317" max="13317" width="2.85546875" style="116" customWidth="1"/>
    <col min="13318" max="13318" width="1.85546875" style="116" customWidth="1"/>
    <col min="13319" max="13568" width="15.85546875" style="116"/>
    <col min="13569" max="13569" width="3.42578125" style="116" customWidth="1"/>
    <col min="13570" max="13570" width="18.7109375" style="116" customWidth="1"/>
    <col min="13571" max="13571" width="95.5703125" style="116" customWidth="1"/>
    <col min="13572" max="13572" width="15.140625" style="116" customWidth="1"/>
    <col min="13573" max="13573" width="2.85546875" style="116" customWidth="1"/>
    <col min="13574" max="13574" width="1.85546875" style="116" customWidth="1"/>
    <col min="13575" max="13824" width="15.85546875" style="116"/>
    <col min="13825" max="13825" width="3.42578125" style="116" customWidth="1"/>
    <col min="13826" max="13826" width="18.7109375" style="116" customWidth="1"/>
    <col min="13827" max="13827" width="95.5703125" style="116" customWidth="1"/>
    <col min="13828" max="13828" width="15.140625" style="116" customWidth="1"/>
    <col min="13829" max="13829" width="2.85546875" style="116" customWidth="1"/>
    <col min="13830" max="13830" width="1.85546875" style="116" customWidth="1"/>
    <col min="13831" max="14080" width="15.85546875" style="116"/>
    <col min="14081" max="14081" width="3.42578125" style="116" customWidth="1"/>
    <col min="14082" max="14082" width="18.7109375" style="116" customWidth="1"/>
    <col min="14083" max="14083" width="95.5703125" style="116" customWidth="1"/>
    <col min="14084" max="14084" width="15.140625" style="116" customWidth="1"/>
    <col min="14085" max="14085" width="2.85546875" style="116" customWidth="1"/>
    <col min="14086" max="14086" width="1.85546875" style="116" customWidth="1"/>
    <col min="14087" max="14336" width="15.85546875" style="116"/>
    <col min="14337" max="14337" width="3.42578125" style="116" customWidth="1"/>
    <col min="14338" max="14338" width="18.7109375" style="116" customWidth="1"/>
    <col min="14339" max="14339" width="95.5703125" style="116" customWidth="1"/>
    <col min="14340" max="14340" width="15.140625" style="116" customWidth="1"/>
    <col min="14341" max="14341" width="2.85546875" style="116" customWidth="1"/>
    <col min="14342" max="14342" width="1.85546875" style="116" customWidth="1"/>
    <col min="14343" max="14592" width="15.85546875" style="116"/>
    <col min="14593" max="14593" width="3.42578125" style="116" customWidth="1"/>
    <col min="14594" max="14594" width="18.7109375" style="116" customWidth="1"/>
    <col min="14595" max="14595" width="95.5703125" style="116" customWidth="1"/>
    <col min="14596" max="14596" width="15.140625" style="116" customWidth="1"/>
    <col min="14597" max="14597" width="2.85546875" style="116" customWidth="1"/>
    <col min="14598" max="14598" width="1.85546875" style="116" customWidth="1"/>
    <col min="14599" max="14848" width="15.85546875" style="116"/>
    <col min="14849" max="14849" width="3.42578125" style="116" customWidth="1"/>
    <col min="14850" max="14850" width="18.7109375" style="116" customWidth="1"/>
    <col min="14851" max="14851" width="95.5703125" style="116" customWidth="1"/>
    <col min="14852" max="14852" width="15.140625" style="116" customWidth="1"/>
    <col min="14853" max="14853" width="2.85546875" style="116" customWidth="1"/>
    <col min="14854" max="14854" width="1.85546875" style="116" customWidth="1"/>
    <col min="14855" max="15104" width="15.85546875" style="116"/>
    <col min="15105" max="15105" width="3.42578125" style="116" customWidth="1"/>
    <col min="15106" max="15106" width="18.7109375" style="116" customWidth="1"/>
    <col min="15107" max="15107" width="95.5703125" style="116" customWidth="1"/>
    <col min="15108" max="15108" width="15.140625" style="116" customWidth="1"/>
    <col min="15109" max="15109" width="2.85546875" style="116" customWidth="1"/>
    <col min="15110" max="15110" width="1.85546875" style="116" customWidth="1"/>
    <col min="15111" max="15360" width="15.85546875" style="116"/>
    <col min="15361" max="15361" width="3.42578125" style="116" customWidth="1"/>
    <col min="15362" max="15362" width="18.7109375" style="116" customWidth="1"/>
    <col min="15363" max="15363" width="95.5703125" style="116" customWidth="1"/>
    <col min="15364" max="15364" width="15.140625" style="116" customWidth="1"/>
    <col min="15365" max="15365" width="2.85546875" style="116" customWidth="1"/>
    <col min="15366" max="15366" width="1.85546875" style="116" customWidth="1"/>
    <col min="15367" max="15616" width="15.85546875" style="116"/>
    <col min="15617" max="15617" width="3.42578125" style="116" customWidth="1"/>
    <col min="15618" max="15618" width="18.7109375" style="116" customWidth="1"/>
    <col min="15619" max="15619" width="95.5703125" style="116" customWidth="1"/>
    <col min="15620" max="15620" width="15.140625" style="116" customWidth="1"/>
    <col min="15621" max="15621" width="2.85546875" style="116" customWidth="1"/>
    <col min="15622" max="15622" width="1.85546875" style="116" customWidth="1"/>
    <col min="15623" max="15872" width="15.85546875" style="116"/>
    <col min="15873" max="15873" width="3.42578125" style="116" customWidth="1"/>
    <col min="15874" max="15874" width="18.7109375" style="116" customWidth="1"/>
    <col min="15875" max="15875" width="95.5703125" style="116" customWidth="1"/>
    <col min="15876" max="15876" width="15.140625" style="116" customWidth="1"/>
    <col min="15877" max="15877" width="2.85546875" style="116" customWidth="1"/>
    <col min="15878" max="15878" width="1.85546875" style="116" customWidth="1"/>
    <col min="15879" max="16128" width="15.85546875" style="116"/>
    <col min="16129" max="16129" width="3.42578125" style="116" customWidth="1"/>
    <col min="16130" max="16130" width="18.7109375" style="116" customWidth="1"/>
    <col min="16131" max="16131" width="95.5703125" style="116" customWidth="1"/>
    <col min="16132" max="16132" width="15.140625" style="116" customWidth="1"/>
    <col min="16133" max="16133" width="2.85546875" style="116" customWidth="1"/>
    <col min="16134" max="16134" width="1.85546875" style="116" customWidth="1"/>
    <col min="16135" max="16384" width="15.85546875" style="116"/>
  </cols>
  <sheetData>
    <row r="1" spans="2:4" ht="12" customHeight="1" x14ac:dyDescent="0.25"/>
    <row r="2" spans="2:4" ht="12" customHeight="1" x14ac:dyDescent="0.25"/>
    <row r="3" spans="2:4" ht="12" customHeight="1" x14ac:dyDescent="0.25"/>
    <row r="4" spans="2:4" ht="15.75" customHeight="1" x14ac:dyDescent="0.25">
      <c r="B4" s="123"/>
      <c r="C4" s="122"/>
    </row>
    <row r="5" spans="2:4" ht="191.25" customHeight="1" x14ac:dyDescent="0.25">
      <c r="B5" s="121"/>
      <c r="C5" s="439" t="s">
        <v>1484</v>
      </c>
      <c r="D5" s="439"/>
    </row>
    <row r="6" spans="2:4" ht="191.25" customHeight="1" x14ac:dyDescent="0.25">
      <c r="B6" s="121"/>
      <c r="C6" s="120"/>
      <c r="D6" s="120"/>
    </row>
    <row r="7" spans="2:4" ht="124.5" customHeight="1" x14ac:dyDescent="0.25">
      <c r="C7" s="119"/>
    </row>
    <row r="8" spans="2:4" ht="27.75" customHeight="1" x14ac:dyDescent="0.25">
      <c r="B8" s="118"/>
      <c r="C8" s="117"/>
    </row>
    <row r="9" spans="2:4" ht="27.75" customHeight="1" x14ac:dyDescent="0.25">
      <c r="C9" s="117"/>
    </row>
    <row r="22" spans="2:3" x14ac:dyDescent="0.25">
      <c r="B22" s="183" t="s">
        <v>1463</v>
      </c>
      <c r="C22" s="116" t="s">
        <v>1464</v>
      </c>
    </row>
    <row r="23" spans="2:3" x14ac:dyDescent="0.25">
      <c r="B23" s="183" t="s">
        <v>1465</v>
      </c>
      <c r="C23" s="116" t="s">
        <v>1466</v>
      </c>
    </row>
    <row r="25" spans="2:3" x14ac:dyDescent="0.25">
      <c r="B25" s="183" t="s">
        <v>1467</v>
      </c>
      <c r="C25" s="116" t="s">
        <v>1468</v>
      </c>
    </row>
    <row r="26" spans="2:3" x14ac:dyDescent="0.25">
      <c r="B26" s="183" t="s">
        <v>1469</v>
      </c>
      <c r="C26" s="116" t="s">
        <v>1449</v>
      </c>
    </row>
    <row r="27" spans="2:3" x14ac:dyDescent="0.25">
      <c r="B27" s="183" t="s">
        <v>1470</v>
      </c>
      <c r="C27" s="116" t="s">
        <v>1471</v>
      </c>
    </row>
    <row r="28" spans="2:3" x14ac:dyDescent="0.25">
      <c r="B28" s="183" t="s">
        <v>1472</v>
      </c>
      <c r="C28" s="116" t="s">
        <v>1473</v>
      </c>
    </row>
    <row r="29" spans="2:3" x14ac:dyDescent="0.25">
      <c r="B29" s="183" t="s">
        <v>1474</v>
      </c>
      <c r="C29" s="116" t="s">
        <v>1475</v>
      </c>
    </row>
    <row r="30" spans="2:3" x14ac:dyDescent="0.25">
      <c r="B30" s="183" t="s">
        <v>1476</v>
      </c>
      <c r="C30" s="426" t="s">
        <v>1490</v>
      </c>
    </row>
    <row r="31" spans="2:3" x14ac:dyDescent="0.25">
      <c r="B31" s="137" t="s">
        <v>1477</v>
      </c>
      <c r="C31" s="422" t="s">
        <v>1485</v>
      </c>
    </row>
    <row r="37" ht="2.25" customHeight="1" x14ac:dyDescent="0.25"/>
  </sheetData>
  <mergeCells count="1">
    <mergeCell ref="C5:D5"/>
  </mergeCells>
  <pageMargins left="0.19685039370078741" right="0" top="0.78740157480314965" bottom="0.19685039370078741" header="0" footer="0"/>
  <pageSetup paperSize="9" scale="7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243386"/>
    <pageSetUpPr fitToPage="1"/>
  </sheetPr>
  <dimension ref="A1:F57"/>
  <sheetViews>
    <sheetView view="pageBreakPreview" zoomScale="70" zoomScaleNormal="85" zoomScaleSheetLayoutView="70" workbookViewId="0">
      <selection activeCell="F48" sqref="F48"/>
    </sheetView>
  </sheetViews>
  <sheetFormatPr defaultColWidth="15.85546875" defaultRowHeight="15.75" x14ac:dyDescent="0.25"/>
  <cols>
    <col min="1" max="1" width="3.42578125" style="116" customWidth="1"/>
    <col min="2" max="2" width="33.7109375" style="124" bestFit="1" customWidth="1"/>
    <col min="3" max="3" width="1.5703125" style="125" customWidth="1"/>
    <col min="4" max="4" width="71" style="124" customWidth="1"/>
    <col min="5" max="6" width="23.5703125" style="124" customWidth="1"/>
    <col min="7" max="7" width="1.85546875" style="124" customWidth="1"/>
    <col min="8" max="8" width="15.85546875" style="124"/>
    <col min="9" max="9" width="6.140625" style="124" customWidth="1"/>
    <col min="10" max="16384" width="15.85546875" style="124"/>
  </cols>
  <sheetData>
    <row r="1" spans="2:6" s="116" customFormat="1" ht="12" customHeight="1" x14ac:dyDescent="0.25">
      <c r="C1" s="137"/>
    </row>
    <row r="2" spans="2:6" s="116" customFormat="1" ht="12" customHeight="1" x14ac:dyDescent="0.25">
      <c r="C2" s="137"/>
    </row>
    <row r="3" spans="2:6" s="116" customFormat="1" ht="12" customHeight="1" x14ac:dyDescent="0.25">
      <c r="C3" s="137"/>
    </row>
    <row r="4" spans="2:6" s="116" customFormat="1" ht="15.75" customHeight="1" x14ac:dyDescent="0.25">
      <c r="C4" s="137"/>
    </row>
    <row r="5" spans="2:6" s="116" customFormat="1" ht="24" customHeight="1" x14ac:dyDescent="0.4">
      <c r="B5" s="440" t="s">
        <v>1088</v>
      </c>
      <c r="C5" s="440"/>
      <c r="D5" s="440"/>
    </row>
    <row r="6" spans="2:6" s="116" customFormat="1" ht="6" customHeight="1" x14ac:dyDescent="0.25">
      <c r="C6" s="137"/>
    </row>
    <row r="7" spans="2:6" s="116" customFormat="1" ht="15.75" customHeight="1" x14ac:dyDescent="0.25">
      <c r="B7" s="136" t="s">
        <v>1087</v>
      </c>
      <c r="C7" s="135"/>
      <c r="D7" s="365" t="s">
        <v>1486</v>
      </c>
    </row>
    <row r="8" spans="2:6" s="124" customFormat="1" ht="11.25" customHeight="1" x14ac:dyDescent="0.25">
      <c r="C8" s="125"/>
    </row>
    <row r="10" spans="2:6" s="124" customFormat="1" x14ac:dyDescent="0.25">
      <c r="B10" s="130" t="s">
        <v>1086</v>
      </c>
      <c r="C10" s="127"/>
      <c r="D10" s="126"/>
      <c r="E10" s="126"/>
      <c r="F10" s="126"/>
    </row>
    <row r="11" spans="2:6" s="124" customFormat="1" x14ac:dyDescent="0.25">
      <c r="B11" s="134" t="s">
        <v>1034</v>
      </c>
      <c r="C11" s="134"/>
      <c r="D11" s="134"/>
      <c r="E11" s="126"/>
      <c r="F11" s="126"/>
    </row>
    <row r="12" spans="2:6" s="124" customFormat="1" x14ac:dyDescent="0.25">
      <c r="B12" s="129" t="s">
        <v>1035</v>
      </c>
      <c r="C12" s="127"/>
      <c r="D12" s="128" t="s">
        <v>1034</v>
      </c>
      <c r="E12" s="126"/>
      <c r="F12" s="126"/>
    </row>
    <row r="13" spans="2:6" s="124" customFormat="1" x14ac:dyDescent="0.25">
      <c r="B13" s="129"/>
      <c r="C13" s="127"/>
      <c r="D13" s="126"/>
      <c r="E13" s="126"/>
      <c r="F13" s="126"/>
    </row>
    <row r="14" spans="2:6" s="124" customFormat="1" x14ac:dyDescent="0.25">
      <c r="B14" s="134" t="s">
        <v>1085</v>
      </c>
      <c r="C14" s="134"/>
      <c r="D14" s="126"/>
      <c r="E14" s="126"/>
      <c r="F14" s="126"/>
    </row>
    <row r="15" spans="2:6" s="124" customFormat="1" x14ac:dyDescent="0.25">
      <c r="B15" s="129" t="s">
        <v>1084</v>
      </c>
      <c r="C15" s="127"/>
      <c r="D15" s="128" t="s">
        <v>1083</v>
      </c>
      <c r="E15" s="126"/>
      <c r="F15" s="126"/>
    </row>
    <row r="16" spans="2:6" s="124" customFormat="1" x14ac:dyDescent="0.25">
      <c r="B16" s="129" t="s">
        <v>1082</v>
      </c>
      <c r="C16" s="127"/>
      <c r="D16" s="128" t="s">
        <v>1081</v>
      </c>
      <c r="E16" s="126"/>
      <c r="F16" s="126"/>
    </row>
    <row r="17" spans="2:6" s="124" customFormat="1" x14ac:dyDescent="0.25">
      <c r="B17" s="129" t="s">
        <v>1080</v>
      </c>
      <c r="C17" s="127"/>
      <c r="D17" s="128" t="s">
        <v>1079</v>
      </c>
      <c r="E17" s="126"/>
      <c r="F17" s="126"/>
    </row>
    <row r="18" spans="2:6" s="124" customFormat="1" x14ac:dyDescent="0.25">
      <c r="B18" s="129" t="s">
        <v>1078</v>
      </c>
      <c r="C18" s="127"/>
      <c r="D18" s="128" t="s">
        <v>1077</v>
      </c>
      <c r="E18" s="126"/>
      <c r="F18" s="126"/>
    </row>
    <row r="19" spans="2:6" s="124" customFormat="1" x14ac:dyDescent="0.25">
      <c r="B19" s="129" t="s">
        <v>1076</v>
      </c>
      <c r="C19" s="127"/>
      <c r="D19" s="128" t="s">
        <v>1075</v>
      </c>
      <c r="E19" s="126"/>
      <c r="F19" s="126"/>
    </row>
    <row r="20" spans="2:6" s="124" customFormat="1" x14ac:dyDescent="0.25">
      <c r="B20" s="129" t="s">
        <v>1074</v>
      </c>
      <c r="C20" s="127"/>
      <c r="D20" s="128" t="s">
        <v>1073</v>
      </c>
      <c r="E20" s="126"/>
      <c r="F20" s="126"/>
    </row>
    <row r="21" spans="2:6" s="124" customFormat="1" x14ac:dyDescent="0.25">
      <c r="B21" s="129"/>
      <c r="C21" s="127"/>
      <c r="D21" s="126"/>
      <c r="E21" s="126"/>
      <c r="F21" s="126"/>
    </row>
    <row r="22" spans="2:6" s="124" customFormat="1" x14ac:dyDescent="0.25">
      <c r="B22" s="129" t="s">
        <v>1072</v>
      </c>
      <c r="C22" s="127"/>
      <c r="D22" s="128" t="s">
        <v>1071</v>
      </c>
      <c r="E22" s="126"/>
      <c r="F22" s="126"/>
    </row>
    <row r="23" spans="2:6" s="124" customFormat="1" x14ac:dyDescent="0.25">
      <c r="B23" s="129" t="s">
        <v>1070</v>
      </c>
      <c r="C23" s="127"/>
      <c r="D23" s="128" t="s">
        <v>1069</v>
      </c>
      <c r="E23" s="126"/>
      <c r="F23" s="126"/>
    </row>
    <row r="24" spans="2:6" s="124" customFormat="1" x14ac:dyDescent="0.25">
      <c r="B24" s="129" t="s">
        <v>1068</v>
      </c>
      <c r="C24" s="127"/>
      <c r="D24" s="128" t="s">
        <v>1067</v>
      </c>
      <c r="E24" s="126"/>
      <c r="F24" s="126"/>
    </row>
    <row r="25" spans="2:6" s="124" customFormat="1" x14ac:dyDescent="0.25">
      <c r="B25" s="129" t="s">
        <v>1066</v>
      </c>
      <c r="C25" s="127"/>
      <c r="D25" s="128" t="s">
        <v>1065</v>
      </c>
      <c r="E25" s="126"/>
      <c r="F25" s="126"/>
    </row>
    <row r="26" spans="2:6" s="124" customFormat="1" x14ac:dyDescent="0.25">
      <c r="B26" s="129" t="s">
        <v>1064</v>
      </c>
      <c r="C26" s="127"/>
      <c r="D26" s="128" t="s">
        <v>1063</v>
      </c>
      <c r="E26" s="126"/>
      <c r="F26" s="126"/>
    </row>
    <row r="27" spans="2:6" s="124" customFormat="1" x14ac:dyDescent="0.25">
      <c r="B27" s="129" t="s">
        <v>1062</v>
      </c>
      <c r="C27" s="127"/>
      <c r="D27" s="128" t="s">
        <v>1061</v>
      </c>
      <c r="E27" s="126"/>
      <c r="F27" s="126"/>
    </row>
    <row r="28" spans="2:6" s="124" customFormat="1" x14ac:dyDescent="0.25">
      <c r="B28" s="129" t="s">
        <v>1060</v>
      </c>
      <c r="C28" s="127"/>
      <c r="D28" s="128" t="s">
        <v>1059</v>
      </c>
      <c r="E28" s="126"/>
      <c r="F28" s="126"/>
    </row>
    <row r="29" spans="2:6" s="124" customFormat="1" x14ac:dyDescent="0.25">
      <c r="B29" s="129" t="s">
        <v>1058</v>
      </c>
      <c r="C29" s="127"/>
      <c r="D29" s="128" t="s">
        <v>1057</v>
      </c>
      <c r="E29" s="126"/>
      <c r="F29" s="126"/>
    </row>
    <row r="30" spans="2:6" s="124" customFormat="1" x14ac:dyDescent="0.25">
      <c r="B30" s="129" t="s">
        <v>1056</v>
      </c>
      <c r="C30" s="127"/>
      <c r="D30" s="128" t="s">
        <v>1055</v>
      </c>
      <c r="E30" s="126"/>
      <c r="F30" s="126"/>
    </row>
    <row r="31" spans="2:6" s="124" customFormat="1" x14ac:dyDescent="0.25">
      <c r="B31" s="129" t="s">
        <v>1054</v>
      </c>
      <c r="C31" s="127"/>
      <c r="D31" s="128" t="s">
        <v>1053</v>
      </c>
      <c r="E31" s="126"/>
      <c r="F31" s="126"/>
    </row>
    <row r="32" spans="2:6" s="124" customFormat="1" x14ac:dyDescent="0.25">
      <c r="B32" s="129" t="s">
        <v>1052</v>
      </c>
      <c r="C32" s="127"/>
      <c r="D32" s="128" t="s">
        <v>1051</v>
      </c>
      <c r="E32" s="126"/>
      <c r="F32" s="126"/>
    </row>
    <row r="33" spans="2:6" s="124" customFormat="1" x14ac:dyDescent="0.25">
      <c r="B33" s="129" t="s">
        <v>1050</v>
      </c>
      <c r="C33" s="127"/>
      <c r="D33" s="128" t="s">
        <v>1049</v>
      </c>
      <c r="E33" s="126"/>
      <c r="F33" s="126"/>
    </row>
    <row r="34" spans="2:6" s="124" customFormat="1" x14ac:dyDescent="0.25">
      <c r="B34" s="129" t="s">
        <v>1048</v>
      </c>
      <c r="C34" s="127"/>
      <c r="D34" s="128" t="s">
        <v>1047</v>
      </c>
      <c r="E34" s="126"/>
      <c r="F34" s="126"/>
    </row>
    <row r="35" spans="2:6" s="124" customFormat="1" x14ac:dyDescent="0.25">
      <c r="B35" s="129" t="s">
        <v>1046</v>
      </c>
      <c r="C35" s="127"/>
      <c r="D35" s="128" t="s">
        <v>1045</v>
      </c>
      <c r="E35" s="126"/>
      <c r="F35" s="126"/>
    </row>
    <row r="36" spans="2:6" s="124" customFormat="1" x14ac:dyDescent="0.25">
      <c r="B36" s="129" t="s">
        <v>1044</v>
      </c>
      <c r="C36" s="127"/>
      <c r="D36" s="128" t="s">
        <v>1043</v>
      </c>
      <c r="E36" s="126"/>
      <c r="F36" s="126"/>
    </row>
    <row r="37" spans="2:6" s="124" customFormat="1" x14ac:dyDescent="0.25">
      <c r="B37" s="129" t="s">
        <v>1042</v>
      </c>
      <c r="C37" s="127"/>
      <c r="D37" s="128" t="s">
        <v>1041</v>
      </c>
      <c r="E37" s="126"/>
      <c r="F37" s="126"/>
    </row>
    <row r="38" spans="2:6" s="124" customFormat="1" x14ac:dyDescent="0.25">
      <c r="B38" s="129" t="s">
        <v>1040</v>
      </c>
      <c r="C38" s="127"/>
      <c r="D38" s="128" t="s">
        <v>1039</v>
      </c>
      <c r="E38" s="126"/>
      <c r="F38" s="126"/>
    </row>
    <row r="39" spans="2:6" s="124" customFormat="1" x14ac:dyDescent="0.25">
      <c r="B39" s="129" t="s">
        <v>1038</v>
      </c>
      <c r="C39" s="127"/>
      <c r="D39" s="128" t="s">
        <v>1037</v>
      </c>
      <c r="E39" s="126"/>
      <c r="F39" s="126"/>
    </row>
    <row r="40" spans="2:6" s="124" customFormat="1" x14ac:dyDescent="0.25">
      <c r="B40" s="129"/>
      <c r="C40" s="127"/>
      <c r="D40" s="128"/>
      <c r="E40" s="126"/>
      <c r="F40" s="126"/>
    </row>
    <row r="41" spans="2:6" s="124" customFormat="1" x14ac:dyDescent="0.25">
      <c r="B41" s="129"/>
      <c r="C41" s="127"/>
      <c r="D41" s="133"/>
      <c r="E41" s="126"/>
      <c r="F41" s="126"/>
    </row>
    <row r="42" spans="2:6" s="124" customFormat="1" x14ac:dyDescent="0.25">
      <c r="B42" s="129"/>
      <c r="C42" s="127"/>
      <c r="D42" s="128"/>
      <c r="E42" s="126"/>
      <c r="F42" s="126"/>
    </row>
    <row r="43" spans="2:6" s="124" customFormat="1" ht="17.25" x14ac:dyDescent="0.3">
      <c r="B43" s="130" t="s">
        <v>1036</v>
      </c>
      <c r="C43" s="125"/>
      <c r="D43" s="132"/>
      <c r="E43" s="125"/>
      <c r="F43" s="126"/>
    </row>
    <row r="44" spans="2:6" s="124" customFormat="1" x14ac:dyDescent="0.25">
      <c r="B44" s="125" t="s">
        <v>1035</v>
      </c>
      <c r="C44" s="125"/>
      <c r="D44" s="131" t="s">
        <v>1034</v>
      </c>
      <c r="E44" s="125"/>
      <c r="F44" s="126"/>
    </row>
    <row r="45" spans="2:6" s="124" customFormat="1" x14ac:dyDescent="0.25">
      <c r="B45" s="125" t="s">
        <v>1033</v>
      </c>
      <c r="C45" s="125"/>
      <c r="D45" s="131" t="s">
        <v>1032</v>
      </c>
      <c r="E45" s="125"/>
      <c r="F45" s="126"/>
    </row>
    <row r="46" spans="2:6" s="124" customFormat="1" x14ac:dyDescent="0.25">
      <c r="B46" s="125" t="s">
        <v>1031</v>
      </c>
      <c r="C46" s="125"/>
      <c r="D46" s="131" t="s">
        <v>1030</v>
      </c>
      <c r="E46" s="125"/>
      <c r="F46" s="126"/>
    </row>
    <row r="47" spans="2:6" s="124" customFormat="1" x14ac:dyDescent="0.25">
      <c r="B47" s="125" t="s">
        <v>1029</v>
      </c>
      <c r="C47" s="125"/>
      <c r="D47" s="131" t="s">
        <v>1028</v>
      </c>
      <c r="E47" s="125"/>
      <c r="F47" s="126"/>
    </row>
    <row r="48" spans="2:6" s="124" customFormat="1" x14ac:dyDescent="0.25">
      <c r="B48" s="125" t="s">
        <v>1027</v>
      </c>
      <c r="C48" s="125"/>
      <c r="D48" s="131" t="s">
        <v>1026</v>
      </c>
      <c r="E48" s="125"/>
      <c r="F48" s="126"/>
    </row>
    <row r="49" spans="2:5" s="124" customFormat="1" x14ac:dyDescent="0.25">
      <c r="B49" s="125" t="s">
        <v>1025</v>
      </c>
      <c r="C49" s="125"/>
      <c r="D49" s="131" t="s">
        <v>1024</v>
      </c>
      <c r="E49" s="125"/>
    </row>
    <row r="50" spans="2:5" s="124" customFormat="1" x14ac:dyDescent="0.25">
      <c r="B50" s="125" t="s">
        <v>1023</v>
      </c>
      <c r="C50" s="125"/>
      <c r="D50" s="131" t="s">
        <v>1022</v>
      </c>
      <c r="E50" s="125"/>
    </row>
    <row r="51" spans="2:5" s="124" customFormat="1" x14ac:dyDescent="0.25">
      <c r="C51" s="125"/>
      <c r="E51" s="125"/>
    </row>
    <row r="52" spans="2:5" s="124" customFormat="1" x14ac:dyDescent="0.25">
      <c r="C52" s="125"/>
      <c r="E52" s="125"/>
    </row>
    <row r="53" spans="2:5" s="124" customFormat="1" x14ac:dyDescent="0.25">
      <c r="B53" s="130" t="s">
        <v>1021</v>
      </c>
      <c r="C53" s="127"/>
      <c r="D53" s="126"/>
      <c r="E53" s="125"/>
    </row>
    <row r="54" spans="2:5" s="124" customFormat="1" x14ac:dyDescent="0.25">
      <c r="B54" s="129" t="s">
        <v>1020</v>
      </c>
      <c r="C54" s="127"/>
      <c r="D54" s="128" t="s">
        <v>1018</v>
      </c>
      <c r="E54" s="125"/>
    </row>
    <row r="55" spans="2:5" s="124" customFormat="1" x14ac:dyDescent="0.25">
      <c r="B55" s="129" t="s">
        <v>1019</v>
      </c>
      <c r="C55" s="127"/>
      <c r="D55" s="128" t="s">
        <v>1018</v>
      </c>
      <c r="E55" s="125"/>
    </row>
    <row r="56" spans="2:5" s="124" customFormat="1" x14ac:dyDescent="0.25">
      <c r="B56" s="129" t="s">
        <v>1017</v>
      </c>
      <c r="C56" s="127"/>
      <c r="D56" s="128" t="s">
        <v>1016</v>
      </c>
    </row>
    <row r="57" spans="2:5" s="124" customFormat="1" x14ac:dyDescent="0.25">
      <c r="B57" s="126"/>
      <c r="C57" s="127"/>
      <c r="D57" s="126"/>
    </row>
  </sheetData>
  <mergeCells count="1">
    <mergeCell ref="B5:D5"/>
  </mergeCells>
  <hyperlinks>
    <hyperlink ref="D12" location="'Tabel A - General Issuer Detail'!A1" display="General Issuer Detail"/>
    <hyperlink ref="D15" location="'G1-G4 - Cover pool inform.'!A1" display="General cover pool information "/>
    <hyperlink ref="D16" location="'G1-G4 - Cover pool inform.'!B25" display="Outstanding CBs"/>
    <hyperlink ref="D19" location="'G1-G4 - Cover pool inform.'!B61" display="Legal ALM (balance principle) adherence"/>
    <hyperlink ref="D20" location="'G1-G4 - Cover pool inform.'!B70" display="Additional characteristics of ALM business model for issued CBs"/>
    <hyperlink ref="D22" location="'Table 1-3 - Lending'!B7" display="Number of loans by property category"/>
    <hyperlink ref="D23" location="'Table 1-3 - Lending'!B16" display="Lending by property category, DKKbn"/>
    <hyperlink ref="D24" location="'Table 1-3 - Lending'!B23" display="Lending, by loan size, DKKbn"/>
    <hyperlink ref="D25" location="'Table 4 - LTV'!B7" display="Lending, by-loan to-value (LTV), current property value, DKKbn"/>
    <hyperlink ref="D26" location="'Table 4 - LTV'!B29" display="Lending, by-loan to-value (LTV), current property value, Per cent"/>
    <hyperlink ref="D27" location="'Table 4 - LTV'!B51" display="Lending, by-loan to-value (LTV), current property value, DKKbn (&quot;Sidste krone&quot;)"/>
    <hyperlink ref="D28" location="'Table 4 - LTV'!B73" display="Lending, by-loan to-value (LTV), current property value, Per cent (&quot;Sidste krone&quot;)"/>
    <hyperlink ref="D29" location="'Table 5 - Lending by region'!B7" display="Lending by region, DKKbn"/>
    <hyperlink ref="D30" location="'Table 6-8 - Lending by loantype'!B6" display="Lending by loan type - IO Loans, DKKbn"/>
    <hyperlink ref="D31" location="'Table 6-8 - Lending by loantype'!B23" display="Lending by loan type - Repayment Loans / Amortizing Loans, DKKbn"/>
    <hyperlink ref="D32" location="'Table 6-8 - Lending by loantype'!B40" display="Lending by loan type - All loans, DKKbn"/>
    <hyperlink ref="D33" location="'Table 9-11 - Lending'!B6" display="Lending by Seasoning, DKKbn (Seasoning defined by duration of customer relationship)"/>
    <hyperlink ref="D34" location="'Table 9-11 - Lending'!B20" display="Lending by remaining maturity, DKKbn"/>
    <hyperlink ref="D35" location="'Table 9-11 - Lending'!B35" display="90 day Non-performing loans by property type, as percentage of instalments payments, %"/>
    <hyperlink ref="D36" location="'Table 9-11 - Lending'!B45" display="90 day Non-performing loans by property type, as percentage of lending, %"/>
    <hyperlink ref="D37" location="'Table 9-11 - Lending'!B55" display="90 day Non-performing loans by property type, as percentage of lending, by continous LTV bracket, %"/>
    <hyperlink ref="D38" location="'Table 9-11 - Lending'!B67" display="Realised losses (DKKm)"/>
    <hyperlink ref="D39" location="'Table 9-11 - Lending'!B76" display="Realised losses (%)"/>
    <hyperlink ref="D54" location="'X1- Key Concepts'!B8" display="Key Concepts Explanation"/>
    <hyperlink ref="D56" location="'X1- Key Concepts'!B7" display="General explanation"/>
    <hyperlink ref="D44" location="'Tabel A - General Issuer Detail'!A1" display="General Issuer Detail"/>
    <hyperlink ref="D45" location="'G1-G4 - Cover pool inform.'!A1" display="Cover pool information"/>
    <hyperlink ref="D46" location="'Table 1-3 - Lending'!A1" display="Lending"/>
    <hyperlink ref="D47" location="'Table 4 - LTV'!A1" display="LTV"/>
    <hyperlink ref="D48" location="'Table 5 - Region - Ship type'!A1" display="Lending by region and ship type"/>
    <hyperlink ref="D49" location="'Table 6-8 - Lending by loan'!A1" display="Lending by ship type"/>
    <hyperlink ref="D50" location="'Table 9-13 - Lending'!A1" display="Lending (Classification Societies, Size of Ships, NPL definition)"/>
    <hyperlink ref="D17" location="'G1-G4 - Cover pool inform.'!A1" display="Cover assets and maturity structure"/>
    <hyperlink ref="D55" location="'X2 Key Concepts'!A1" display="Key Concepts Explanation"/>
    <hyperlink ref="D18" location="'G1-G4 - Cover pool inform.'!A1" display="Interest and currency risk"/>
  </hyperlinks>
  <pageMargins left="0.78740157480314965" right="0.59055118110236227" top="0.78740157480314965" bottom="0.78740157480314965" header="0" footer="0"/>
  <pageSetup paperSize="9" scale="5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243386"/>
    <pageSetUpPr fitToPage="1"/>
  </sheetPr>
  <dimension ref="B1:F46"/>
  <sheetViews>
    <sheetView topLeftCell="A25" zoomScale="85" zoomScaleNormal="85" workbookViewId="0">
      <selection activeCell="H24" sqref="H24"/>
    </sheetView>
  </sheetViews>
  <sheetFormatPr defaultColWidth="15.85546875" defaultRowHeight="15" x14ac:dyDescent="0.25"/>
  <cols>
    <col min="1" max="1" width="3.42578125" style="116" customWidth="1"/>
    <col min="2" max="2" width="68.42578125" style="116" bestFit="1" customWidth="1"/>
    <col min="3" max="6" width="15.7109375" style="116" bestFit="1" customWidth="1"/>
    <col min="7" max="7" width="5.140625" style="116" customWidth="1"/>
    <col min="8" max="16384" width="15.85546875" style="116"/>
  </cols>
  <sheetData>
    <row r="1" spans="2:6" ht="12" customHeight="1" x14ac:dyDescent="0.25"/>
    <row r="2" spans="2:6" ht="12" customHeight="1" x14ac:dyDescent="0.25"/>
    <row r="3" spans="2:6" ht="12" customHeight="1" x14ac:dyDescent="0.25"/>
    <row r="4" spans="2:6" ht="36" customHeight="1" x14ac:dyDescent="0.25">
      <c r="B4" s="166" t="s">
        <v>1123</v>
      </c>
      <c r="C4" s="441" t="s">
        <v>1122</v>
      </c>
      <c r="D4" s="441"/>
    </row>
    <row r="5" spans="2:6" ht="15.75" x14ac:dyDescent="0.25">
      <c r="B5" s="165" t="s">
        <v>1121</v>
      </c>
      <c r="C5" s="164"/>
      <c r="D5" s="164"/>
      <c r="E5" s="164"/>
      <c r="F5" s="164"/>
    </row>
    <row r="6" spans="2:6" s="150" customFormat="1" ht="3.75" customHeight="1" x14ac:dyDescent="0.25">
      <c r="B6" s="153"/>
      <c r="C6" s="151"/>
      <c r="D6" s="151"/>
      <c r="E6" s="151"/>
      <c r="F6" s="151"/>
    </row>
    <row r="7" spans="2:6" s="150" customFormat="1" ht="3" customHeight="1" x14ac:dyDescent="0.25">
      <c r="B7" s="153"/>
    </row>
    <row r="8" spans="2:6" ht="3.75" customHeight="1" x14ac:dyDescent="0.25"/>
    <row r="9" spans="2:6" x14ac:dyDescent="0.25">
      <c r="B9" s="163" t="s">
        <v>1120</v>
      </c>
      <c r="C9" s="162" t="s">
        <v>1487</v>
      </c>
      <c r="D9" s="162" t="s">
        <v>1488</v>
      </c>
      <c r="E9" s="162" t="s">
        <v>1478</v>
      </c>
      <c r="F9" s="162" t="s">
        <v>1479</v>
      </c>
    </row>
    <row r="10" spans="2:6" x14ac:dyDescent="0.25">
      <c r="B10" s="141" t="s">
        <v>1119</v>
      </c>
      <c r="C10" s="154">
        <v>862.7</v>
      </c>
      <c r="D10" s="154">
        <v>871.2</v>
      </c>
      <c r="E10" s="154">
        <v>853</v>
      </c>
      <c r="F10" s="154">
        <v>843</v>
      </c>
    </row>
    <row r="11" spans="2:6" x14ac:dyDescent="0.25">
      <c r="B11" s="141" t="s">
        <v>1118</v>
      </c>
      <c r="C11" s="154">
        <v>767.7</v>
      </c>
      <c r="D11" s="154">
        <v>768.1</v>
      </c>
      <c r="E11" s="154">
        <v>765</v>
      </c>
      <c r="F11" s="154">
        <v>751.4</v>
      </c>
    </row>
    <row r="12" spans="2:6" x14ac:dyDescent="0.25">
      <c r="B12" s="142" t="s">
        <v>1117</v>
      </c>
      <c r="C12" s="161">
        <v>767.7</v>
      </c>
      <c r="D12" s="161">
        <v>768.1</v>
      </c>
      <c r="E12" s="161">
        <v>765</v>
      </c>
      <c r="F12" s="161">
        <v>751.4</v>
      </c>
    </row>
    <row r="13" spans="2:6" x14ac:dyDescent="0.25">
      <c r="B13" s="160" t="s">
        <v>1116</v>
      </c>
      <c r="C13" s="159">
        <v>0.29599999999999999</v>
      </c>
      <c r="D13" s="159">
        <v>0.307</v>
      </c>
      <c r="E13" s="159">
        <v>0.32</v>
      </c>
      <c r="F13" s="159">
        <v>0.31</v>
      </c>
    </row>
    <row r="14" spans="2:6" x14ac:dyDescent="0.25">
      <c r="B14" s="141" t="s">
        <v>1115</v>
      </c>
      <c r="C14" s="158">
        <v>0.30099999999999999</v>
      </c>
      <c r="D14" s="158">
        <v>0.312</v>
      </c>
      <c r="E14" s="158">
        <v>0.32500000000000001</v>
      </c>
      <c r="F14" s="158">
        <v>0.315</v>
      </c>
    </row>
    <row r="15" spans="2:6" x14ac:dyDescent="0.25">
      <c r="B15" s="141" t="s">
        <v>1114</v>
      </c>
      <c r="C15" s="154">
        <v>906.69099999999992</v>
      </c>
      <c r="D15" s="154">
        <v>811.79700000000003</v>
      </c>
      <c r="E15" s="154">
        <v>811.55899999999997</v>
      </c>
      <c r="F15" s="154">
        <v>833.63</v>
      </c>
    </row>
    <row r="16" spans="2:6" x14ac:dyDescent="0.25">
      <c r="B16" s="141" t="s">
        <v>1113</v>
      </c>
      <c r="C16" s="154">
        <v>0</v>
      </c>
      <c r="D16" s="154">
        <v>0</v>
      </c>
      <c r="E16" s="154">
        <v>0</v>
      </c>
      <c r="F16" s="154">
        <v>0</v>
      </c>
    </row>
    <row r="17" spans="2:6" x14ac:dyDescent="0.25">
      <c r="B17" s="139" t="s">
        <v>1112</v>
      </c>
      <c r="C17" s="154">
        <v>17.3</v>
      </c>
      <c r="D17" s="154">
        <v>17.600000000000001</v>
      </c>
      <c r="E17" s="154">
        <v>17.600000000000001</v>
      </c>
      <c r="F17" s="154">
        <v>17.7</v>
      </c>
    </row>
    <row r="18" spans="2:6" x14ac:dyDescent="0.25">
      <c r="B18" s="157" t="s">
        <v>1111</v>
      </c>
      <c r="C18" s="155">
        <v>96.78</v>
      </c>
      <c r="D18" s="155">
        <v>96.62</v>
      </c>
      <c r="E18" s="155">
        <v>95.66</v>
      </c>
      <c r="F18" s="155">
        <v>95.66</v>
      </c>
    </row>
    <row r="19" spans="2:6" x14ac:dyDescent="0.25">
      <c r="B19" s="156" t="s">
        <v>1110</v>
      </c>
      <c r="C19" s="155">
        <v>0.182</v>
      </c>
      <c r="D19" s="155">
        <v>0.18099999999999999</v>
      </c>
      <c r="E19" s="155">
        <v>8.3000000000000004E-2</v>
      </c>
      <c r="F19" s="155">
        <v>2.1000000000000001E-2</v>
      </c>
    </row>
    <row r="20" spans="2:6" x14ac:dyDescent="0.25">
      <c r="B20" s="141" t="s">
        <v>1109</v>
      </c>
      <c r="C20" s="154">
        <v>0.1</v>
      </c>
      <c r="D20" s="154">
        <v>0.2</v>
      </c>
      <c r="E20" s="154">
        <v>0.1</v>
      </c>
      <c r="F20" s="154">
        <v>0.1</v>
      </c>
    </row>
    <row r="21" spans="2:6" s="150" customFormat="1" ht="9.75" customHeight="1" x14ac:dyDescent="0.25">
      <c r="B21" s="153"/>
      <c r="C21" s="151"/>
      <c r="D21" s="151"/>
      <c r="E21" s="151"/>
      <c r="F21" s="151"/>
    </row>
    <row r="22" spans="2:6" s="150" customFormat="1" ht="15.75" x14ac:dyDescent="0.25">
      <c r="B22" s="152"/>
      <c r="C22" s="151"/>
      <c r="D22" s="151"/>
      <c r="E22" s="151"/>
      <c r="F22" s="151"/>
    </row>
    <row r="23" spans="2:6" x14ac:dyDescent="0.25">
      <c r="B23" s="147" t="s">
        <v>1108</v>
      </c>
      <c r="C23" s="145"/>
      <c r="D23" s="145"/>
      <c r="E23" s="145"/>
      <c r="F23" s="145"/>
    </row>
    <row r="24" spans="2:6" x14ac:dyDescent="0.25">
      <c r="B24" s="149" t="s">
        <v>1107</v>
      </c>
      <c r="C24" s="148">
        <v>771.1</v>
      </c>
      <c r="D24" s="148">
        <v>771.6</v>
      </c>
      <c r="E24" s="148">
        <v>763.4</v>
      </c>
      <c r="F24" s="148">
        <v>755.1</v>
      </c>
    </row>
    <row r="25" spans="2:6" x14ac:dyDescent="0.25">
      <c r="B25" s="147" t="s">
        <v>1106</v>
      </c>
      <c r="C25" s="145"/>
      <c r="D25" s="145"/>
      <c r="E25" s="145"/>
      <c r="F25" s="145"/>
    </row>
    <row r="26" spans="2:6" ht="3" customHeight="1" x14ac:dyDescent="0.25">
      <c r="B26" s="146"/>
      <c r="C26" s="145"/>
      <c r="D26" s="145"/>
      <c r="E26" s="145"/>
      <c r="F26" s="145"/>
    </row>
    <row r="27" spans="2:6" x14ac:dyDescent="0.25">
      <c r="B27" s="142" t="s">
        <v>1105</v>
      </c>
      <c r="C27" s="139">
        <v>0</v>
      </c>
      <c r="D27" s="139">
        <v>0</v>
      </c>
      <c r="E27" s="139">
        <v>0</v>
      </c>
      <c r="F27" s="139">
        <v>0</v>
      </c>
    </row>
    <row r="28" spans="2:6" x14ac:dyDescent="0.25">
      <c r="B28" s="143" t="s">
        <v>1104</v>
      </c>
      <c r="C28" s="398">
        <v>0.26</v>
      </c>
      <c r="D28" s="398">
        <v>0.17</v>
      </c>
      <c r="E28" s="398">
        <v>0.2</v>
      </c>
      <c r="F28" s="398">
        <v>0.25</v>
      </c>
    </row>
    <row r="29" spans="2:6" x14ac:dyDescent="0.25">
      <c r="B29" s="143" t="s">
        <v>1103</v>
      </c>
      <c r="C29" s="398">
        <v>3.49</v>
      </c>
      <c r="D29" s="398">
        <v>3.5</v>
      </c>
      <c r="E29" s="398">
        <v>3.73</v>
      </c>
      <c r="F29" s="398">
        <v>3.93</v>
      </c>
    </row>
    <row r="30" spans="2:6" x14ac:dyDescent="0.25">
      <c r="B30" s="143" t="s">
        <v>1102</v>
      </c>
      <c r="C30" s="398">
        <v>766.87</v>
      </c>
      <c r="D30" s="398">
        <v>767.2</v>
      </c>
      <c r="E30" s="398">
        <v>758.89</v>
      </c>
      <c r="F30" s="398">
        <v>750.43</v>
      </c>
    </row>
    <row r="31" spans="2:6" x14ac:dyDescent="0.25">
      <c r="B31" s="142" t="s">
        <v>1101</v>
      </c>
      <c r="C31" s="399">
        <v>0</v>
      </c>
      <c r="D31" s="399">
        <v>0</v>
      </c>
      <c r="E31" s="399">
        <v>0</v>
      </c>
      <c r="F31" s="399">
        <v>0</v>
      </c>
    </row>
    <row r="32" spans="2:6" x14ac:dyDescent="0.25">
      <c r="B32" s="143" t="s">
        <v>1100</v>
      </c>
      <c r="C32" s="398">
        <v>734.4</v>
      </c>
      <c r="D32" s="398">
        <v>732.8</v>
      </c>
      <c r="E32" s="398">
        <v>724</v>
      </c>
      <c r="F32" s="398">
        <v>714.9</v>
      </c>
    </row>
    <row r="33" spans="2:6" x14ac:dyDescent="0.25">
      <c r="B33" s="143" t="s">
        <v>1099</v>
      </c>
      <c r="C33" s="398">
        <v>18.8</v>
      </c>
      <c r="D33" s="398">
        <v>22.2</v>
      </c>
      <c r="E33" s="398">
        <v>22.8</v>
      </c>
      <c r="F33" s="398">
        <v>23.9</v>
      </c>
    </row>
    <row r="34" spans="2:6" x14ac:dyDescent="0.25">
      <c r="B34" s="143" t="s">
        <v>1098</v>
      </c>
      <c r="C34" s="144">
        <v>0</v>
      </c>
      <c r="D34" s="144">
        <v>0</v>
      </c>
      <c r="E34" s="144">
        <v>0</v>
      </c>
      <c r="F34" s="144">
        <v>0</v>
      </c>
    </row>
    <row r="35" spans="2:6" x14ac:dyDescent="0.25">
      <c r="B35" s="143" t="s">
        <v>1097</v>
      </c>
      <c r="C35" s="144">
        <v>17.899999999999999</v>
      </c>
      <c r="D35" s="144">
        <v>16.600000000000001</v>
      </c>
      <c r="E35" s="144">
        <v>16.600000000000001</v>
      </c>
      <c r="F35" s="144">
        <v>16.2</v>
      </c>
    </row>
    <row r="36" spans="2:6" x14ac:dyDescent="0.25">
      <c r="B36" s="142" t="s">
        <v>1096</v>
      </c>
      <c r="C36" s="399">
        <v>0</v>
      </c>
      <c r="D36" s="399">
        <v>0</v>
      </c>
      <c r="E36" s="399">
        <v>0</v>
      </c>
      <c r="F36" s="399">
        <v>0</v>
      </c>
    </row>
    <row r="37" spans="2:6" ht="30" x14ac:dyDescent="0.25">
      <c r="B37" s="143" t="s">
        <v>1095</v>
      </c>
      <c r="C37" s="398">
        <v>439.7</v>
      </c>
      <c r="D37" s="398">
        <v>440.3</v>
      </c>
      <c r="E37" s="398">
        <v>434.8</v>
      </c>
      <c r="F37" s="398">
        <v>429.5</v>
      </c>
    </row>
    <row r="38" spans="2:6" ht="30" x14ac:dyDescent="0.25">
      <c r="B38" s="143" t="s">
        <v>1094</v>
      </c>
      <c r="C38" s="398">
        <v>260.3</v>
      </c>
      <c r="D38" s="398">
        <v>260.5</v>
      </c>
      <c r="E38" s="398">
        <v>258.8</v>
      </c>
      <c r="F38" s="398">
        <v>256.10000000000002</v>
      </c>
    </row>
    <row r="39" spans="2:6" x14ac:dyDescent="0.25">
      <c r="B39" s="143" t="s">
        <v>1093</v>
      </c>
      <c r="C39" s="398">
        <v>71.099999999999994</v>
      </c>
      <c r="D39" s="398">
        <v>70.900000000000006</v>
      </c>
      <c r="E39" s="398">
        <v>69.900000000000006</v>
      </c>
      <c r="F39" s="398">
        <v>69.5</v>
      </c>
    </row>
    <row r="40" spans="2:6" x14ac:dyDescent="0.25">
      <c r="B40" s="142" t="s">
        <v>1092</v>
      </c>
      <c r="C40" s="400">
        <v>0</v>
      </c>
      <c r="D40" s="400">
        <v>0</v>
      </c>
      <c r="E40" s="400">
        <v>0</v>
      </c>
      <c r="F40" s="400">
        <v>0</v>
      </c>
    </row>
    <row r="41" spans="2:6" x14ac:dyDescent="0.25">
      <c r="B41" s="141" t="s">
        <v>1091</v>
      </c>
      <c r="C41" s="401">
        <v>1.625</v>
      </c>
      <c r="D41" s="401">
        <v>6.2270000000000003</v>
      </c>
      <c r="E41" s="401">
        <v>4.3010000000000002</v>
      </c>
      <c r="F41" s="140">
        <v>1.62</v>
      </c>
    </row>
    <row r="42" spans="2:6" ht="30" x14ac:dyDescent="0.25">
      <c r="B42" s="139" t="s">
        <v>1090</v>
      </c>
      <c r="C42" s="402" t="s">
        <v>1341</v>
      </c>
      <c r="D42" s="402" t="s">
        <v>1341</v>
      </c>
      <c r="E42" s="402" t="s">
        <v>1341</v>
      </c>
      <c r="F42" s="402" t="s">
        <v>1341</v>
      </c>
    </row>
    <row r="46" spans="2:6" x14ac:dyDescent="0.25">
      <c r="F46" s="138" t="s">
        <v>1089</v>
      </c>
    </row>
  </sheetData>
  <mergeCells count="1">
    <mergeCell ref="C4:D4"/>
  </mergeCells>
  <hyperlinks>
    <hyperlink ref="F46" location="Contents!A1" display="To Contents"/>
  </hyperlinks>
  <pageMargins left="0.70866141732283472" right="0.70866141732283472" top="0.74803149606299213" bottom="0.74803149606299213" header="0.31496062992125984" footer="0.31496062992125984"/>
  <pageSetup paperSize="9" scale="6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243386"/>
    <pageSetUpPr fitToPage="1"/>
  </sheetPr>
  <dimension ref="A3:K132"/>
  <sheetViews>
    <sheetView view="pageBreakPreview" zoomScale="70" zoomScaleNormal="85" zoomScaleSheetLayoutView="70" workbookViewId="0"/>
  </sheetViews>
  <sheetFormatPr defaultRowHeight="15" x14ac:dyDescent="0.25"/>
  <cols>
    <col min="1" max="1" width="3.28515625" style="116" customWidth="1"/>
    <col min="2" max="2" width="60.85546875" style="116" customWidth="1"/>
    <col min="3" max="3" width="21.5703125" style="116" customWidth="1"/>
    <col min="4" max="4" width="19.42578125" style="116" customWidth="1"/>
    <col min="5" max="5" width="17.7109375" style="116" customWidth="1"/>
    <col min="6" max="6" width="18" style="116" bestFit="1" customWidth="1"/>
    <col min="7" max="8" width="10.7109375" style="116" customWidth="1"/>
    <col min="9" max="9" width="10.85546875" style="116" customWidth="1"/>
    <col min="10" max="10" width="4.28515625" style="116" bestFit="1" customWidth="1"/>
    <col min="11" max="11" width="11" style="116" customWidth="1"/>
    <col min="12" max="12" width="8.85546875" style="116" customWidth="1"/>
    <col min="13" max="16384" width="9.140625" style="116"/>
  </cols>
  <sheetData>
    <row r="3" spans="2:9" ht="12" customHeight="1" x14ac:dyDescent="0.25"/>
    <row r="4" spans="2:9" ht="36" x14ac:dyDescent="0.25">
      <c r="B4" s="166" t="s">
        <v>1222</v>
      </c>
      <c r="C4" s="166"/>
      <c r="D4" s="166"/>
      <c r="E4" s="166"/>
      <c r="F4" s="166"/>
      <c r="G4" s="166"/>
      <c r="H4" s="166"/>
      <c r="I4" s="166"/>
    </row>
    <row r="5" spans="2:9" ht="4.5" customHeight="1" x14ac:dyDescent="0.25">
      <c r="B5" s="442"/>
      <c r="C5" s="442"/>
      <c r="D5" s="442"/>
      <c r="E5" s="442"/>
      <c r="F5" s="442"/>
      <c r="G5" s="442"/>
      <c r="H5" s="442"/>
      <c r="I5" s="442"/>
    </row>
    <row r="6" spans="2:9" ht="5.25" customHeight="1" x14ac:dyDescent="0.25">
      <c r="B6" s="205"/>
      <c r="C6" s="205"/>
      <c r="D6" s="205"/>
      <c r="E6" s="205"/>
      <c r="F6" s="205"/>
      <c r="G6" s="205"/>
      <c r="H6" s="205"/>
      <c r="I6" s="205"/>
    </row>
    <row r="7" spans="2:9" x14ac:dyDescent="0.25">
      <c r="B7" s="204" t="s">
        <v>1207</v>
      </c>
      <c r="C7" s="203"/>
      <c r="D7" s="203"/>
      <c r="E7" s="203"/>
      <c r="F7" s="203" t="s">
        <v>1487</v>
      </c>
      <c r="G7" s="203" t="s">
        <v>1488</v>
      </c>
      <c r="H7" s="203" t="s">
        <v>1478</v>
      </c>
      <c r="I7" s="203" t="s">
        <v>1479</v>
      </c>
    </row>
    <row r="8" spans="2:9" x14ac:dyDescent="0.25">
      <c r="B8" s="200" t="s">
        <v>1221</v>
      </c>
      <c r="C8" s="150"/>
      <c r="D8" s="150"/>
      <c r="E8" s="150"/>
      <c r="F8" s="409">
        <v>257</v>
      </c>
      <c r="G8" s="410">
        <v>252</v>
      </c>
      <c r="H8" s="410">
        <v>243</v>
      </c>
      <c r="I8" s="409">
        <v>242</v>
      </c>
    </row>
    <row r="9" spans="2:9" x14ac:dyDescent="0.25">
      <c r="B9" s="200" t="s">
        <v>1220</v>
      </c>
      <c r="C9" s="150"/>
      <c r="D9" s="150"/>
      <c r="E9" s="150"/>
      <c r="F9" s="409">
        <v>2</v>
      </c>
      <c r="G9" s="410">
        <v>1</v>
      </c>
      <c r="H9" s="410">
        <v>0</v>
      </c>
      <c r="I9" s="409">
        <v>2</v>
      </c>
    </row>
    <row r="10" spans="2:9" x14ac:dyDescent="0.25">
      <c r="B10" s="200" t="s">
        <v>1219</v>
      </c>
      <c r="C10" s="150"/>
      <c r="D10" s="150"/>
      <c r="E10" s="150"/>
      <c r="F10" s="409">
        <v>17</v>
      </c>
      <c r="G10" s="411">
        <v>20</v>
      </c>
      <c r="H10" s="411">
        <v>19</v>
      </c>
      <c r="I10" s="412">
        <v>19</v>
      </c>
    </row>
    <row r="11" spans="2:9" x14ac:dyDescent="0.25">
      <c r="B11" s="200" t="s">
        <v>1218</v>
      </c>
      <c r="C11" s="200" t="s">
        <v>1</v>
      </c>
      <c r="D11" s="200"/>
      <c r="E11" s="200"/>
      <c r="F11" s="413">
        <v>7.2999999999999995E-2</v>
      </c>
      <c r="G11" s="413">
        <v>8.4000000000000005E-2</v>
      </c>
      <c r="H11" s="413">
        <v>8.4000000000000005E-2</v>
      </c>
      <c r="I11" s="413">
        <v>8.4000000000000005E-2</v>
      </c>
    </row>
    <row r="12" spans="2:9" x14ac:dyDescent="0.25">
      <c r="B12" s="216"/>
      <c r="C12" s="215" t="s">
        <v>1217</v>
      </c>
      <c r="D12" s="215"/>
      <c r="E12" s="215"/>
      <c r="F12" s="213">
        <v>0.08</v>
      </c>
      <c r="G12" s="214">
        <v>0.08</v>
      </c>
      <c r="H12" s="214">
        <v>0.08</v>
      </c>
      <c r="I12" s="213">
        <v>0.08</v>
      </c>
    </row>
    <row r="13" spans="2:9" x14ac:dyDescent="0.25">
      <c r="B13" s="200" t="s">
        <v>1206</v>
      </c>
      <c r="C13" s="150"/>
      <c r="D13" s="150"/>
      <c r="E13" s="150"/>
      <c r="F13" s="409">
        <v>240</v>
      </c>
      <c r="G13" s="409">
        <v>233</v>
      </c>
      <c r="H13" s="409">
        <v>225</v>
      </c>
      <c r="I13" s="409">
        <v>223</v>
      </c>
    </row>
    <row r="14" spans="2:9" x14ac:dyDescent="0.25">
      <c r="B14" s="150"/>
      <c r="C14" s="200" t="s">
        <v>1216</v>
      </c>
      <c r="D14" s="200"/>
      <c r="E14" s="200"/>
      <c r="F14" s="414">
        <v>0</v>
      </c>
      <c r="G14" s="409">
        <v>0</v>
      </c>
      <c r="H14" s="409">
        <v>0</v>
      </c>
      <c r="I14" s="409">
        <v>0</v>
      </c>
    </row>
    <row r="15" spans="2:9" x14ac:dyDescent="0.25">
      <c r="B15" s="200" t="s">
        <v>1215</v>
      </c>
      <c r="C15" s="150"/>
      <c r="D15" s="150"/>
      <c r="E15" s="150"/>
      <c r="F15" s="409">
        <v>2</v>
      </c>
      <c r="G15" s="409">
        <v>2</v>
      </c>
      <c r="H15" s="409">
        <v>2</v>
      </c>
      <c r="I15" s="409">
        <v>2</v>
      </c>
    </row>
    <row r="16" spans="2:9" x14ac:dyDescent="0.25">
      <c r="B16" s="200" t="s">
        <v>1214</v>
      </c>
      <c r="C16" s="150"/>
      <c r="D16" s="150"/>
      <c r="E16" s="150"/>
      <c r="F16" s="409">
        <v>0</v>
      </c>
      <c r="G16" s="409">
        <v>0</v>
      </c>
      <c r="H16" s="409">
        <v>0</v>
      </c>
      <c r="I16" s="409">
        <v>0</v>
      </c>
    </row>
    <row r="17" spans="1:9" x14ac:dyDescent="0.25">
      <c r="A17" s="184"/>
      <c r="B17" s="201" t="s">
        <v>1213</v>
      </c>
      <c r="C17" s="186"/>
      <c r="D17" s="150"/>
      <c r="E17" s="150"/>
      <c r="F17" s="409">
        <v>0</v>
      </c>
      <c r="G17" s="409">
        <v>0</v>
      </c>
      <c r="H17" s="409">
        <v>0</v>
      </c>
      <c r="I17" s="409">
        <v>0</v>
      </c>
    </row>
    <row r="18" spans="1:9" x14ac:dyDescent="0.25">
      <c r="A18" s="184"/>
      <c r="B18" s="201" t="s">
        <v>1212</v>
      </c>
      <c r="C18" s="186"/>
      <c r="D18" s="211"/>
      <c r="E18" s="211"/>
      <c r="F18" s="369">
        <v>0</v>
      </c>
      <c r="G18" s="369">
        <v>0</v>
      </c>
      <c r="H18" s="369">
        <v>0</v>
      </c>
      <c r="I18" s="369">
        <v>0</v>
      </c>
    </row>
    <row r="19" spans="1:9" x14ac:dyDescent="0.25">
      <c r="A19" s="184"/>
      <c r="B19" s="201" t="s">
        <v>1211</v>
      </c>
      <c r="C19" s="186"/>
      <c r="D19" s="211"/>
      <c r="E19" s="211"/>
      <c r="F19" s="369">
        <v>16</v>
      </c>
      <c r="G19" s="369">
        <v>18</v>
      </c>
      <c r="H19" s="369">
        <v>17</v>
      </c>
      <c r="I19" s="369">
        <v>17</v>
      </c>
    </row>
    <row r="20" spans="1:9" x14ac:dyDescent="0.25">
      <c r="A20" s="184"/>
      <c r="B20" s="201" t="s">
        <v>1210</v>
      </c>
      <c r="C20" s="186"/>
      <c r="D20" s="211"/>
      <c r="E20" s="211"/>
      <c r="F20" s="369">
        <v>18</v>
      </c>
      <c r="G20" s="369">
        <v>20</v>
      </c>
      <c r="H20" s="369">
        <v>19</v>
      </c>
      <c r="I20" s="369">
        <v>19</v>
      </c>
    </row>
    <row r="21" spans="1:9" x14ac:dyDescent="0.25">
      <c r="A21" s="184"/>
      <c r="B21" s="212"/>
      <c r="C21" s="186"/>
      <c r="D21" s="211"/>
      <c r="E21" s="211"/>
      <c r="F21" s="210"/>
      <c r="G21" s="210"/>
      <c r="H21" s="210"/>
      <c r="I21" s="210"/>
    </row>
    <row r="22" spans="1:9" x14ac:dyDescent="0.25">
      <c r="A22" s="184"/>
      <c r="B22" s="209" t="s">
        <v>1209</v>
      </c>
      <c r="C22" s="208"/>
      <c r="D22" s="207"/>
      <c r="E22" s="207"/>
      <c r="F22" s="206"/>
      <c r="G22" s="206"/>
      <c r="H22" s="206"/>
      <c r="I22" s="206"/>
    </row>
    <row r="23" spans="1:9" ht="7.5" customHeight="1" x14ac:dyDescent="0.25"/>
    <row r="24" spans="1:9" ht="18" x14ac:dyDescent="0.25">
      <c r="B24" s="166" t="s">
        <v>1208</v>
      </c>
      <c r="C24" s="166"/>
      <c r="D24" s="166"/>
      <c r="E24" s="166"/>
      <c r="F24" s="166"/>
      <c r="G24" s="166"/>
      <c r="H24" s="166"/>
      <c r="I24" s="166"/>
    </row>
    <row r="25" spans="1:9" ht="5.25" customHeight="1" x14ac:dyDescent="0.25">
      <c r="B25" s="205"/>
      <c r="C25" s="205"/>
      <c r="D25" s="205"/>
      <c r="E25" s="205"/>
      <c r="F25" s="205"/>
      <c r="G25" s="205"/>
      <c r="H25" s="205"/>
      <c r="I25" s="205"/>
    </row>
    <row r="26" spans="1:9" x14ac:dyDescent="0.25">
      <c r="B26" s="204" t="s">
        <v>1207</v>
      </c>
      <c r="C26" s="203"/>
      <c r="D26" s="203"/>
      <c r="E26" s="203"/>
      <c r="F26" s="203" t="s">
        <v>1487</v>
      </c>
      <c r="G26" s="203" t="s">
        <v>1488</v>
      </c>
      <c r="H26" s="203" t="s">
        <v>1478</v>
      </c>
      <c r="I26" s="203" t="s">
        <v>1479</v>
      </c>
    </row>
    <row r="27" spans="1:9" x14ac:dyDescent="0.25">
      <c r="B27" s="200" t="s">
        <v>1206</v>
      </c>
      <c r="C27" s="150"/>
      <c r="D27" s="150"/>
      <c r="E27" s="150"/>
      <c r="F27" s="427">
        <v>240</v>
      </c>
      <c r="G27" s="428">
        <v>233</v>
      </c>
      <c r="H27" s="428">
        <v>225</v>
      </c>
      <c r="I27" s="427">
        <v>223</v>
      </c>
    </row>
    <row r="28" spans="1:9" x14ac:dyDescent="0.25">
      <c r="B28" s="200" t="s">
        <v>1205</v>
      </c>
      <c r="C28" s="150"/>
      <c r="D28" s="150"/>
      <c r="E28" s="150"/>
      <c r="F28" s="427">
        <v>241</v>
      </c>
      <c r="G28" s="428">
        <v>237</v>
      </c>
      <c r="H28" s="428">
        <v>228</v>
      </c>
      <c r="I28" s="427">
        <v>222</v>
      </c>
    </row>
    <row r="29" spans="1:9" x14ac:dyDescent="0.25">
      <c r="B29" s="201" t="s">
        <v>1204</v>
      </c>
      <c r="C29" s="201" t="s">
        <v>1203</v>
      </c>
      <c r="D29" s="201"/>
      <c r="E29" s="201"/>
      <c r="F29" s="429" t="s">
        <v>1341</v>
      </c>
      <c r="G29" s="429" t="s">
        <v>1341</v>
      </c>
      <c r="H29" s="429" t="s">
        <v>1341</v>
      </c>
      <c r="I29" s="430" t="s">
        <v>1341</v>
      </c>
    </row>
    <row r="30" spans="1:9" x14ac:dyDescent="0.25">
      <c r="B30" s="186"/>
      <c r="C30" s="201" t="s">
        <v>1202</v>
      </c>
      <c r="D30" s="201"/>
      <c r="E30" s="201"/>
      <c r="F30" s="431">
        <v>0</v>
      </c>
      <c r="G30" s="431">
        <v>2</v>
      </c>
      <c r="H30" s="431">
        <v>2</v>
      </c>
      <c r="I30" s="431">
        <v>2</v>
      </c>
    </row>
    <row r="31" spans="1:9" x14ac:dyDescent="0.25">
      <c r="B31" s="186"/>
      <c r="C31" s="201" t="s">
        <v>1201</v>
      </c>
      <c r="D31" s="201"/>
      <c r="E31" s="201"/>
      <c r="F31" s="407" t="s">
        <v>1341</v>
      </c>
      <c r="G31" s="407" t="s">
        <v>1341</v>
      </c>
      <c r="H31" s="407" t="s">
        <v>1341</v>
      </c>
      <c r="I31" s="407" t="s">
        <v>1341</v>
      </c>
    </row>
    <row r="32" spans="1:9" x14ac:dyDescent="0.25">
      <c r="B32" s="186"/>
      <c r="C32" s="201" t="s">
        <v>1200</v>
      </c>
      <c r="D32" s="201"/>
      <c r="E32" s="201"/>
      <c r="F32" s="408">
        <v>8</v>
      </c>
      <c r="G32" s="408">
        <v>9</v>
      </c>
      <c r="H32" s="408">
        <v>5</v>
      </c>
      <c r="I32" s="408">
        <v>5</v>
      </c>
    </row>
    <row r="33" spans="2:9" x14ac:dyDescent="0.25">
      <c r="B33" s="186"/>
      <c r="C33" s="201" t="s">
        <v>1199</v>
      </c>
      <c r="D33" s="201"/>
      <c r="E33" s="201"/>
      <c r="F33" s="408">
        <v>1</v>
      </c>
      <c r="G33" s="408">
        <v>1</v>
      </c>
      <c r="H33" s="408">
        <v>5</v>
      </c>
      <c r="I33" s="408">
        <v>5</v>
      </c>
    </row>
    <row r="34" spans="2:9" x14ac:dyDescent="0.25">
      <c r="B34" s="186"/>
      <c r="C34" s="201" t="s">
        <v>1198</v>
      </c>
      <c r="D34" s="201"/>
      <c r="E34" s="201"/>
      <c r="F34" s="408">
        <v>2</v>
      </c>
      <c r="G34" s="408">
        <v>2</v>
      </c>
      <c r="H34" s="408">
        <v>2</v>
      </c>
      <c r="I34" s="408">
        <v>0</v>
      </c>
    </row>
    <row r="35" spans="2:9" x14ac:dyDescent="0.25">
      <c r="B35" s="186"/>
      <c r="C35" s="201" t="s">
        <v>1197</v>
      </c>
      <c r="D35" s="201"/>
      <c r="E35" s="201"/>
      <c r="F35" s="408">
        <v>4</v>
      </c>
      <c r="G35" s="408">
        <v>1</v>
      </c>
      <c r="H35" s="408">
        <v>1</v>
      </c>
      <c r="I35" s="408">
        <v>2</v>
      </c>
    </row>
    <row r="36" spans="2:9" x14ac:dyDescent="0.25">
      <c r="B36" s="186"/>
      <c r="C36" s="201" t="s">
        <v>1196</v>
      </c>
      <c r="D36" s="201"/>
      <c r="E36" s="201"/>
      <c r="F36" s="408">
        <v>0</v>
      </c>
      <c r="G36" s="408">
        <v>4</v>
      </c>
      <c r="H36" s="408">
        <v>4</v>
      </c>
      <c r="I36" s="408">
        <v>5</v>
      </c>
    </row>
    <row r="37" spans="2:9" x14ac:dyDescent="0.25">
      <c r="B37" s="186"/>
      <c r="C37" s="201" t="s">
        <v>1195</v>
      </c>
      <c r="D37" s="201"/>
      <c r="E37" s="201"/>
      <c r="F37" s="408">
        <v>32</v>
      </c>
      <c r="G37" s="408">
        <v>33</v>
      </c>
      <c r="H37" s="408">
        <v>33</v>
      </c>
      <c r="I37" s="408">
        <v>33</v>
      </c>
    </row>
    <row r="38" spans="2:9" x14ac:dyDescent="0.25">
      <c r="B38" s="186"/>
      <c r="C38" s="201" t="s">
        <v>1194</v>
      </c>
      <c r="D38" s="201"/>
      <c r="E38" s="201"/>
      <c r="F38" s="431">
        <v>192</v>
      </c>
      <c r="G38" s="431">
        <v>181</v>
      </c>
      <c r="H38" s="431">
        <v>173</v>
      </c>
      <c r="I38" s="431">
        <v>170</v>
      </c>
    </row>
    <row r="39" spans="2:9" x14ac:dyDescent="0.25">
      <c r="B39" s="201" t="s">
        <v>1193</v>
      </c>
      <c r="C39" s="201" t="s">
        <v>1192</v>
      </c>
      <c r="D39" s="201"/>
      <c r="E39" s="201"/>
      <c r="F39" s="432">
        <v>0.03</v>
      </c>
      <c r="G39" s="432">
        <v>0.04</v>
      </c>
      <c r="H39" s="432">
        <v>0.04</v>
      </c>
      <c r="I39" s="432">
        <v>0.04</v>
      </c>
    </row>
    <row r="40" spans="2:9" x14ac:dyDescent="0.25">
      <c r="B40" s="186"/>
      <c r="C40" s="201" t="s">
        <v>1191</v>
      </c>
      <c r="D40" s="201"/>
      <c r="E40" s="201"/>
      <c r="F40" s="432">
        <v>0.97</v>
      </c>
      <c r="G40" s="432">
        <v>0.96</v>
      </c>
      <c r="H40" s="432">
        <v>0.96</v>
      </c>
      <c r="I40" s="432">
        <v>0.96</v>
      </c>
    </row>
    <row r="41" spans="2:9" x14ac:dyDescent="0.25">
      <c r="B41" s="186"/>
      <c r="C41" s="201" t="s">
        <v>1190</v>
      </c>
      <c r="D41" s="201"/>
      <c r="E41" s="201"/>
      <c r="F41" s="433" t="s">
        <v>1341</v>
      </c>
      <c r="G41" s="433" t="s">
        <v>1341</v>
      </c>
      <c r="H41" s="433" t="s">
        <v>1341</v>
      </c>
      <c r="I41" s="433" t="s">
        <v>1341</v>
      </c>
    </row>
    <row r="42" spans="2:9" x14ac:dyDescent="0.25">
      <c r="B42" s="201" t="s">
        <v>1189</v>
      </c>
      <c r="C42" s="201" t="s">
        <v>1188</v>
      </c>
      <c r="D42" s="201"/>
      <c r="E42" s="201"/>
      <c r="F42" s="432">
        <v>0.95</v>
      </c>
      <c r="G42" s="432">
        <v>0.95</v>
      </c>
      <c r="H42" s="432">
        <v>0.95</v>
      </c>
      <c r="I42" s="432">
        <v>0.94</v>
      </c>
    </row>
    <row r="43" spans="2:9" x14ac:dyDescent="0.25">
      <c r="B43" s="186"/>
      <c r="C43" s="201" t="s">
        <v>1187</v>
      </c>
      <c r="D43" s="201"/>
      <c r="E43" s="201"/>
      <c r="F43" s="432">
        <v>0.03</v>
      </c>
      <c r="G43" s="432">
        <v>0.03</v>
      </c>
      <c r="H43" s="432">
        <v>0.03</v>
      </c>
      <c r="I43" s="432">
        <v>0.03</v>
      </c>
    </row>
    <row r="44" spans="2:9" x14ac:dyDescent="0.25">
      <c r="B44" s="186"/>
      <c r="C44" s="201" t="s">
        <v>1186</v>
      </c>
      <c r="D44" s="201"/>
      <c r="E44" s="201"/>
      <c r="F44" s="432">
        <v>0.02</v>
      </c>
      <c r="G44" s="432">
        <v>0.02</v>
      </c>
      <c r="H44" s="432">
        <v>0.02</v>
      </c>
      <c r="I44" s="432">
        <v>0.02</v>
      </c>
    </row>
    <row r="45" spans="2:9" x14ac:dyDescent="0.25">
      <c r="B45" s="201" t="s">
        <v>1185</v>
      </c>
      <c r="C45" s="201" t="s">
        <v>78</v>
      </c>
      <c r="D45" s="201"/>
      <c r="E45" s="201"/>
      <c r="F45" s="433">
        <v>0.99</v>
      </c>
      <c r="G45" s="433">
        <v>0.99</v>
      </c>
      <c r="H45" s="433">
        <v>0.99</v>
      </c>
      <c r="I45" s="433">
        <v>0.99</v>
      </c>
    </row>
    <row r="46" spans="2:9" x14ac:dyDescent="0.25">
      <c r="B46" s="186"/>
      <c r="C46" s="201" t="s">
        <v>57</v>
      </c>
      <c r="D46" s="201"/>
      <c r="E46" s="201"/>
      <c r="F46" s="433">
        <v>0.01</v>
      </c>
      <c r="G46" s="433">
        <v>0.01</v>
      </c>
      <c r="H46" s="433">
        <v>0.01</v>
      </c>
      <c r="I46" s="433">
        <v>0.01</v>
      </c>
    </row>
    <row r="47" spans="2:9" x14ac:dyDescent="0.25">
      <c r="B47" s="186"/>
      <c r="C47" s="201" t="s">
        <v>40</v>
      </c>
      <c r="D47" s="201"/>
      <c r="E47" s="201"/>
      <c r="F47" s="433" t="s">
        <v>1341</v>
      </c>
      <c r="G47" s="433" t="s">
        <v>1341</v>
      </c>
      <c r="H47" s="433" t="s">
        <v>1341</v>
      </c>
      <c r="I47" s="433" t="s">
        <v>1341</v>
      </c>
    </row>
    <row r="48" spans="2:9" x14ac:dyDescent="0.25">
      <c r="B48" s="186"/>
      <c r="C48" s="201" t="s">
        <v>1184</v>
      </c>
      <c r="D48" s="201"/>
      <c r="E48" s="201"/>
      <c r="F48" s="433" t="s">
        <v>1341</v>
      </c>
      <c r="G48" s="433" t="s">
        <v>1341</v>
      </c>
      <c r="H48" s="433" t="s">
        <v>1341</v>
      </c>
      <c r="I48" s="433" t="s">
        <v>1341</v>
      </c>
    </row>
    <row r="49" spans="2:11" x14ac:dyDescent="0.25">
      <c r="B49" s="186"/>
      <c r="C49" s="201" t="s">
        <v>1183</v>
      </c>
      <c r="D49" s="201"/>
      <c r="E49" s="201"/>
      <c r="F49" s="433" t="s">
        <v>1341</v>
      </c>
      <c r="G49" s="433" t="s">
        <v>1341</v>
      </c>
      <c r="H49" s="433" t="s">
        <v>1341</v>
      </c>
      <c r="I49" s="433" t="s">
        <v>1341</v>
      </c>
    </row>
    <row r="50" spans="2:11" x14ac:dyDescent="0.25">
      <c r="B50" s="186"/>
      <c r="C50" s="201" t="s">
        <v>1182</v>
      </c>
      <c r="D50" s="201"/>
      <c r="E50" s="201"/>
      <c r="F50" s="433" t="s">
        <v>1341</v>
      </c>
      <c r="G50" s="433" t="s">
        <v>1341</v>
      </c>
      <c r="H50" s="433" t="s">
        <v>1341</v>
      </c>
      <c r="I50" s="433" t="s">
        <v>1341</v>
      </c>
    </row>
    <row r="51" spans="2:11" x14ac:dyDescent="0.25">
      <c r="B51" s="186"/>
      <c r="C51" s="201" t="s">
        <v>2</v>
      </c>
      <c r="D51" s="201"/>
      <c r="E51" s="201"/>
      <c r="F51" s="433" t="s">
        <v>1341</v>
      </c>
      <c r="G51" s="433" t="s">
        <v>1341</v>
      </c>
      <c r="H51" s="433" t="s">
        <v>1341</v>
      </c>
      <c r="I51" s="433" t="s">
        <v>1341</v>
      </c>
    </row>
    <row r="52" spans="2:11" x14ac:dyDescent="0.25">
      <c r="B52" s="201" t="s">
        <v>1181</v>
      </c>
      <c r="C52" s="186"/>
      <c r="D52" s="186"/>
      <c r="E52" s="186"/>
      <c r="F52" s="202">
        <v>1</v>
      </c>
      <c r="G52" s="202">
        <v>1</v>
      </c>
      <c r="H52" s="202">
        <v>1</v>
      </c>
      <c r="I52" s="202">
        <v>1</v>
      </c>
    </row>
    <row r="53" spans="2:11" x14ac:dyDescent="0.25">
      <c r="B53" s="201" t="s">
        <v>1180</v>
      </c>
      <c r="C53" s="186"/>
      <c r="D53" s="186"/>
      <c r="E53" s="186"/>
      <c r="F53" s="202">
        <v>1</v>
      </c>
      <c r="G53" s="202">
        <v>1</v>
      </c>
      <c r="H53" s="202">
        <v>1</v>
      </c>
      <c r="I53" s="202">
        <v>1</v>
      </c>
    </row>
    <row r="54" spans="2:11" x14ac:dyDescent="0.25">
      <c r="B54" s="201" t="s">
        <v>1179</v>
      </c>
      <c r="C54" s="186"/>
      <c r="D54" s="186"/>
      <c r="E54" s="186"/>
      <c r="F54" s="202">
        <v>1</v>
      </c>
      <c r="G54" s="202">
        <v>1</v>
      </c>
      <c r="H54" s="202">
        <v>1</v>
      </c>
      <c r="I54" s="202">
        <v>1</v>
      </c>
    </row>
    <row r="55" spans="2:11" x14ac:dyDescent="0.25">
      <c r="B55" s="201" t="s">
        <v>1178</v>
      </c>
      <c r="C55" s="201" t="s">
        <v>1177</v>
      </c>
      <c r="D55" s="201"/>
      <c r="E55" s="201"/>
      <c r="F55" s="198"/>
      <c r="G55" s="199"/>
      <c r="H55" s="199"/>
      <c r="I55" s="198"/>
    </row>
    <row r="56" spans="2:11" x14ac:dyDescent="0.25">
      <c r="B56" s="186"/>
      <c r="C56" s="201" t="s">
        <v>1176</v>
      </c>
      <c r="D56" s="201"/>
      <c r="E56" s="201"/>
      <c r="F56" s="198" t="s">
        <v>1168</v>
      </c>
      <c r="G56" s="199" t="s">
        <v>1168</v>
      </c>
      <c r="H56" s="199" t="s">
        <v>1168</v>
      </c>
      <c r="I56" s="198" t="s">
        <v>1168</v>
      </c>
    </row>
    <row r="57" spans="2:11" x14ac:dyDescent="0.25">
      <c r="B57" s="150"/>
      <c r="C57" s="200" t="s">
        <v>1175</v>
      </c>
      <c r="D57" s="200"/>
      <c r="E57" s="200"/>
      <c r="F57" s="198" t="s">
        <v>1168</v>
      </c>
      <c r="G57" s="199" t="s">
        <v>1168</v>
      </c>
      <c r="H57" s="199" t="s">
        <v>1168</v>
      </c>
      <c r="I57" s="198" t="s">
        <v>1168</v>
      </c>
    </row>
    <row r="58" spans="2:11" x14ac:dyDescent="0.25">
      <c r="B58" s="150"/>
      <c r="C58" s="200"/>
      <c r="D58" s="200"/>
      <c r="E58" s="200"/>
      <c r="F58" s="198"/>
      <c r="G58" s="199"/>
      <c r="H58" s="199"/>
      <c r="I58" s="198"/>
    </row>
    <row r="59" spans="2:11" ht="27" customHeight="1" x14ac:dyDescent="0.25">
      <c r="B59" s="446" t="s">
        <v>1174</v>
      </c>
      <c r="C59" s="446"/>
      <c r="D59" s="446"/>
      <c r="E59" s="200"/>
      <c r="F59" s="198"/>
      <c r="G59" s="199"/>
      <c r="H59" s="199"/>
      <c r="I59" s="198"/>
      <c r="J59" s="91"/>
    </row>
    <row r="60" spans="2:11" ht="17.25" customHeight="1" x14ac:dyDescent="0.25">
      <c r="B60" s="172"/>
      <c r="C60" s="172"/>
      <c r="D60" s="172"/>
      <c r="E60" s="172"/>
      <c r="F60" s="172"/>
      <c r="G60" s="172"/>
      <c r="H60" s="172"/>
      <c r="I60" s="172"/>
      <c r="J60" s="172"/>
      <c r="K60" s="172"/>
    </row>
    <row r="61" spans="2:11" x14ac:dyDescent="0.25">
      <c r="B61" s="137" t="s">
        <v>1173</v>
      </c>
      <c r="C61" s="183"/>
      <c r="D61" s="183"/>
      <c r="E61" s="183"/>
      <c r="F61" s="183"/>
      <c r="G61" s="183"/>
      <c r="H61" s="183"/>
      <c r="I61" s="183"/>
      <c r="J61" s="183"/>
      <c r="K61" s="99"/>
    </row>
    <row r="62" spans="2:11" x14ac:dyDescent="0.25">
      <c r="B62" s="196" t="s">
        <v>1172</v>
      </c>
      <c r="C62" s="195" t="s">
        <v>1168</v>
      </c>
      <c r="D62" s="195" t="s">
        <v>1167</v>
      </c>
      <c r="E62" s="195" t="s">
        <v>1166</v>
      </c>
      <c r="F62" s="195" t="s">
        <v>1165</v>
      </c>
      <c r="G62" s="195" t="s">
        <v>1164</v>
      </c>
      <c r="H62" s="195" t="s">
        <v>1163</v>
      </c>
      <c r="I62" s="195" t="s">
        <v>1162</v>
      </c>
      <c r="J62" s="195" t="s">
        <v>1161</v>
      </c>
      <c r="K62" s="195" t="s">
        <v>1160</v>
      </c>
    </row>
    <row r="63" spans="2:11" x14ac:dyDescent="0.25">
      <c r="B63" s="195" t="s">
        <v>1171</v>
      </c>
      <c r="C63" s="415"/>
      <c r="D63" s="415"/>
      <c r="E63" s="415"/>
      <c r="F63" s="415"/>
      <c r="G63" s="415"/>
      <c r="H63" s="415"/>
      <c r="I63" s="415"/>
      <c r="J63" s="415"/>
      <c r="K63" s="415"/>
    </row>
    <row r="64" spans="2:11" x14ac:dyDescent="0.25">
      <c r="B64" s="195" t="s">
        <v>1157</v>
      </c>
      <c r="C64" s="416">
        <v>1.709709665965659</v>
      </c>
      <c r="D64" s="415">
        <v>0.80612027093736449</v>
      </c>
      <c r="E64" s="415"/>
      <c r="F64" s="415"/>
      <c r="G64" s="415"/>
      <c r="H64" s="415"/>
      <c r="I64" s="415"/>
      <c r="J64" s="415"/>
      <c r="K64" s="415"/>
    </row>
    <row r="65" spans="2:11" x14ac:dyDescent="0.25">
      <c r="B65" s="195" t="s">
        <v>1156</v>
      </c>
      <c r="C65" s="416">
        <v>13.275694261607191</v>
      </c>
      <c r="D65" s="415">
        <v>0.93292275397655355</v>
      </c>
      <c r="E65" s="415">
        <v>0.21536427775220099</v>
      </c>
      <c r="F65" s="415"/>
      <c r="G65" s="415"/>
      <c r="H65" s="415"/>
      <c r="I65" s="415"/>
      <c r="J65" s="415"/>
      <c r="K65" s="415"/>
    </row>
    <row r="66" spans="2:11" x14ac:dyDescent="0.25">
      <c r="B66" s="195" t="s">
        <v>1145</v>
      </c>
      <c r="C66" s="416">
        <v>0.51402451146663919</v>
      </c>
      <c r="D66" s="415">
        <v>1.6164259360942904E-2</v>
      </c>
      <c r="E66" s="415"/>
      <c r="F66" s="415"/>
      <c r="G66" s="415"/>
      <c r="H66" s="415"/>
      <c r="I66" s="415"/>
      <c r="J66" s="415"/>
      <c r="K66" s="415"/>
    </row>
    <row r="67" spans="2:11" x14ac:dyDescent="0.25">
      <c r="B67" s="195" t="s">
        <v>1</v>
      </c>
      <c r="C67" s="416">
        <v>15.499428439039489</v>
      </c>
      <c r="D67" s="415">
        <v>1.7552072842748612</v>
      </c>
      <c r="E67" s="415">
        <v>0.21536427775220099</v>
      </c>
      <c r="F67" s="415">
        <v>0</v>
      </c>
      <c r="G67" s="415">
        <v>0</v>
      </c>
      <c r="H67" s="415">
        <v>0</v>
      </c>
      <c r="I67" s="415">
        <v>0</v>
      </c>
      <c r="J67" s="415">
        <v>0</v>
      </c>
      <c r="K67" s="415">
        <v>0</v>
      </c>
    </row>
    <row r="68" spans="2:11" x14ac:dyDescent="0.25">
      <c r="B68" s="183"/>
      <c r="C68" s="197"/>
      <c r="D68" s="183"/>
      <c r="E68" s="183"/>
      <c r="F68" s="183"/>
      <c r="G68" s="183"/>
      <c r="H68" s="183"/>
      <c r="I68" s="183"/>
      <c r="J68" s="183"/>
      <c r="K68" s="183"/>
    </row>
    <row r="69" spans="2:11" x14ac:dyDescent="0.25">
      <c r="B69" s="137" t="s">
        <v>1170</v>
      </c>
      <c r="C69" s="183"/>
      <c r="D69" s="183"/>
      <c r="E69" s="183"/>
      <c r="F69" s="183"/>
      <c r="G69" s="183"/>
      <c r="H69" s="183"/>
      <c r="I69" s="183"/>
      <c r="J69" s="183"/>
      <c r="K69" s="183"/>
    </row>
    <row r="70" spans="2:11" x14ac:dyDescent="0.25">
      <c r="B70" s="196" t="s">
        <v>1169</v>
      </c>
      <c r="C70" s="195" t="s">
        <v>1168</v>
      </c>
      <c r="D70" s="195" t="s">
        <v>1167</v>
      </c>
      <c r="E70" s="195" t="s">
        <v>1166</v>
      </c>
      <c r="F70" s="195" t="s">
        <v>1165</v>
      </c>
      <c r="G70" s="195" t="s">
        <v>1164</v>
      </c>
      <c r="H70" s="195" t="s">
        <v>1163</v>
      </c>
      <c r="I70" s="195" t="s">
        <v>1162</v>
      </c>
      <c r="J70" s="195" t="s">
        <v>1161</v>
      </c>
      <c r="K70" s="195" t="s">
        <v>1160</v>
      </c>
    </row>
    <row r="71" spans="2:11" x14ac:dyDescent="0.25">
      <c r="B71" s="195" t="s">
        <v>1155</v>
      </c>
      <c r="C71" s="417">
        <v>1.7</v>
      </c>
      <c r="D71" s="417">
        <v>0</v>
      </c>
      <c r="E71" s="417">
        <v>0.2</v>
      </c>
      <c r="F71" s="417"/>
      <c r="G71" s="417"/>
      <c r="H71" s="417"/>
      <c r="I71" s="417"/>
      <c r="J71" s="417"/>
      <c r="K71" s="417"/>
    </row>
    <row r="72" spans="2:11" x14ac:dyDescent="0.25">
      <c r="B72" s="195" t="s">
        <v>1154</v>
      </c>
      <c r="C72" s="418"/>
      <c r="D72" s="417"/>
      <c r="E72" s="417"/>
      <c r="F72" s="417"/>
      <c r="G72" s="417"/>
      <c r="H72" s="417"/>
      <c r="I72" s="417"/>
      <c r="J72" s="417"/>
      <c r="K72" s="417"/>
    </row>
    <row r="73" spans="2:11" x14ac:dyDescent="0.25">
      <c r="B73" s="195" t="s">
        <v>1153</v>
      </c>
      <c r="C73" s="418">
        <v>13.8</v>
      </c>
      <c r="D73" s="417">
        <v>1.8</v>
      </c>
      <c r="E73" s="417">
        <v>0</v>
      </c>
      <c r="F73" s="417"/>
      <c r="G73" s="417"/>
      <c r="H73" s="417"/>
      <c r="I73" s="417"/>
      <c r="J73" s="417"/>
      <c r="K73" s="417"/>
    </row>
    <row r="74" spans="2:11" x14ac:dyDescent="0.25">
      <c r="B74" s="188" t="s">
        <v>1152</v>
      </c>
      <c r="C74" s="418"/>
      <c r="D74" s="417"/>
      <c r="E74" s="417"/>
      <c r="F74" s="417"/>
      <c r="G74" s="417"/>
      <c r="H74" s="417"/>
      <c r="I74" s="417"/>
      <c r="J74" s="417"/>
      <c r="K74" s="417"/>
    </row>
    <row r="75" spans="2:11" x14ac:dyDescent="0.25">
      <c r="B75" s="195" t="s">
        <v>1</v>
      </c>
      <c r="C75" s="418">
        <v>15.5</v>
      </c>
      <c r="D75" s="417">
        <v>1.8</v>
      </c>
      <c r="E75" s="417">
        <v>0.2</v>
      </c>
      <c r="F75" s="417">
        <v>0</v>
      </c>
      <c r="G75" s="417">
        <v>0</v>
      </c>
      <c r="H75" s="417">
        <v>0</v>
      </c>
      <c r="I75" s="417">
        <v>0</v>
      </c>
      <c r="J75" s="417">
        <v>0</v>
      </c>
      <c r="K75" s="417">
        <v>0</v>
      </c>
    </row>
    <row r="76" spans="2:11" x14ac:dyDescent="0.25">
      <c r="B76" s="194"/>
      <c r="C76" s="191"/>
      <c r="D76" s="194"/>
      <c r="E76" s="194"/>
      <c r="F76" s="194"/>
      <c r="G76" s="194"/>
      <c r="H76" s="194"/>
      <c r="I76" s="194"/>
      <c r="J76" s="194"/>
      <c r="K76" s="194"/>
    </row>
    <row r="77" spans="2:11" x14ac:dyDescent="0.25">
      <c r="B77" s="137" t="s">
        <v>1159</v>
      </c>
      <c r="C77" s="183"/>
      <c r="D77" s="183"/>
      <c r="E77" s="183"/>
      <c r="F77" s="183"/>
      <c r="G77" s="183"/>
      <c r="H77" s="183"/>
      <c r="I77" s="183"/>
      <c r="J77" s="183"/>
      <c r="K77" s="183"/>
    </row>
    <row r="78" spans="2:11" x14ac:dyDescent="0.25">
      <c r="B78" s="196" t="s">
        <v>1158</v>
      </c>
      <c r="C78" s="195" t="s">
        <v>1157</v>
      </c>
      <c r="D78" s="195" t="s">
        <v>1156</v>
      </c>
      <c r="E78" s="195" t="s">
        <v>1145</v>
      </c>
      <c r="F78" s="195" t="s">
        <v>1</v>
      </c>
      <c r="G78" s="183"/>
      <c r="H78" s="183"/>
      <c r="I78" s="183"/>
      <c r="J78" s="183"/>
      <c r="K78" s="183"/>
    </row>
    <row r="79" spans="2:11" x14ac:dyDescent="0.25">
      <c r="B79" s="195" t="s">
        <v>1155</v>
      </c>
      <c r="C79" s="417">
        <v>0</v>
      </c>
      <c r="D79" s="417">
        <v>1.7</v>
      </c>
      <c r="E79" s="417">
        <v>0</v>
      </c>
      <c r="F79" s="417">
        <v>1.7</v>
      </c>
      <c r="G79" s="183"/>
      <c r="H79" s="183"/>
      <c r="I79" s="183"/>
      <c r="J79" s="183"/>
      <c r="K79" s="183"/>
    </row>
    <row r="80" spans="2:11" x14ac:dyDescent="0.25">
      <c r="B80" s="195" t="s">
        <v>1154</v>
      </c>
      <c r="C80" s="418"/>
      <c r="D80" s="417"/>
      <c r="E80" s="417"/>
      <c r="F80" s="417">
        <v>0</v>
      </c>
      <c r="G80" s="183"/>
      <c r="H80" s="183"/>
      <c r="I80" s="183"/>
      <c r="J80" s="183"/>
      <c r="K80" s="183"/>
    </row>
    <row r="81" spans="2:11" x14ac:dyDescent="0.25">
      <c r="B81" s="195" t="s">
        <v>1153</v>
      </c>
      <c r="C81" s="418">
        <v>2.5</v>
      </c>
      <c r="D81" s="417">
        <v>12.700000000000001</v>
      </c>
      <c r="E81" s="417">
        <v>0.5</v>
      </c>
      <c r="F81" s="417">
        <v>15.700000000000001</v>
      </c>
      <c r="G81" s="183"/>
      <c r="H81" s="183"/>
      <c r="I81" s="183"/>
      <c r="J81" s="183"/>
      <c r="K81" s="183"/>
    </row>
    <row r="82" spans="2:11" ht="15" customHeight="1" x14ac:dyDescent="0.25">
      <c r="B82" s="188" t="s">
        <v>1152</v>
      </c>
      <c r="C82" s="418"/>
      <c r="D82" s="417"/>
      <c r="E82" s="417"/>
      <c r="F82" s="417">
        <v>0</v>
      </c>
      <c r="G82" s="183"/>
      <c r="H82" s="183"/>
      <c r="I82" s="183"/>
      <c r="J82" s="183"/>
      <c r="K82" s="183"/>
    </row>
    <row r="83" spans="2:11" x14ac:dyDescent="0.25">
      <c r="B83" s="195" t="s">
        <v>1</v>
      </c>
      <c r="C83" s="418">
        <v>2.5</v>
      </c>
      <c r="D83" s="417">
        <v>14.4</v>
      </c>
      <c r="E83" s="417">
        <v>0.5</v>
      </c>
      <c r="F83" s="417">
        <v>17.399999999999999</v>
      </c>
      <c r="G83" s="183"/>
      <c r="H83" s="183"/>
      <c r="I83" s="183"/>
      <c r="J83" s="183"/>
      <c r="K83" s="183"/>
    </row>
    <row r="84" spans="2:11" x14ac:dyDescent="0.25">
      <c r="B84" s="194"/>
      <c r="C84" s="191"/>
      <c r="D84" s="194"/>
      <c r="E84" s="194"/>
      <c r="F84" s="194"/>
      <c r="G84" s="183"/>
      <c r="H84" s="183"/>
      <c r="I84" s="183"/>
      <c r="J84" s="183"/>
      <c r="K84" s="183"/>
    </row>
    <row r="85" spans="2:11" s="174" customFormat="1" x14ac:dyDescent="0.25">
      <c r="B85" s="137" t="s">
        <v>1151</v>
      </c>
      <c r="C85" s="183"/>
      <c r="D85" s="183"/>
      <c r="E85" s="183"/>
      <c r="F85" s="183"/>
      <c r="G85" s="183"/>
      <c r="H85" s="183"/>
      <c r="I85" s="183"/>
      <c r="J85" s="183"/>
      <c r="K85" s="183"/>
    </row>
    <row r="86" spans="2:11" x14ac:dyDescent="0.25">
      <c r="B86" s="447" t="s">
        <v>1150</v>
      </c>
      <c r="C86" s="448"/>
      <c r="D86" s="448"/>
      <c r="E86" s="449"/>
      <c r="F86" s="193"/>
      <c r="G86" s="183"/>
      <c r="H86" s="183"/>
      <c r="I86" s="183"/>
      <c r="J86" s="183"/>
      <c r="K86" s="183"/>
    </row>
    <row r="87" spans="2:11" x14ac:dyDescent="0.25">
      <c r="B87" s="192"/>
      <c r="C87" s="192"/>
      <c r="D87" s="192"/>
      <c r="E87" s="192"/>
      <c r="F87" s="191"/>
      <c r="G87" s="183"/>
      <c r="H87" s="183"/>
      <c r="I87" s="183"/>
      <c r="J87" s="183"/>
      <c r="K87" s="183"/>
    </row>
    <row r="88" spans="2:11" x14ac:dyDescent="0.25">
      <c r="B88" s="184"/>
      <c r="C88" s="184"/>
      <c r="D88" s="184"/>
      <c r="E88" s="183"/>
      <c r="F88" s="183"/>
      <c r="G88" s="183"/>
      <c r="H88" s="183"/>
      <c r="I88" s="183"/>
      <c r="J88" s="183"/>
      <c r="K88" s="183"/>
    </row>
    <row r="89" spans="2:11" x14ac:dyDescent="0.25">
      <c r="B89" s="190" t="s">
        <v>1149</v>
      </c>
      <c r="C89" s="189"/>
      <c r="D89" s="184"/>
      <c r="E89" s="183"/>
      <c r="F89" s="183"/>
      <c r="G89" s="183"/>
      <c r="H89" s="183"/>
      <c r="I89" s="183"/>
      <c r="J89" s="183"/>
      <c r="K89" s="183"/>
    </row>
    <row r="90" spans="2:11" x14ac:dyDescent="0.25">
      <c r="B90" s="188" t="s">
        <v>1147</v>
      </c>
      <c r="C90" s="187">
        <v>0</v>
      </c>
      <c r="D90" s="184"/>
      <c r="E90" s="183"/>
      <c r="F90" s="183"/>
      <c r="G90" s="183"/>
      <c r="H90" s="183"/>
      <c r="I90" s="183"/>
      <c r="J90" s="183"/>
      <c r="K90" s="183"/>
    </row>
    <row r="91" spans="2:11" x14ac:dyDescent="0.25">
      <c r="B91" s="188" t="s">
        <v>1146</v>
      </c>
      <c r="C91" s="187">
        <v>0</v>
      </c>
      <c r="D91" s="184"/>
      <c r="E91" s="183"/>
      <c r="F91" s="183"/>
      <c r="G91" s="183"/>
      <c r="H91" s="183"/>
      <c r="I91" s="183"/>
      <c r="J91" s="183"/>
      <c r="K91" s="183"/>
    </row>
    <row r="92" spans="2:11" x14ac:dyDescent="0.25">
      <c r="B92" s="188" t="s">
        <v>1145</v>
      </c>
      <c r="C92" s="187">
        <v>0</v>
      </c>
      <c r="D92" s="184"/>
      <c r="E92" s="183"/>
      <c r="F92" s="183"/>
      <c r="G92" s="183"/>
      <c r="H92" s="183"/>
      <c r="I92" s="183"/>
      <c r="J92" s="183"/>
      <c r="K92" s="183"/>
    </row>
    <row r="93" spans="2:11" x14ac:dyDescent="0.25">
      <c r="B93" s="188" t="s">
        <v>1</v>
      </c>
      <c r="C93" s="187">
        <v>0</v>
      </c>
      <c r="D93" s="184"/>
      <c r="E93" s="183"/>
      <c r="F93" s="183"/>
      <c r="G93" s="183"/>
      <c r="H93" s="183"/>
      <c r="I93" s="183"/>
      <c r="J93" s="183"/>
      <c r="K93" s="183"/>
    </row>
    <row r="94" spans="2:11" x14ac:dyDescent="0.25">
      <c r="B94" s="184"/>
      <c r="C94" s="184"/>
      <c r="D94" s="184"/>
      <c r="E94" s="183"/>
      <c r="F94" s="183"/>
      <c r="G94" s="183"/>
      <c r="H94" s="183"/>
      <c r="I94" s="183"/>
      <c r="J94" s="183"/>
      <c r="K94" s="183"/>
    </row>
    <row r="95" spans="2:11" x14ac:dyDescent="0.25">
      <c r="B95" s="190" t="s">
        <v>1148</v>
      </c>
      <c r="C95" s="189"/>
      <c r="D95" s="184"/>
      <c r="E95" s="183"/>
      <c r="F95" s="183"/>
      <c r="G95" s="183"/>
      <c r="H95" s="183"/>
      <c r="I95" s="183"/>
      <c r="J95" s="183"/>
      <c r="K95" s="183"/>
    </row>
    <row r="96" spans="2:11" x14ac:dyDescent="0.25">
      <c r="B96" s="188" t="s">
        <v>1147</v>
      </c>
      <c r="C96" s="419">
        <v>0</v>
      </c>
      <c r="D96" s="184"/>
      <c r="E96" s="183"/>
      <c r="F96" s="183"/>
      <c r="G96" s="183"/>
      <c r="H96" s="183"/>
      <c r="I96" s="183"/>
      <c r="J96" s="183"/>
      <c r="K96" s="183"/>
    </row>
    <row r="97" spans="2:11" x14ac:dyDescent="0.25">
      <c r="B97" s="188" t="s">
        <v>1146</v>
      </c>
      <c r="C97" s="419">
        <v>0</v>
      </c>
      <c r="D97" s="184"/>
      <c r="E97" s="183"/>
      <c r="F97" s="183"/>
      <c r="G97" s="183"/>
      <c r="H97" s="183"/>
      <c r="I97" s="183"/>
      <c r="J97" s="183"/>
      <c r="K97" s="183"/>
    </row>
    <row r="98" spans="2:11" x14ac:dyDescent="0.25">
      <c r="B98" s="188" t="s">
        <v>1145</v>
      </c>
      <c r="C98" s="419">
        <v>0</v>
      </c>
      <c r="D98" s="184"/>
      <c r="E98" s="183"/>
      <c r="F98" s="183"/>
      <c r="G98" s="183"/>
      <c r="H98" s="183"/>
      <c r="I98" s="183"/>
      <c r="J98" s="183"/>
      <c r="K98" s="183"/>
    </row>
    <row r="99" spans="2:11" x14ac:dyDescent="0.25">
      <c r="B99" s="188" t="s">
        <v>1</v>
      </c>
      <c r="C99" s="419">
        <v>0</v>
      </c>
      <c r="D99" s="184"/>
      <c r="E99" s="183"/>
      <c r="F99" s="183"/>
      <c r="G99" s="183"/>
      <c r="H99" s="183"/>
      <c r="I99" s="183"/>
      <c r="J99" s="183"/>
      <c r="K99" s="183"/>
    </row>
    <row r="100" spans="2:11" x14ac:dyDescent="0.25">
      <c r="B100" s="186"/>
      <c r="C100" s="185"/>
      <c r="D100" s="184"/>
      <c r="E100" s="183"/>
      <c r="F100" s="183"/>
      <c r="G100" s="183"/>
      <c r="H100" s="183"/>
      <c r="I100" s="183"/>
      <c r="J100" s="183"/>
      <c r="K100" s="183"/>
    </row>
    <row r="101" spans="2:11" x14ac:dyDescent="0.25">
      <c r="B101" s="186"/>
      <c r="C101" s="185"/>
      <c r="D101" s="184"/>
      <c r="E101" s="183"/>
      <c r="F101" s="183"/>
      <c r="G101" s="183"/>
      <c r="H101" s="183"/>
      <c r="I101" s="183"/>
      <c r="J101" s="183"/>
      <c r="K101" s="183"/>
    </row>
    <row r="102" spans="2:11" x14ac:dyDescent="0.25">
      <c r="B102" s="186"/>
      <c r="C102" s="185"/>
      <c r="D102" s="184"/>
      <c r="E102" s="183"/>
      <c r="F102" s="183"/>
      <c r="G102" s="183"/>
      <c r="H102" s="183"/>
      <c r="I102" s="183"/>
      <c r="J102" s="183"/>
      <c r="K102" s="183"/>
    </row>
    <row r="103" spans="2:11" ht="18" x14ac:dyDescent="0.25">
      <c r="B103" s="451" t="s">
        <v>1144</v>
      </c>
      <c r="C103" s="451"/>
      <c r="D103" s="451"/>
      <c r="E103" s="451"/>
      <c r="F103" s="451"/>
    </row>
    <row r="104" spans="2:11" ht="18" x14ac:dyDescent="0.25">
      <c r="B104" s="172"/>
      <c r="C104" s="182"/>
      <c r="D104" s="181"/>
      <c r="E104" s="181"/>
      <c r="F104" s="181"/>
    </row>
    <row r="105" spans="2:11" x14ac:dyDescent="0.25">
      <c r="B105" s="180" t="s">
        <v>1143</v>
      </c>
      <c r="C105" s="420">
        <v>240</v>
      </c>
      <c r="D105" s="150"/>
      <c r="E105" s="150"/>
    </row>
    <row r="106" spans="2:11" x14ac:dyDescent="0.25">
      <c r="B106" s="179" t="s">
        <v>1142</v>
      </c>
      <c r="C106" s="421">
        <v>1</v>
      </c>
      <c r="D106" s="78"/>
      <c r="E106" s="150"/>
    </row>
    <row r="107" spans="2:11" x14ac:dyDescent="0.25">
      <c r="B107" s="179" t="s">
        <v>1141</v>
      </c>
      <c r="C107" s="421"/>
      <c r="D107" s="150"/>
      <c r="E107" s="150"/>
    </row>
    <row r="108" spans="2:11" x14ac:dyDescent="0.25">
      <c r="B108" s="179" t="s">
        <v>1140</v>
      </c>
      <c r="C108" s="421"/>
      <c r="D108" s="150"/>
      <c r="E108" s="150"/>
    </row>
    <row r="109" spans="2:11" x14ac:dyDescent="0.25">
      <c r="B109" s="179" t="s">
        <v>1139</v>
      </c>
      <c r="C109" s="421"/>
      <c r="D109" s="150"/>
      <c r="E109" s="150"/>
    </row>
    <row r="110" spans="2:11" x14ac:dyDescent="0.25">
      <c r="B110" s="179" t="s">
        <v>1138</v>
      </c>
      <c r="C110" s="421"/>
      <c r="D110" s="150"/>
      <c r="E110" s="150"/>
    </row>
    <row r="111" spans="2:11" x14ac:dyDescent="0.25">
      <c r="B111" s="179" t="s">
        <v>1137</v>
      </c>
      <c r="C111" s="421"/>
      <c r="D111" s="150"/>
      <c r="E111" s="150"/>
    </row>
    <row r="112" spans="2:11" x14ac:dyDescent="0.25">
      <c r="B112" s="179" t="s">
        <v>1136</v>
      </c>
      <c r="C112" s="421"/>
      <c r="D112" s="150"/>
      <c r="E112" s="150"/>
    </row>
    <row r="113" spans="2:6" x14ac:dyDescent="0.25">
      <c r="B113" s="178"/>
      <c r="C113" s="177"/>
      <c r="D113" s="150"/>
      <c r="E113" s="150"/>
    </row>
    <row r="114" spans="2:6" x14ac:dyDescent="0.25">
      <c r="D114" s="150"/>
      <c r="E114" s="150"/>
    </row>
    <row r="115" spans="2:6" ht="18" x14ac:dyDescent="0.25">
      <c r="B115" s="451" t="s">
        <v>1135</v>
      </c>
      <c r="C115" s="451"/>
      <c r="D115" s="451"/>
      <c r="E115" s="451"/>
      <c r="F115" s="451"/>
    </row>
    <row r="116" spans="2:6" ht="18" x14ac:dyDescent="0.25">
      <c r="B116" s="172"/>
      <c r="C116" s="443" t="s">
        <v>1130</v>
      </c>
      <c r="D116" s="443"/>
      <c r="E116" s="443"/>
      <c r="F116" s="443"/>
    </row>
    <row r="117" spans="2:6" x14ac:dyDescent="0.25">
      <c r="B117" s="169" t="s">
        <v>1134</v>
      </c>
      <c r="C117" s="444"/>
      <c r="D117" s="444"/>
      <c r="E117" s="444"/>
      <c r="F117" s="444"/>
    </row>
    <row r="118" spans="2:6" x14ac:dyDescent="0.25">
      <c r="B118" s="169"/>
      <c r="C118" s="176"/>
      <c r="D118" s="176"/>
      <c r="E118" s="176"/>
      <c r="F118" s="176"/>
    </row>
    <row r="119" spans="2:6" x14ac:dyDescent="0.25">
      <c r="B119" s="168" t="s">
        <v>1133</v>
      </c>
      <c r="C119" s="445" t="s">
        <v>1462</v>
      </c>
      <c r="D119" s="445"/>
      <c r="E119" s="445"/>
      <c r="F119" s="445"/>
    </row>
    <row r="120" spans="2:6" x14ac:dyDescent="0.25">
      <c r="B120" s="175" t="s">
        <v>1132</v>
      </c>
      <c r="C120" s="174"/>
      <c r="D120" s="174"/>
      <c r="E120" s="174"/>
      <c r="F120" s="174"/>
    </row>
    <row r="121" spans="2:6" x14ac:dyDescent="0.25">
      <c r="B121" s="169"/>
      <c r="C121" s="150"/>
      <c r="D121" s="150"/>
      <c r="E121" s="150"/>
      <c r="F121" s="150"/>
    </row>
    <row r="122" spans="2:6" x14ac:dyDescent="0.25">
      <c r="B122" s="169"/>
      <c r="C122" s="150"/>
      <c r="D122" s="150"/>
      <c r="E122" s="150"/>
      <c r="F122" s="150"/>
    </row>
    <row r="123" spans="2:6" ht="15.75" x14ac:dyDescent="0.25">
      <c r="B123" s="173"/>
    </row>
    <row r="124" spans="2:6" ht="18" x14ac:dyDescent="0.25">
      <c r="B124" s="451" t="s">
        <v>1131</v>
      </c>
      <c r="C124" s="451"/>
      <c r="D124" s="451"/>
      <c r="E124" s="451"/>
      <c r="F124" s="451"/>
    </row>
    <row r="125" spans="2:6" ht="18" x14ac:dyDescent="0.25">
      <c r="B125" s="172"/>
      <c r="C125" s="443" t="s">
        <v>1130</v>
      </c>
      <c r="D125" s="443"/>
      <c r="E125" s="443"/>
      <c r="F125" s="443"/>
    </row>
    <row r="126" spans="2:6" x14ac:dyDescent="0.25">
      <c r="B126" s="171"/>
      <c r="C126" s="450" t="s">
        <v>1129</v>
      </c>
      <c r="D126" s="450"/>
      <c r="E126" s="450" t="s">
        <v>1128</v>
      </c>
      <c r="F126" s="450"/>
    </row>
    <row r="127" spans="2:6" ht="30" x14ac:dyDescent="0.25">
      <c r="B127" s="170" t="s">
        <v>1127</v>
      </c>
      <c r="C127" s="444" t="s">
        <v>1462</v>
      </c>
      <c r="D127" s="444"/>
      <c r="E127" s="444"/>
      <c r="F127" s="444"/>
    </row>
    <row r="128" spans="2:6" x14ac:dyDescent="0.25">
      <c r="B128" s="169" t="s">
        <v>1126</v>
      </c>
      <c r="C128" s="444" t="s">
        <v>1462</v>
      </c>
      <c r="D128" s="444"/>
      <c r="E128" s="444"/>
      <c r="F128" s="444"/>
    </row>
    <row r="129" spans="2:9" x14ac:dyDescent="0.25">
      <c r="B129" s="168" t="s">
        <v>1125</v>
      </c>
      <c r="C129" s="445"/>
      <c r="D129" s="445"/>
      <c r="E129" s="445" t="s">
        <v>1462</v>
      </c>
      <c r="F129" s="445"/>
    </row>
    <row r="130" spans="2:9" x14ac:dyDescent="0.25">
      <c r="B130" s="167" t="s">
        <v>1124</v>
      </c>
      <c r="C130" s="150"/>
      <c r="D130" s="150"/>
      <c r="E130" s="150"/>
      <c r="F130" s="150"/>
    </row>
    <row r="131" spans="2:9" x14ac:dyDescent="0.25">
      <c r="B131" s="150"/>
      <c r="C131" s="150"/>
      <c r="D131" s="150"/>
      <c r="E131" s="150"/>
      <c r="F131" s="150"/>
      <c r="I131" s="138" t="s">
        <v>1089</v>
      </c>
    </row>
    <row r="132" spans="2:9" x14ac:dyDescent="0.25">
      <c r="B132" s="150"/>
      <c r="C132" s="150"/>
      <c r="D132" s="150"/>
      <c r="E132" s="150"/>
      <c r="F132" s="150"/>
    </row>
  </sheetData>
  <mergeCells count="18">
    <mergeCell ref="C126:D126"/>
    <mergeCell ref="E126:F126"/>
    <mergeCell ref="B115:F115"/>
    <mergeCell ref="B124:F124"/>
    <mergeCell ref="B103:F103"/>
    <mergeCell ref="C127:D127"/>
    <mergeCell ref="C128:D128"/>
    <mergeCell ref="C129:D129"/>
    <mergeCell ref="E127:F127"/>
    <mergeCell ref="E128:F128"/>
    <mergeCell ref="E129:F129"/>
    <mergeCell ref="B5:I5"/>
    <mergeCell ref="C125:F125"/>
    <mergeCell ref="C116:F116"/>
    <mergeCell ref="C117:F117"/>
    <mergeCell ref="C119:F119"/>
    <mergeCell ref="B59:D59"/>
    <mergeCell ref="B86:E86"/>
  </mergeCells>
  <hyperlinks>
    <hyperlink ref="I131" location="Contents!A1" display="To Frontpage"/>
  </hyperlinks>
  <pageMargins left="0.70866141732283472" right="0.70866141732283472" top="0.74803149606299213" bottom="0.74803149606299213" header="0.31496062992125984" footer="0.31496062992125984"/>
  <pageSetup paperSize="9" scale="3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243386"/>
    <pageSetUpPr fitToPage="1"/>
  </sheetPr>
  <dimension ref="A4:N51"/>
  <sheetViews>
    <sheetView zoomScale="85" zoomScaleNormal="85" workbookViewId="0"/>
  </sheetViews>
  <sheetFormatPr defaultRowHeight="15" x14ac:dyDescent="0.25"/>
  <cols>
    <col min="1" max="1" width="4.7109375" style="183" customWidth="1"/>
    <col min="2" max="2" width="7.7109375" style="183" customWidth="1"/>
    <col min="3" max="13" width="15.7109375" style="183" customWidth="1"/>
    <col min="14" max="16384" width="9.140625" style="183"/>
  </cols>
  <sheetData>
    <row r="4" spans="1:13" ht="18" x14ac:dyDescent="0.25">
      <c r="B4" s="364" t="s">
        <v>1449</v>
      </c>
      <c r="K4" s="239" t="s">
        <v>1237</v>
      </c>
      <c r="L4" s="238" t="s">
        <v>1483</v>
      </c>
    </row>
    <row r="5" spans="1:13" x14ac:dyDescent="0.25">
      <c r="B5" s="237" t="s">
        <v>1236</v>
      </c>
    </row>
    <row r="7" spans="1:13" ht="15.75" x14ac:dyDescent="0.25">
      <c r="B7" s="220" t="s">
        <v>1235</v>
      </c>
      <c r="C7" s="194"/>
      <c r="D7" s="194"/>
      <c r="E7" s="194"/>
      <c r="F7" s="194"/>
      <c r="G7" s="194"/>
      <c r="H7" s="194"/>
      <c r="I7" s="194"/>
      <c r="J7" s="194"/>
      <c r="K7" s="194"/>
      <c r="L7" s="194"/>
      <c r="M7" s="194"/>
    </row>
    <row r="8" spans="1:13" ht="3.75" customHeight="1" x14ac:dyDescent="0.25">
      <c r="B8" s="220"/>
      <c r="C8" s="194"/>
      <c r="D8" s="194"/>
      <c r="E8" s="194"/>
      <c r="F8" s="194"/>
      <c r="G8" s="194"/>
      <c r="H8" s="194"/>
      <c r="I8" s="194"/>
      <c r="J8" s="194"/>
      <c r="K8" s="194"/>
      <c r="L8" s="194"/>
      <c r="M8" s="194"/>
    </row>
    <row r="9" spans="1:13" x14ac:dyDescent="0.25">
      <c r="B9" s="219" t="s">
        <v>1071</v>
      </c>
      <c r="C9" s="231"/>
      <c r="D9" s="231"/>
      <c r="E9" s="231"/>
      <c r="F9" s="231"/>
      <c r="G9" s="231"/>
      <c r="H9" s="231"/>
      <c r="I9" s="231"/>
      <c r="J9" s="231"/>
      <c r="K9" s="231"/>
      <c r="L9" s="231"/>
      <c r="M9" s="231"/>
    </row>
    <row r="10" spans="1:13" ht="45" x14ac:dyDescent="0.25">
      <c r="A10" s="184"/>
      <c r="B10" s="208"/>
      <c r="C10" s="229" t="s">
        <v>1233</v>
      </c>
      <c r="D10" s="228" t="s">
        <v>1232</v>
      </c>
      <c r="E10" s="228" t="s">
        <v>1231</v>
      </c>
      <c r="F10" s="228" t="s">
        <v>1230</v>
      </c>
      <c r="G10" s="228" t="s">
        <v>1229</v>
      </c>
      <c r="H10" s="228" t="s">
        <v>1228</v>
      </c>
      <c r="I10" s="228" t="s">
        <v>1227</v>
      </c>
      <c r="J10" s="228" t="s">
        <v>130</v>
      </c>
      <c r="K10" s="228" t="s">
        <v>1226</v>
      </c>
      <c r="L10" s="228" t="s">
        <v>2</v>
      </c>
      <c r="M10" s="227" t="s">
        <v>1</v>
      </c>
    </row>
    <row r="11" spans="1:13" x14ac:dyDescent="0.25">
      <c r="A11" s="184"/>
      <c r="B11" s="226" t="s">
        <v>1</v>
      </c>
      <c r="C11" s="236">
        <v>134212</v>
      </c>
      <c r="D11" s="235">
        <v>9129</v>
      </c>
      <c r="E11" s="235">
        <v>3851</v>
      </c>
      <c r="F11" s="235">
        <v>2470</v>
      </c>
      <c r="G11" s="235">
        <v>2879</v>
      </c>
      <c r="H11" s="235">
        <v>336</v>
      </c>
      <c r="I11" s="235">
        <v>2278</v>
      </c>
      <c r="J11" s="235">
        <v>2476</v>
      </c>
      <c r="K11" s="235">
        <v>408</v>
      </c>
      <c r="L11" s="235">
        <v>119</v>
      </c>
      <c r="M11" s="234">
        <v>158158</v>
      </c>
    </row>
    <row r="12" spans="1:13" x14ac:dyDescent="0.25">
      <c r="A12" s="184"/>
      <c r="B12" s="222" t="s">
        <v>1223</v>
      </c>
      <c r="C12" s="370">
        <v>85</v>
      </c>
      <c r="D12" s="370">
        <v>6</v>
      </c>
      <c r="E12" s="370">
        <v>2</v>
      </c>
      <c r="F12" s="370">
        <v>2</v>
      </c>
      <c r="G12" s="370">
        <v>2</v>
      </c>
      <c r="H12" s="370">
        <v>0</v>
      </c>
      <c r="I12" s="370">
        <v>1</v>
      </c>
      <c r="J12" s="370">
        <v>2</v>
      </c>
      <c r="K12" s="370">
        <v>0</v>
      </c>
      <c r="L12" s="370">
        <v>0</v>
      </c>
      <c r="M12" s="371">
        <v>100</v>
      </c>
    </row>
    <row r="13" spans="1:13" x14ac:dyDescent="0.25">
      <c r="A13" s="184"/>
      <c r="B13" s="186"/>
      <c r="C13" s="186"/>
      <c r="D13" s="194"/>
      <c r="E13" s="194"/>
      <c r="F13" s="194"/>
      <c r="G13" s="194"/>
      <c r="H13" s="194"/>
      <c r="I13" s="194"/>
      <c r="J13" s="194"/>
      <c r="K13" s="194"/>
      <c r="L13" s="194"/>
      <c r="M13" s="194"/>
    </row>
    <row r="14" spans="1:13" ht="15.75" x14ac:dyDescent="0.25">
      <c r="A14" s="184"/>
      <c r="B14" s="221" t="s">
        <v>1234</v>
      </c>
      <c r="C14" s="186"/>
      <c r="D14" s="194"/>
      <c r="E14" s="194"/>
      <c r="F14" s="194"/>
      <c r="G14" s="194"/>
      <c r="H14" s="194"/>
      <c r="I14" s="194"/>
      <c r="J14" s="194"/>
      <c r="K14" s="194"/>
      <c r="L14" s="194"/>
      <c r="M14" s="194"/>
    </row>
    <row r="15" spans="1:13" ht="3.75" customHeight="1" x14ac:dyDescent="0.25">
      <c r="A15" s="184"/>
      <c r="B15" s="221"/>
      <c r="C15" s="186"/>
      <c r="D15" s="194"/>
      <c r="E15" s="194"/>
      <c r="F15" s="194"/>
      <c r="G15" s="194"/>
      <c r="H15" s="194"/>
      <c r="I15" s="194"/>
      <c r="J15" s="194"/>
      <c r="K15" s="194"/>
      <c r="L15" s="194"/>
      <c r="M15" s="194"/>
    </row>
    <row r="16" spans="1:13" x14ac:dyDescent="0.25">
      <c r="A16" s="184"/>
      <c r="B16" s="233" t="s">
        <v>1069</v>
      </c>
      <c r="C16" s="232"/>
      <c r="D16" s="231"/>
      <c r="E16" s="231"/>
      <c r="F16" s="231"/>
      <c r="G16" s="231"/>
      <c r="H16" s="231"/>
      <c r="I16" s="231"/>
      <c r="J16" s="231"/>
      <c r="K16" s="231"/>
      <c r="L16" s="231"/>
      <c r="M16" s="231"/>
    </row>
    <row r="17" spans="1:14" ht="45" x14ac:dyDescent="0.25">
      <c r="A17" s="184"/>
      <c r="B17" s="208"/>
      <c r="C17" s="229" t="s">
        <v>1233</v>
      </c>
      <c r="D17" s="228" t="s">
        <v>1232</v>
      </c>
      <c r="E17" s="228" t="s">
        <v>1231</v>
      </c>
      <c r="F17" s="228" t="s">
        <v>1230</v>
      </c>
      <c r="G17" s="228" t="s">
        <v>1229</v>
      </c>
      <c r="H17" s="228" t="s">
        <v>1228</v>
      </c>
      <c r="I17" s="228" t="s">
        <v>1227</v>
      </c>
      <c r="J17" s="228" t="s">
        <v>130</v>
      </c>
      <c r="K17" s="228" t="s">
        <v>1226</v>
      </c>
      <c r="L17" s="228" t="s">
        <v>2</v>
      </c>
      <c r="M17" s="227" t="s">
        <v>1</v>
      </c>
    </row>
    <row r="18" spans="1:14" x14ac:dyDescent="0.25">
      <c r="A18" s="184"/>
      <c r="B18" s="226" t="s">
        <v>1</v>
      </c>
      <c r="C18" s="225">
        <v>152.76</v>
      </c>
      <c r="D18" s="224">
        <v>5.99</v>
      </c>
      <c r="E18" s="224">
        <v>23.38</v>
      </c>
      <c r="F18" s="224">
        <v>17.7</v>
      </c>
      <c r="G18" s="224">
        <v>9.83</v>
      </c>
      <c r="H18" s="224">
        <v>2.4500000000000002</v>
      </c>
      <c r="I18" s="224">
        <v>14.22</v>
      </c>
      <c r="J18" s="224">
        <v>8.08</v>
      </c>
      <c r="K18" s="224">
        <v>3.52</v>
      </c>
      <c r="L18" s="224">
        <v>0.06</v>
      </c>
      <c r="M18" s="223">
        <v>237.99</v>
      </c>
    </row>
    <row r="19" spans="1:14" x14ac:dyDescent="0.25">
      <c r="A19" s="184"/>
      <c r="B19" s="222" t="s">
        <v>1223</v>
      </c>
      <c r="C19" s="372">
        <v>64</v>
      </c>
      <c r="D19" s="372">
        <v>2.5</v>
      </c>
      <c r="E19" s="372">
        <v>9.8000000000000007</v>
      </c>
      <c r="F19" s="372">
        <v>7.4</v>
      </c>
      <c r="G19" s="372">
        <v>4.0999999999999996</v>
      </c>
      <c r="H19" s="372">
        <v>1</v>
      </c>
      <c r="I19" s="372">
        <v>6</v>
      </c>
      <c r="J19" s="372">
        <v>3.4</v>
      </c>
      <c r="K19" s="372">
        <v>1.5</v>
      </c>
      <c r="L19" s="372">
        <v>0.03</v>
      </c>
      <c r="M19" s="373">
        <v>99.73</v>
      </c>
    </row>
    <row r="20" spans="1:14" x14ac:dyDescent="0.25">
      <c r="A20" s="184"/>
      <c r="B20" s="186"/>
      <c r="C20" s="186"/>
      <c r="D20" s="194"/>
      <c r="E20" s="194"/>
      <c r="F20" s="194"/>
      <c r="G20" s="194"/>
      <c r="H20" s="194"/>
      <c r="I20" s="194"/>
      <c r="J20" s="194"/>
      <c r="K20" s="194"/>
      <c r="L20" s="194"/>
      <c r="M20" s="194"/>
    </row>
    <row r="21" spans="1:14" ht="15.75" x14ac:dyDescent="0.25">
      <c r="A21" s="184"/>
      <c r="B21" s="221" t="s">
        <v>1225</v>
      </c>
      <c r="C21" s="186"/>
      <c r="D21" s="194"/>
      <c r="E21" s="194"/>
      <c r="F21" s="194"/>
      <c r="G21" s="194"/>
      <c r="H21" s="194"/>
      <c r="I21" s="194"/>
      <c r="J21" s="194"/>
      <c r="K21" s="194"/>
      <c r="L21" s="194"/>
      <c r="M21" s="194"/>
    </row>
    <row r="22" spans="1:14" ht="3.75" customHeight="1" x14ac:dyDescent="0.25">
      <c r="A22" s="184"/>
      <c r="B22" s="221"/>
      <c r="C22" s="186"/>
      <c r="D22" s="194"/>
      <c r="E22" s="194"/>
      <c r="F22" s="194"/>
      <c r="G22" s="194"/>
      <c r="H22" s="194"/>
      <c r="I22" s="194"/>
      <c r="J22" s="194"/>
      <c r="K22" s="194"/>
      <c r="L22" s="194"/>
      <c r="M22" s="194"/>
    </row>
    <row r="23" spans="1:14" x14ac:dyDescent="0.25">
      <c r="A23" s="184"/>
      <c r="B23" s="233" t="s">
        <v>1067</v>
      </c>
      <c r="C23" s="232"/>
      <c r="D23" s="231"/>
      <c r="E23" s="231"/>
      <c r="F23" s="231"/>
      <c r="G23" s="231"/>
      <c r="H23" s="231"/>
      <c r="I23" s="231"/>
      <c r="J23" s="231"/>
      <c r="K23" s="231"/>
      <c r="L23" s="231"/>
      <c r="M23" s="231"/>
    </row>
    <row r="24" spans="1:14" x14ac:dyDescent="0.25">
      <c r="A24" s="184"/>
      <c r="B24" s="186"/>
      <c r="C24" s="230"/>
      <c r="D24" s="194"/>
      <c r="E24" s="194"/>
      <c r="F24" s="194"/>
      <c r="G24" s="194"/>
      <c r="H24" s="194"/>
      <c r="I24" s="194"/>
      <c r="J24" s="194"/>
      <c r="K24" s="194"/>
      <c r="L24" s="194"/>
      <c r="M24" s="194"/>
    </row>
    <row r="25" spans="1:14" x14ac:dyDescent="0.25">
      <c r="A25" s="184"/>
      <c r="B25" s="208"/>
      <c r="C25" s="229" t="s">
        <v>1011</v>
      </c>
      <c r="D25" s="228" t="s">
        <v>1012</v>
      </c>
      <c r="E25" s="228" t="s">
        <v>1013</v>
      </c>
      <c r="F25" s="228" t="s">
        <v>1014</v>
      </c>
      <c r="G25" s="228" t="s">
        <v>1224</v>
      </c>
      <c r="H25" s="228" t="s">
        <v>1015</v>
      </c>
      <c r="I25" s="227" t="s">
        <v>1</v>
      </c>
    </row>
    <row r="26" spans="1:14" x14ac:dyDescent="0.25">
      <c r="A26" s="184"/>
      <c r="B26" s="226" t="s">
        <v>1</v>
      </c>
      <c r="C26" s="225">
        <v>118.5</v>
      </c>
      <c r="D26" s="224">
        <v>55</v>
      </c>
      <c r="E26" s="224">
        <v>31.6</v>
      </c>
      <c r="F26" s="224">
        <v>14.7</v>
      </c>
      <c r="G26" s="224">
        <v>9.5</v>
      </c>
      <c r="H26" s="224">
        <v>8.6999999999999993</v>
      </c>
      <c r="I26" s="223">
        <v>238</v>
      </c>
    </row>
    <row r="27" spans="1:14" x14ac:dyDescent="0.25">
      <c r="A27" s="184"/>
      <c r="B27" s="222" t="s">
        <v>1223</v>
      </c>
      <c r="C27" s="372">
        <v>49.8</v>
      </c>
      <c r="D27" s="372">
        <v>23.12</v>
      </c>
      <c r="E27" s="372">
        <v>13.27</v>
      </c>
      <c r="F27" s="372">
        <v>6.17</v>
      </c>
      <c r="G27" s="372">
        <v>3.98</v>
      </c>
      <c r="H27" s="372">
        <v>3.67</v>
      </c>
      <c r="I27" s="373">
        <v>100</v>
      </c>
    </row>
    <row r="28" spans="1:14" x14ac:dyDescent="0.25">
      <c r="A28" s="184"/>
      <c r="B28" s="184"/>
      <c r="C28" s="184"/>
    </row>
    <row r="29" spans="1:14" x14ac:dyDescent="0.25">
      <c r="A29" s="184"/>
      <c r="B29" s="194"/>
      <c r="C29" s="194"/>
      <c r="D29" s="194"/>
      <c r="E29" s="194"/>
      <c r="F29" s="194"/>
      <c r="G29" s="194"/>
      <c r="H29" s="194"/>
      <c r="I29" s="194"/>
      <c r="J29" s="194"/>
      <c r="K29" s="194"/>
      <c r="L29" s="194"/>
      <c r="M29" s="194"/>
      <c r="N29" s="194"/>
    </row>
    <row r="30" spans="1:14" x14ac:dyDescent="0.25">
      <c r="B30" s="194"/>
      <c r="C30" s="194"/>
      <c r="D30" s="194"/>
      <c r="E30" s="194"/>
      <c r="F30" s="194"/>
      <c r="G30" s="194"/>
      <c r="H30" s="194"/>
      <c r="I30" s="194"/>
      <c r="J30" s="194"/>
      <c r="K30" s="194"/>
      <c r="L30" s="194"/>
      <c r="M30" s="194"/>
      <c r="N30" s="194"/>
    </row>
    <row r="31" spans="1:14" x14ac:dyDescent="0.25">
      <c r="B31" s="194"/>
      <c r="C31" s="194"/>
      <c r="D31" s="194"/>
      <c r="E31" s="194"/>
      <c r="F31" s="194"/>
      <c r="G31" s="194"/>
      <c r="H31" s="194"/>
      <c r="I31" s="194"/>
      <c r="J31" s="194"/>
      <c r="K31" s="194"/>
      <c r="L31" s="194"/>
      <c r="M31" s="194"/>
      <c r="N31" s="194"/>
    </row>
    <row r="32" spans="1:14" x14ac:dyDescent="0.25">
      <c r="B32" s="194"/>
      <c r="C32" s="194"/>
      <c r="D32" s="194"/>
      <c r="E32" s="194"/>
      <c r="F32" s="194"/>
      <c r="G32" s="194"/>
      <c r="H32" s="194"/>
      <c r="I32" s="194"/>
      <c r="J32" s="194"/>
      <c r="K32" s="194"/>
      <c r="L32" s="194"/>
      <c r="M32" s="194"/>
      <c r="N32" s="194"/>
    </row>
    <row r="33" spans="2:14" x14ac:dyDescent="0.25">
      <c r="B33" s="194"/>
      <c r="C33" s="194"/>
      <c r="D33" s="194"/>
      <c r="E33" s="194"/>
      <c r="F33" s="194"/>
      <c r="G33" s="194"/>
      <c r="H33" s="194"/>
      <c r="I33" s="194"/>
      <c r="J33" s="194"/>
      <c r="K33" s="194"/>
      <c r="L33" s="194"/>
      <c r="M33" s="194"/>
      <c r="N33" s="194"/>
    </row>
    <row r="34" spans="2:14" x14ac:dyDescent="0.25">
      <c r="B34" s="194"/>
      <c r="C34" s="194"/>
      <c r="D34" s="194"/>
      <c r="E34" s="194"/>
      <c r="F34" s="194"/>
      <c r="G34" s="194"/>
      <c r="H34" s="194"/>
      <c r="I34" s="194"/>
      <c r="J34" s="194"/>
      <c r="K34" s="194"/>
      <c r="L34" s="194"/>
      <c r="M34" s="194"/>
      <c r="N34" s="194"/>
    </row>
    <row r="35" spans="2:14" x14ac:dyDescent="0.25">
      <c r="B35" s="194"/>
      <c r="C35" s="194"/>
      <c r="D35" s="194"/>
      <c r="E35" s="194"/>
      <c r="F35" s="194"/>
      <c r="G35" s="194"/>
      <c r="H35" s="194"/>
      <c r="I35" s="194"/>
      <c r="J35" s="194"/>
      <c r="K35" s="194"/>
      <c r="L35" s="194"/>
      <c r="M35" s="194"/>
      <c r="N35" s="194"/>
    </row>
    <row r="36" spans="2:14" x14ac:dyDescent="0.25">
      <c r="B36" s="194"/>
      <c r="C36" s="194"/>
      <c r="D36" s="194"/>
      <c r="E36" s="194"/>
      <c r="F36" s="194"/>
      <c r="G36" s="194"/>
      <c r="H36" s="194"/>
      <c r="I36" s="194"/>
      <c r="J36" s="194"/>
      <c r="K36" s="194"/>
      <c r="L36" s="194"/>
      <c r="M36" s="194"/>
      <c r="N36" s="194"/>
    </row>
    <row r="37" spans="2:14" x14ac:dyDescent="0.25">
      <c r="B37" s="194"/>
      <c r="C37" s="194"/>
      <c r="D37" s="194"/>
      <c r="E37" s="194"/>
      <c r="F37" s="194"/>
      <c r="G37" s="194"/>
      <c r="H37" s="194"/>
      <c r="I37" s="194"/>
      <c r="J37" s="194"/>
      <c r="K37" s="194"/>
      <c r="L37" s="194"/>
      <c r="M37" s="194"/>
      <c r="N37" s="194"/>
    </row>
    <row r="38" spans="2:14" x14ac:dyDescent="0.25">
      <c r="B38" s="194"/>
      <c r="C38" s="194"/>
      <c r="D38" s="194"/>
      <c r="E38" s="194"/>
      <c r="F38" s="194"/>
      <c r="G38" s="194"/>
      <c r="H38" s="194"/>
      <c r="I38" s="194"/>
      <c r="J38" s="194"/>
      <c r="K38" s="194"/>
      <c r="L38" s="194"/>
      <c r="M38" s="194"/>
      <c r="N38" s="194"/>
    </row>
    <row r="39" spans="2:14" x14ac:dyDescent="0.25">
      <c r="B39" s="194"/>
      <c r="C39" s="194"/>
      <c r="D39" s="194"/>
      <c r="E39" s="194"/>
      <c r="F39" s="194"/>
      <c r="G39" s="194"/>
      <c r="H39" s="194"/>
      <c r="I39" s="194"/>
      <c r="J39" s="194"/>
      <c r="K39" s="194"/>
      <c r="L39" s="194"/>
      <c r="M39" s="194"/>
      <c r="N39" s="194"/>
    </row>
    <row r="40" spans="2:14" x14ac:dyDescent="0.25">
      <c r="B40" s="194"/>
      <c r="C40" s="194"/>
      <c r="D40" s="194"/>
      <c r="E40" s="194"/>
      <c r="F40" s="194"/>
      <c r="G40" s="194"/>
      <c r="H40" s="194"/>
      <c r="I40" s="194"/>
      <c r="J40" s="194"/>
      <c r="K40" s="194"/>
      <c r="L40" s="194"/>
      <c r="M40" s="194"/>
      <c r="N40" s="194"/>
    </row>
    <row r="41" spans="2:14" x14ac:dyDescent="0.25">
      <c r="B41" s="194"/>
      <c r="C41" s="194"/>
      <c r="D41" s="194"/>
      <c r="E41" s="194"/>
      <c r="F41" s="194"/>
      <c r="G41" s="194"/>
      <c r="H41" s="194"/>
      <c r="I41" s="194"/>
      <c r="J41" s="194"/>
      <c r="K41" s="194"/>
      <c r="L41" s="194"/>
      <c r="M41" s="194"/>
      <c r="N41" s="194"/>
    </row>
    <row r="42" spans="2:14" x14ac:dyDescent="0.25">
      <c r="B42" s="194"/>
      <c r="C42" s="194"/>
      <c r="D42" s="194"/>
      <c r="E42" s="194"/>
      <c r="F42" s="194"/>
      <c r="G42" s="194"/>
      <c r="H42" s="194"/>
      <c r="I42" s="194"/>
      <c r="J42" s="194"/>
      <c r="K42" s="194"/>
      <c r="L42" s="194"/>
      <c r="M42" s="194"/>
      <c r="N42" s="194"/>
    </row>
    <row r="43" spans="2:14" x14ac:dyDescent="0.25">
      <c r="B43" s="194"/>
      <c r="C43" s="194"/>
      <c r="D43" s="194"/>
      <c r="E43" s="194"/>
      <c r="F43" s="194"/>
      <c r="G43" s="194"/>
      <c r="H43" s="194"/>
      <c r="I43" s="194"/>
      <c r="J43" s="194"/>
      <c r="K43" s="194"/>
      <c r="L43" s="194"/>
      <c r="M43" s="194"/>
      <c r="N43" s="194"/>
    </row>
    <row r="44" spans="2:14" x14ac:dyDescent="0.25">
      <c r="B44" s="194"/>
      <c r="C44" s="194"/>
      <c r="D44" s="194"/>
      <c r="E44" s="194"/>
      <c r="F44" s="194"/>
      <c r="G44" s="194"/>
      <c r="H44" s="194"/>
      <c r="I44" s="194"/>
      <c r="J44" s="194"/>
      <c r="K44" s="194"/>
      <c r="L44" s="194"/>
      <c r="M44" s="194"/>
      <c r="N44" s="194"/>
    </row>
    <row r="45" spans="2:14" x14ac:dyDescent="0.25">
      <c r="B45" s="194"/>
      <c r="C45" s="194"/>
      <c r="D45" s="194"/>
      <c r="E45" s="194"/>
      <c r="F45" s="194"/>
      <c r="G45" s="194"/>
      <c r="H45" s="194"/>
      <c r="I45" s="194"/>
      <c r="J45" s="194"/>
      <c r="K45" s="194"/>
      <c r="L45" s="194"/>
      <c r="M45" s="194"/>
      <c r="N45" s="194"/>
    </row>
    <row r="46" spans="2:14" x14ac:dyDescent="0.25">
      <c r="B46" s="194"/>
      <c r="C46" s="194"/>
      <c r="D46" s="194"/>
      <c r="E46" s="194"/>
      <c r="F46" s="194"/>
      <c r="G46" s="194"/>
      <c r="H46" s="194"/>
      <c r="I46" s="194"/>
      <c r="J46" s="194"/>
      <c r="K46" s="194"/>
      <c r="L46" s="194"/>
      <c r="M46" s="194"/>
      <c r="N46" s="194"/>
    </row>
    <row r="47" spans="2:14" x14ac:dyDescent="0.25">
      <c r="B47" s="194"/>
      <c r="C47" s="194"/>
      <c r="D47" s="194"/>
      <c r="E47" s="194"/>
      <c r="F47" s="194"/>
      <c r="G47" s="194"/>
      <c r="H47" s="194"/>
      <c r="I47" s="194"/>
      <c r="J47" s="194"/>
      <c r="K47" s="194"/>
      <c r="L47" s="194"/>
      <c r="M47" s="194"/>
      <c r="N47" s="194"/>
    </row>
    <row r="48" spans="2:14" x14ac:dyDescent="0.25">
      <c r="B48" s="194"/>
      <c r="C48" s="194"/>
      <c r="D48" s="194"/>
      <c r="E48" s="194"/>
      <c r="F48" s="194"/>
      <c r="G48" s="194"/>
      <c r="H48" s="194"/>
      <c r="I48" s="194"/>
      <c r="J48" s="194"/>
      <c r="K48" s="194"/>
      <c r="L48" s="194"/>
      <c r="M48" s="194"/>
      <c r="N48" s="194"/>
    </row>
    <row r="49" spans="2:14" x14ac:dyDescent="0.25">
      <c r="B49" s="194"/>
      <c r="C49" s="194"/>
      <c r="D49" s="194"/>
      <c r="E49" s="194"/>
      <c r="F49" s="194"/>
      <c r="G49" s="194"/>
      <c r="H49" s="194"/>
      <c r="I49" s="194"/>
      <c r="J49" s="194"/>
      <c r="K49" s="194"/>
      <c r="L49" s="194"/>
      <c r="M49" s="194"/>
      <c r="N49" s="194"/>
    </row>
    <row r="51" spans="2:14" x14ac:dyDescent="0.25">
      <c r="N51" s="138" t="s">
        <v>1089</v>
      </c>
    </row>
  </sheetData>
  <hyperlinks>
    <hyperlink ref="N51" location="Contents!A1" display="To Frontpage"/>
  </hyperlinks>
  <pageMargins left="0.70866141732283472" right="0.70866141732283472" top="0.74803149606299213" bottom="0.74803149606299213" header="0.31496062992125984" footer="0.31496062992125984"/>
  <pageSetup paperSize="9" scale="5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C511FEBAE24B343873352CD91781B6F" ma:contentTypeVersion="7" ma:contentTypeDescription="Create a new document." ma:contentTypeScope="" ma:versionID="65dc6e864e76effd613c5b06a9b5e1c2">
  <xsd:schema xmlns:xsd="http://www.w3.org/2001/XMLSchema" xmlns:xs="http://www.w3.org/2001/XMLSchema" xmlns:p="http://schemas.microsoft.com/office/2006/metadata/properties" xmlns:ns1="http://schemas.microsoft.com/sharepoint/v3" targetNamespace="http://schemas.microsoft.com/office/2006/metadata/properties" ma:root="true" ma:fieldsID="200e3c557128308cfc325f46ec375cf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 nillable="true" ma:displayName="Scheduling Start Date" ma:description="" ma:internalName="PublishingStartDate" ma:readOnly="false">
      <xsd:simpleType>
        <xsd:restriction base="dms:Unknown"/>
      </xsd:simpleType>
    </xsd:element>
    <xsd:element name="PublishingExpirationDate" ma:index="3" nillable="true" ma:displayName="Scheduling End Date" ma:description=""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47FCCBA-A518-4ABE-9A10-A8164D049D07}"/>
</file>

<file path=customXml/itemProps2.xml><?xml version="1.0" encoding="utf-8"?>
<ds:datastoreItem xmlns:ds="http://schemas.openxmlformats.org/officeDocument/2006/customXml" ds:itemID="{6E9FA540-42A7-4EFE-8450-5E8772B02DF1}"/>
</file>

<file path=customXml/itemProps3.xml><?xml version="1.0" encoding="utf-8"?>
<ds:datastoreItem xmlns:ds="http://schemas.openxmlformats.org/officeDocument/2006/customXml" ds:itemID="{32DD80FD-1BA6-4E7D-ADD9-1E0EE684108A}"/>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10</vt:i4>
      </vt:variant>
    </vt:vector>
  </HeadingPairs>
  <TitlesOfParts>
    <vt:vector size="26" baseType="lpstr">
      <vt:lpstr>Introduction</vt:lpstr>
      <vt:lpstr>A. HTT General</vt:lpstr>
      <vt:lpstr>B1. HTT Mortgage Assets</vt:lpstr>
      <vt:lpstr>C. HTT Harmonised Glossary</vt:lpstr>
      <vt:lpstr>D. NTT Frontpage</vt:lpstr>
      <vt:lpstr>NTT Contents</vt:lpstr>
      <vt:lpstr>Tabel A - General Issuer Detail</vt:lpstr>
      <vt:lpstr>G1-G4 - Cover pool inform.</vt:lpstr>
      <vt:lpstr>Table 1-3 - Lending</vt:lpstr>
      <vt:lpstr>Table 4 - LTV</vt:lpstr>
      <vt:lpstr>Table 5 - Region</vt:lpstr>
      <vt:lpstr>Table 6-8 - Lending by loan</vt:lpstr>
      <vt:lpstr>Table 9-13 - Lending</vt:lpstr>
      <vt:lpstr>X1 Key Concepts</vt:lpstr>
      <vt:lpstr>X2 Key Concepts</vt:lpstr>
      <vt:lpstr>X3 - General explanation</vt:lpstr>
      <vt:lpstr>'A. HTT General'!Print_Area</vt:lpstr>
      <vt:lpstr>'B1. HTT Mortgage Assets'!Print_Area</vt:lpstr>
      <vt:lpstr>'C. HTT Harmonised Glossary'!Print_Area</vt:lpstr>
      <vt:lpstr>'D. NTT Frontpage'!Print_Area</vt:lpstr>
      <vt:lpstr>'G1-G4 - Cover pool inform.'!Print_Area</vt:lpstr>
      <vt:lpstr>Introduction!Print_Area</vt:lpstr>
      <vt:lpstr>'NTT Contents'!Print_Area</vt:lpstr>
      <vt:lpstr>'Table 4 - LTV'!Print_Area</vt:lpstr>
      <vt:lpstr>'Table 9-13 - Lending'!Print_Area</vt:lpstr>
      <vt:lpstr>'X1 Key Concepts'!Print_Area</vt:lpstr>
    </vt:vector>
  </TitlesOfParts>
  <Company>CREDIT FONCIER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INGER LISE WOLFF-JENSEN</dc:creator>
  <cp:lastModifiedBy>Jesper Tvede</cp:lastModifiedBy>
  <cp:lastPrinted>2015-10-06T08:16:48Z</cp:lastPrinted>
  <dcterms:created xsi:type="dcterms:W3CDTF">2015-01-27T16:00:44Z</dcterms:created>
  <dcterms:modified xsi:type="dcterms:W3CDTF">2017-02-06T10:44:59Z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nr">
    <vt:lpwstr>D89862</vt:lpwstr>
  </property>
  <property fmtid="{D5CDD505-2E9C-101B-9397-08002B2CF9AE}" pid="3" name="til_navn">
    <vt:lpwstr> </vt:lpwstr>
  </property>
  <property fmtid="{D5CDD505-2E9C-101B-9397-08002B2CF9AE}" pid="4" name="til_adresse">
    <vt:lpwstr> </vt:lpwstr>
  </property>
  <property fmtid="{D5CDD505-2E9C-101B-9397-08002B2CF9AE}" pid="5" name="til_postnr">
    <vt:lpwstr> </vt:lpwstr>
  </property>
  <property fmtid="{D5CDD505-2E9C-101B-9397-08002B2CF9AE}" pid="6" name="til_by">
    <vt:lpwstr> </vt:lpwstr>
  </property>
  <property fmtid="{D5CDD505-2E9C-101B-9397-08002B2CF9AE}" pid="7" name="dato_udsendelse">
    <vt:lpwstr> </vt:lpwstr>
  </property>
  <property fmtid="{D5CDD505-2E9C-101B-9397-08002B2CF9AE}" pid="8" name="underskriver_navn">
    <vt:lpwstr> </vt:lpwstr>
  </property>
  <property fmtid="{D5CDD505-2E9C-101B-9397-08002B2CF9AE}" pid="9" name="underskriver_tlfdirekte">
    <vt:lpwstr> </vt:lpwstr>
  </property>
  <property fmtid="{D5CDD505-2E9C-101B-9397-08002B2CF9AE}" pid="10" name="underskriver_email">
    <vt:lpwstr> </vt:lpwstr>
  </property>
  <property fmtid="{D5CDD505-2E9C-101B-9397-08002B2CF9AE}" pid="11" name="att_navn">
    <vt:lpwstr> </vt:lpwstr>
  </property>
  <property fmtid="{D5CDD505-2E9C-101B-9397-08002B2CF9AE}" pid="12" name="ansvarlig_initialer">
    <vt:lpwstr>lrk</vt:lpwstr>
  </property>
  <property fmtid="{D5CDD505-2E9C-101B-9397-08002B2CF9AE}" pid="13" name="dokumentstatus">
    <vt:lpwstr>Udkast</vt:lpwstr>
  </property>
  <property fmtid="{D5CDD505-2E9C-101B-9397-08002B2CF9AE}" pid="14" name="dokumenttitel">
    <vt:lpwstr>DK CBLF - HTT + NTT</vt:lpwstr>
  </property>
  <property fmtid="{D5CDD505-2E9C-101B-9397-08002B2CF9AE}" pid="15" name="referatnr">
    <vt:lpwstr> </vt:lpwstr>
  </property>
  <property fmtid="{D5CDD505-2E9C-101B-9397-08002B2CF9AE}" pid="16" name="ansvarlig_email">
    <vt:lpwstr>lrk@rkr.dk</vt:lpwstr>
  </property>
  <property fmtid="{D5CDD505-2E9C-101B-9397-08002B2CF9AE}" pid="17" name="ansvarlig_navn">
    <vt:lpwstr>Lars Ravn Knudsen</vt:lpwstr>
  </property>
  <property fmtid="{D5CDD505-2E9C-101B-9397-08002B2CF9AE}" pid="18" name="ansvarlig_tlfdirekte">
    <vt:lpwstr>33730169</vt:lpwstr>
  </property>
  <property fmtid="{D5CDD505-2E9C-101B-9397-08002B2CF9AE}" pid="19" name="bilag_nr">
    <vt:lpwstr> </vt:lpwstr>
  </property>
  <property fmtid="{D5CDD505-2E9C-101B-9397-08002B2CF9AE}" pid="20" name="punkt_nr">
    <vt:lpwstr> </vt:lpwstr>
  </property>
  <property fmtid="{D5CDD505-2E9C-101B-9397-08002B2CF9AE}" pid="21" name="Udsendelsesdato">
    <vt:lpwstr> </vt:lpwstr>
  </property>
  <property fmtid="{D5CDD505-2E9C-101B-9397-08002B2CF9AE}" pid="22" name="dokumentsidstrettet">
    <vt:lpwstr>19-01-2016</vt:lpwstr>
  </property>
  <property fmtid="{D5CDD505-2E9C-101B-9397-08002B2CF9AE}" pid="23" name="dokumentversion">
    <vt:lpwstr>6.0</vt:lpwstr>
  </property>
  <property fmtid="{D5CDD505-2E9C-101B-9397-08002B2CF9AE}" pid="24" name="sagsnr">
    <vt:lpwstr>S929</vt:lpwstr>
  </property>
  <property fmtid="{D5CDD505-2E9C-101B-9397-08002B2CF9AE}" pid="25" name="mødedato">
    <vt:lpwstr> </vt:lpwstr>
  </property>
  <property fmtid="{D5CDD505-2E9C-101B-9397-08002B2CF9AE}" pid="26" name="modetype">
    <vt:lpwstr> </vt:lpwstr>
  </property>
  <property fmtid="{D5CDD505-2E9C-101B-9397-08002B2CF9AE}" pid="27" name="ContentTypeId">
    <vt:lpwstr>0x0101009C511FEBAE24B343873352CD91781B6F</vt:lpwstr>
  </property>
  <property fmtid="{D5CDD505-2E9C-101B-9397-08002B2CF9AE}" pid="28" name="Order">
    <vt:r8>141000</vt:r8>
  </property>
  <property fmtid="{D5CDD505-2E9C-101B-9397-08002B2CF9AE}" pid="29" name="xd_Signature">
    <vt:bool>false</vt:bool>
  </property>
  <property fmtid="{D5CDD505-2E9C-101B-9397-08002B2CF9AE}" pid="30" name="xd_ProgID">
    <vt:lpwstr/>
  </property>
  <property fmtid="{D5CDD505-2E9C-101B-9397-08002B2CF9AE}" pid="31" name="_SourceUrl">
    <vt:lpwstr/>
  </property>
  <property fmtid="{D5CDD505-2E9C-101B-9397-08002B2CF9AE}" pid="32" name="_SharedFileIndex">
    <vt:lpwstr/>
  </property>
  <property fmtid="{D5CDD505-2E9C-101B-9397-08002B2CF9AE}" pid="33" name="TemplateUrl">
    <vt:lpwstr/>
  </property>
  <property fmtid="{D5CDD505-2E9C-101B-9397-08002B2CF9AE}" pid="34" name="ComplianceAssetId">
    <vt:lpwstr/>
  </property>
</Properties>
</file>