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8.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kreditrisici\ECBC CB Label\04 Data\2017Q4\"/>
    </mc:Choice>
  </mc:AlternateContent>
  <bookViews>
    <workbookView xWindow="29595" yWindow="1365" windowWidth="19320" windowHeight="11025" tabRatio="857"/>
  </bookViews>
  <sheets>
    <sheet name="Introduction" sheetId="5" r:id="rId1"/>
    <sheet name="A. HTT General" sheetId="8" r:id="rId2"/>
    <sheet name="B1. HTT Mortgage Assets" sheetId="9" r:id="rId3"/>
    <sheet name="E. Optional ECB Repo Disclosure" sheetId="27" r:id="rId4"/>
    <sheet name="C. HTT Harmonised Glossary" sheetId="12" r:id="rId5"/>
    <sheet name="Disclaimer" sheetId="13" r:id="rId6"/>
    <sheet name="D. NTT Frontpage" sheetId="15" r:id="rId7"/>
    <sheet name="NTT Contents" sheetId="16" r:id="rId8"/>
    <sheet name="Tabel A - General Issuer Detail" sheetId="17" r:id="rId9"/>
    <sheet name="G1-G4 - Cover pool inform." sheetId="18" r:id="rId10"/>
    <sheet name="Table 1-3 - Lending" sheetId="19" r:id="rId11"/>
    <sheet name="Table 4 - LTV" sheetId="20" r:id="rId12"/>
    <sheet name="Table 5 - Region" sheetId="21" r:id="rId13"/>
    <sheet name="Table 6-8 - Lending by loan" sheetId="22" r:id="rId14"/>
    <sheet name="Table 9-13 - Lending" sheetId="23" r:id="rId15"/>
    <sheet name="X1 Key Concepts" sheetId="24" r:id="rId16"/>
    <sheet name="X2 Key Concepts" sheetId="25" r:id="rId17"/>
    <sheet name="X3 - General explanation" sheetId="26" r:id="rId18"/>
  </sheets>
  <definedNames>
    <definedName name="_xlnm._FilterDatabase" localSheetId="2" hidden="1">'B1. HTT Mortgage Assets'!$A$11:$D$168</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Assets'!$A$1:$G$368</definedName>
    <definedName name="_xlnm.Print_Area" localSheetId="4">'C. HTT Harmonised Glossary'!$A$1:$C$37</definedName>
    <definedName name="_xlnm.Print_Area" localSheetId="6">'D. NTT Frontpage'!$A$1:$F$37</definedName>
    <definedName name="_xlnm.Print_Area" localSheetId="5">Disclaimer!$A$1:$A$170</definedName>
    <definedName name="_xlnm.Print_Area" localSheetId="3">'E. Optional ECB Repo Disclosure'!$A$1:$E$94</definedName>
    <definedName name="_xlnm.Print_Area" localSheetId="9">'G1-G4 - Cover pool inform.'!$A$1:$L$132</definedName>
    <definedName name="_xlnm.Print_Area" localSheetId="0">Introduction!$B$2:$J$39</definedName>
    <definedName name="_xlnm.Print_Area" localSheetId="7">'NTT Contents'!$A$1:$F$77</definedName>
    <definedName name="_xlnm.Print_Area" localSheetId="11">'Table 4 - LTV'!$A$1:$O$89</definedName>
    <definedName name="_xlnm.Print_Area" localSheetId="14">'Table 9-13 - Lending'!$A$1:$U$84</definedName>
    <definedName name="_xlnm.Print_Area" localSheetId="15">'X1 Key Concepts'!$A$1:$D$46</definedName>
    <definedName name="_xlnm.Print_Titles" localSheetId="5">Disclaimer!$2:$2</definedName>
    <definedName name="privacy_policy" localSheetId="5">Disclaimer!$A$136</definedName>
  </definedNames>
  <calcPr calcId="152511" calcOnSave="0"/>
</workbook>
</file>

<file path=xl/calcChain.xml><?xml version="1.0" encoding="utf-8"?>
<calcChain xmlns="http://schemas.openxmlformats.org/spreadsheetml/2006/main">
  <c r="D331" i="9" l="1"/>
  <c r="D230" i="9"/>
  <c r="C230" i="9"/>
  <c r="G327" i="9" l="1"/>
  <c r="G323" i="9"/>
  <c r="G326" i="9"/>
  <c r="G324" i="9"/>
  <c r="G328" i="9"/>
  <c r="G325" i="9"/>
  <c r="G329" i="9"/>
  <c r="G330" i="9"/>
  <c r="G226" i="9"/>
  <c r="G222" i="9"/>
  <c r="G223" i="9"/>
  <c r="G224" i="9"/>
  <c r="G225" i="9"/>
  <c r="G229" i="9"/>
  <c r="G227" i="9"/>
  <c r="G228" i="9"/>
  <c r="F227" i="9"/>
  <c r="F223" i="9"/>
  <c r="F226" i="9"/>
  <c r="F225" i="9"/>
  <c r="F224" i="9"/>
  <c r="F222" i="9"/>
  <c r="F230" i="9" s="1"/>
  <c r="F229" i="9"/>
  <c r="F228" i="9"/>
  <c r="C290" i="8"/>
  <c r="G331" i="9" l="1"/>
  <c r="G230" i="9"/>
  <c r="D293" i="8"/>
  <c r="D292" i="8"/>
  <c r="C292" i="8"/>
  <c r="C179" i="8" l="1"/>
  <c r="F176" i="8" s="1"/>
  <c r="C288" i="8"/>
  <c r="D167" i="8"/>
  <c r="G166" i="8" l="1"/>
  <c r="G165" i="8"/>
  <c r="G164" i="8"/>
  <c r="C331" i="9"/>
  <c r="D296" i="9"/>
  <c r="G294" i="9" s="1"/>
  <c r="C296" i="9"/>
  <c r="F284" i="9" s="1"/>
  <c r="F233" i="9"/>
  <c r="G194" i="9"/>
  <c r="F191" i="9"/>
  <c r="F77" i="9"/>
  <c r="D77" i="9"/>
  <c r="C77" i="9"/>
  <c r="F73" i="9"/>
  <c r="D73" i="9"/>
  <c r="C73" i="9"/>
  <c r="F44" i="9"/>
  <c r="D44" i="9"/>
  <c r="C44" i="9"/>
  <c r="C15" i="9"/>
  <c r="F26" i="9" s="1"/>
  <c r="C300" i="8"/>
  <c r="C299" i="8"/>
  <c r="C298" i="8"/>
  <c r="C297" i="8"/>
  <c r="C296" i="8"/>
  <c r="C295" i="8"/>
  <c r="C294" i="8"/>
  <c r="C293" i="8"/>
  <c r="C291" i="8"/>
  <c r="C289" i="8"/>
  <c r="C220" i="8"/>
  <c r="G227" i="8" s="1"/>
  <c r="C208" i="8"/>
  <c r="F187" i="8"/>
  <c r="F185" i="8"/>
  <c r="F183" i="8"/>
  <c r="F181" i="8"/>
  <c r="F186" i="8"/>
  <c r="F178" i="8"/>
  <c r="F175" i="8"/>
  <c r="F174" i="8"/>
  <c r="C167" i="8"/>
  <c r="F165" i="8" s="1"/>
  <c r="D153" i="8"/>
  <c r="G162" i="8" s="1"/>
  <c r="C153" i="8"/>
  <c r="F151" i="8" s="1"/>
  <c r="D127" i="8"/>
  <c r="G136" i="8" s="1"/>
  <c r="C127" i="8"/>
  <c r="G103" i="8"/>
  <c r="C100" i="8"/>
  <c r="F105" i="8" s="1"/>
  <c r="G80" i="8"/>
  <c r="C77" i="8"/>
  <c r="F82" i="8" s="1"/>
  <c r="C58" i="8"/>
  <c r="F332" i="9" l="1"/>
  <c r="F327" i="9"/>
  <c r="F323" i="9"/>
  <c r="F326" i="9"/>
  <c r="F325" i="9"/>
  <c r="F324" i="9"/>
  <c r="F330" i="9"/>
  <c r="F329" i="9"/>
  <c r="F328" i="9"/>
  <c r="F63" i="8"/>
  <c r="F55" i="8"/>
  <c r="F134" i="8"/>
  <c r="F123" i="8"/>
  <c r="F122" i="8"/>
  <c r="F125" i="8"/>
  <c r="F124" i="8"/>
  <c r="F131" i="8"/>
  <c r="G101" i="8"/>
  <c r="G105" i="8"/>
  <c r="F78" i="8"/>
  <c r="F101" i="8"/>
  <c r="F61" i="8"/>
  <c r="F60" i="8"/>
  <c r="G155" i="8"/>
  <c r="G78" i="8"/>
  <c r="G82" i="8"/>
  <c r="F110" i="8"/>
  <c r="G73" i="8"/>
  <c r="F73" i="8"/>
  <c r="F70" i="8"/>
  <c r="F140" i="8"/>
  <c r="G71" i="8"/>
  <c r="G141" i="8"/>
  <c r="G142" i="8"/>
  <c r="F142" i="8"/>
  <c r="G140" i="8"/>
  <c r="G139" i="8"/>
  <c r="G176" i="9"/>
  <c r="G115" i="8"/>
  <c r="F113" i="8"/>
  <c r="G217" i="8"/>
  <c r="G113" i="8"/>
  <c r="F115" i="8"/>
  <c r="G148" i="8"/>
  <c r="G147" i="8"/>
  <c r="F147" i="8"/>
  <c r="G146" i="8"/>
  <c r="G145" i="8"/>
  <c r="F145" i="8"/>
  <c r="G183" i="9"/>
  <c r="G144" i="8"/>
  <c r="G181" i="9"/>
  <c r="G143" i="8"/>
  <c r="G179" i="9"/>
  <c r="F164" i="8"/>
  <c r="F99" i="8"/>
  <c r="F93" i="8"/>
  <c r="G138" i="8"/>
  <c r="G159" i="8"/>
  <c r="F86" i="8"/>
  <c r="F138" i="8"/>
  <c r="G157" i="8"/>
  <c r="G190" i="9"/>
  <c r="F57" i="8"/>
  <c r="F56" i="8"/>
  <c r="G96" i="8"/>
  <c r="F166" i="8"/>
  <c r="F96" i="8"/>
  <c r="G94" i="8"/>
  <c r="G152" i="8"/>
  <c r="F121" i="8"/>
  <c r="G151" i="8"/>
  <c r="G175" i="9"/>
  <c r="F76" i="8"/>
  <c r="F119" i="8"/>
  <c r="G150" i="8"/>
  <c r="G172" i="9"/>
  <c r="G75" i="8"/>
  <c r="F117" i="8"/>
  <c r="G149" i="8"/>
  <c r="G171" i="9"/>
  <c r="G288" i="9"/>
  <c r="G278" i="9"/>
  <c r="G98" i="8"/>
  <c r="F149" i="8"/>
  <c r="F80" i="8"/>
  <c r="F114" i="8"/>
  <c r="F118" i="8"/>
  <c r="F126" i="8"/>
  <c r="F218" i="8"/>
  <c r="F221" i="8"/>
  <c r="F225" i="8"/>
  <c r="F178" i="9"/>
  <c r="F280" i="9"/>
  <c r="G117" i="8"/>
  <c r="G133" i="8"/>
  <c r="F103" i="8"/>
  <c r="F112" i="8"/>
  <c r="F116" i="8"/>
  <c r="F120"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86" i="9"/>
  <c r="F130" i="8"/>
  <c r="F133" i="8"/>
  <c r="F136" i="8"/>
  <c r="G219" i="8"/>
  <c r="F223" i="8"/>
  <c r="F227" i="8"/>
  <c r="G119" i="8"/>
  <c r="G121" i="8"/>
  <c r="G123" i="8"/>
  <c r="F224" i="8"/>
  <c r="G272" i="9"/>
  <c r="G282" i="9"/>
  <c r="G290" i="9"/>
  <c r="G276" i="9"/>
  <c r="G284" i="9"/>
  <c r="G292" i="9"/>
  <c r="G184" i="9"/>
  <c r="G191" i="9"/>
  <c r="G180" i="9"/>
  <c r="F187" i="9"/>
  <c r="G192" i="9"/>
  <c r="F176" i="9"/>
  <c r="F272" i="9"/>
  <c r="F336" i="9"/>
  <c r="F174" i="9"/>
  <c r="F185" i="9"/>
  <c r="F189" i="9"/>
  <c r="F182" i="9"/>
  <c r="F172" i="9"/>
  <c r="G174" i="9"/>
  <c r="G177" i="9"/>
  <c r="F180" i="9"/>
  <c r="G182" i="9"/>
  <c r="G186" i="9"/>
  <c r="G189" i="9"/>
  <c r="F193" i="9"/>
  <c r="G274" i="9"/>
  <c r="G280" i="9"/>
  <c r="F288"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295" i="9"/>
  <c r="F293" i="9"/>
  <c r="F291" i="9"/>
  <c r="F289" i="9"/>
  <c r="F287" i="9"/>
  <c r="F285" i="9"/>
  <c r="F283" i="9"/>
  <c r="F281" i="9"/>
  <c r="F279" i="9"/>
  <c r="F277" i="9"/>
  <c r="F275" i="9"/>
  <c r="F273" i="9"/>
  <c r="F294" i="9"/>
  <c r="F290" i="9"/>
  <c r="F286" i="9"/>
  <c r="F282" i="9"/>
  <c r="F278" i="9"/>
  <c r="F274"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F236" i="9"/>
  <c r="F234" i="9"/>
  <c r="F232" i="9"/>
  <c r="F235" i="9"/>
  <c r="F231" i="9"/>
  <c r="F276" i="9"/>
  <c r="F292" i="9"/>
  <c r="G128" i="8"/>
  <c r="G130" i="8"/>
  <c r="G132" i="8"/>
  <c r="G134" i="8"/>
  <c r="G154" i="8"/>
  <c r="G156" i="8"/>
  <c r="G158" i="8"/>
  <c r="G160" i="8"/>
  <c r="F177" i="8"/>
  <c r="F179" i="8" s="1"/>
  <c r="F180" i="8"/>
  <c r="F184" i="8"/>
  <c r="F191" i="8"/>
  <c r="F217" i="8"/>
  <c r="F219" i="8"/>
  <c r="G222" i="8"/>
  <c r="G224" i="8"/>
  <c r="G226" i="8"/>
  <c r="F13" i="9"/>
  <c r="F16" i="9"/>
  <c r="F20" i="9"/>
  <c r="F24" i="9"/>
  <c r="F171" i="9"/>
  <c r="F173" i="9"/>
  <c r="F175" i="9"/>
  <c r="F177" i="9"/>
  <c r="F179" i="9"/>
  <c r="F181" i="9"/>
  <c r="F183" i="9"/>
  <c r="G185" i="9"/>
  <c r="G188" i="9"/>
  <c r="G193" i="9"/>
  <c r="G295" i="9"/>
  <c r="G293" i="9"/>
  <c r="G291" i="9"/>
  <c r="G289" i="9"/>
  <c r="G287" i="9"/>
  <c r="G285" i="9"/>
  <c r="G283" i="9"/>
  <c r="G281" i="9"/>
  <c r="G279" i="9"/>
  <c r="G277" i="9"/>
  <c r="G275" i="9"/>
  <c r="G273" i="9"/>
  <c r="F194" i="9"/>
  <c r="F192" i="9"/>
  <c r="F190" i="9"/>
  <c r="F188" i="9"/>
  <c r="F186" i="9"/>
  <c r="F184" i="9"/>
  <c r="F337" i="9"/>
  <c r="F335" i="9"/>
  <c r="F333" i="9"/>
  <c r="F334" i="9"/>
  <c r="F182" i="8"/>
  <c r="G221" i="8"/>
  <c r="G223" i="8"/>
  <c r="G225" i="8"/>
  <c r="F18" i="9"/>
  <c r="F22" i="9"/>
  <c r="G220" i="8" l="1"/>
  <c r="G153" i="8"/>
  <c r="F167" i="8"/>
  <c r="G195" i="9"/>
  <c r="F153" i="8"/>
  <c r="F100" i="8"/>
  <c r="F127" i="8"/>
  <c r="F58" i="8"/>
  <c r="G127" i="8"/>
  <c r="G296" i="9"/>
  <c r="F15" i="9"/>
  <c r="F296" i="9"/>
  <c r="F331" i="9"/>
  <c r="F77" i="8"/>
  <c r="F220" i="8"/>
  <c r="F208" i="8"/>
  <c r="F195" i="9"/>
</calcChain>
</file>

<file path=xl/comments1.xml><?xml version="1.0" encoding="utf-8"?>
<comments xmlns="http://schemas.openxmlformats.org/spreadsheetml/2006/main">
  <authors>
    <author>Inger Lise Wolff-Jensen</author>
  </authors>
  <commentList>
    <comment ref="G45" authorId="0" shapeId="0">
      <text>
        <r>
          <rPr>
            <sz val="9"/>
            <color indexed="81"/>
            <rFont val="Tahoma"/>
            <family val="2"/>
          </rPr>
          <t xml:space="preserve">Include the reason for the Committed OC.
</t>
        </r>
      </text>
    </comment>
  </commentList>
</comments>
</file>

<file path=xl/sharedStrings.xml><?xml version="1.0" encoding="utf-8"?>
<sst xmlns="http://schemas.openxmlformats.org/spreadsheetml/2006/main" count="2725" uniqueCount="1747">
  <si>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</si>
  <si>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</si>
  <si>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</si>
  <si>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</si>
  <si>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</si>
  <si>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</si>
  <si>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</si>
  <si>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</si>
  <si>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</si>
  <si>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</si>
  <si>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</si>
  <si>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</si>
  <si>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</si>
  <si>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</si>
  <si>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</si>
  <si>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</si>
  <si>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</si>
  <si>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</si>
  <si>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</si>
  <si>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</si>
  <si>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</si>
  <si>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</si>
  <si>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</si>
  <si>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</si>
  <si>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</si>
  <si>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</si>
  <si>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</si>
  <si>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</si>
  <si>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</si>
  <si>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</si>
  <si>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</si>
  <si>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</si>
  <si>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</si>
  <si>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</si>
  <si>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</si>
  <si>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</si>
  <si>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</si>
  <si>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</si>
  <si>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</si>
  <si>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</si>
  <si>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</si>
  <si>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</si>
  <si>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</si>
  <si>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</si>
  <si>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</si>
  <si>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</si>
  <si>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</si>
  <si>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</si>
  <si>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</si>
  <si>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</si>
  <si>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</si>
  <si>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</si>
  <si>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</si>
  <si>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</si>
  <si>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</si>
  <si>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</si>
  <si>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</si>
  <si>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</si>
  <si>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</si>
  <si>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</si>
  <si>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</si>
  <si>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</si>
  <si>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</si>
  <si>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</si>
  <si>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</si>
  <si>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</si>
  <si>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</si>
  <si>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</si>
  <si>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</si>
  <si>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</si>
  <si>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</si>
  <si>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</si>
  <si>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</si>
  <si>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</si>
  <si>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</si>
  <si>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</si>
  <si>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</si>
  <si>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</si>
  <si>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</si>
  <si>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</si>
  <si>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</si>
  <si>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</si>
  <si>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</si>
  <si>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</si>
  <si>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</si>
  <si>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</si>
  <si>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</si>
  <si>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</si>
  <si>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</si>
  <si>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</si>
  <si>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</si>
  <si>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</si>
  <si>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</si>
  <si>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</si>
  <si>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</si>
  <si>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</si>
  <si>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</si>
  <si>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</si>
  <si>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</si>
  <si>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</si>
  <si>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</si>
  <si>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</si>
  <si>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</si>
  <si>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</si>
  <si>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</si>
  <si>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</si>
  <si>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</si>
  <si>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</si>
  <si>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</si>
  <si>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</si>
  <si>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</si>
  <si>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</si>
  <si>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</si>
  <si>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</si>
  <si>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</si>
  <si>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</si>
  <si>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</si>
  <si>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</si>
  <si>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</si>
  <si>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</si>
  <si>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</si>
  <si>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</si>
  <si>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</si>
  <si>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</si>
  <si>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</si>
  <si>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</si>
  <si>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</si>
  <si>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</si>
  <si>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</si>
  <si>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</si>
  <si>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</si>
  <si>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</si>
  <si>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</si>
  <si>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</si>
  <si>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</si>
  <si>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</si>
  <si>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</si>
  <si>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</si>
  <si>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</si>
  <si>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</si>
  <si>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</si>
  <si>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</si>
  <si>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</si>
  <si>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</si>
  <si>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</si>
  <si>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</si>
  <si>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</si>
  <si>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</si>
  <si>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</si>
  <si>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</si>
  <si>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</si>
  <si>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</si>
  <si>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</si>
  <si>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</si>
  <si>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</si>
  <si>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</si>
  <si>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</si>
  <si>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</si>
  <si>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</si>
  <si>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</si>
  <si>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</si>
  <si>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</si>
  <si>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</si>
  <si>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</si>
  <si>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</si>
  <si>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</si>
  <si>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</si>
  <si>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</si>
  <si>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</si>
  <si>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</si>
  <si>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</si>
  <si>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</si>
  <si>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</si>
  <si>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</si>
  <si>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</si>
  <si>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</si>
  <si>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</si>
  <si>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</si>
  <si>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</si>
  <si>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</si>
  <si>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</si>
  <si>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</si>
  <si>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</si>
  <si>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</si>
  <si>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</si>
  <si>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</si>
  <si>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</si>
  <si>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</si>
  <si>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</si>
  <si>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</si>
  <si>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</si>
  <si>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</si>
  <si>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</si>
  <si>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</si>
  <si>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</si>
  <si>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</si>
  <si>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</si>
  <si>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</si>
  <si>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</si>
  <si>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</si>
  <si>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</si>
  <si>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</si>
  <si>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</si>
  <si>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</si>
  <si>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</si>
  <si>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</si>
  <si>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</si>
  <si>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</si>
  <si>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</si>
  <si>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</si>
  <si>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</si>
  <si>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</si>
  <si>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</si>
  <si>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</si>
  <si>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</si>
  <si>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</si>
  <si>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</si>
  <si>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</si>
  <si>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</si>
  <si>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</si>
  <si>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</si>
  <si>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</si>
  <si>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</si>
  <si>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</si>
  <si>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</si>
  <si>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</si>
  <si>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</si>
  <si>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</si>
  <si>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</si>
  <si>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</si>
  <si>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</si>
  <si>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</si>
  <si>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</si>
  <si>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</si>
  <si>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</si>
  <si>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</si>
  <si>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</si>
  <si>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</si>
  <si>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</si>
  <si>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</si>
  <si>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</si>
  <si>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</si>
  <si>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</si>
  <si>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</si>
  <si>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</si>
  <si>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</si>
  <si>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</si>
  <si>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</si>
  <si>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</si>
  <si>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</si>
  <si>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</si>
  <si>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</si>
  <si>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</si>
  <si>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</si>
  <si>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</si>
  <si>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</si>
  <si>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</si>
  <si>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</si>
  <si>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</si>
  <si>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</si>
  <si>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</si>
  <si>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</si>
  <si>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</si>
  <si>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</si>
  <si>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</si>
  <si>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</si>
  <si>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</si>
  <si>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</si>
  <si>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</si>
  <si>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</si>
  <si>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</si>
  <si>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</si>
  <si>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</si>
  <si>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</si>
  <si>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</si>
  <si>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</si>
  <si>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</si>
  <si>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</si>
  <si>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</si>
  <si>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</si>
  <si>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</si>
  <si>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</si>
  <si>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</si>
  <si>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</si>
  <si>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</si>
  <si>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</si>
  <si>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</si>
  <si>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</si>
  <si>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</si>
  <si>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</si>
  <si>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</si>
  <si>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</si>
  <si>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</si>
  <si>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</si>
  <si>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</si>
  <si>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</si>
  <si>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</si>
  <si>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</si>
  <si>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</si>
  <si>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</si>
  <si>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</si>
  <si>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</si>
  <si>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</si>
  <si>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</si>
  <si>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</si>
  <si>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</si>
  <si>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</si>
  <si>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</si>
  <si>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</si>
  <si>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</si>
  <si>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</si>
  <si>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</si>
  <si>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</si>
  <si>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</si>
  <si>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</si>
  <si>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</si>
  <si>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</si>
  <si>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</si>
  <si>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</si>
  <si>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</si>
  <si>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</si>
  <si>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</si>
  <si>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</si>
  <si>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</si>
  <si>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</si>
  <si>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</si>
  <si>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</si>
  <si>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</si>
  <si>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</si>
  <si>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</si>
  <si>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</si>
  <si>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</si>
  <si>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</si>
  <si>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</si>
  <si>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</si>
  <si>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</si>
  <si>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</si>
  <si>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</si>
  <si>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</si>
  <si>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</si>
  <si>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</si>
  <si>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</si>
  <si>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</si>
  <si>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</si>
  <si>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</si>
  <si>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</si>
  <si>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</si>
  <si>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</si>
  <si>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</si>
  <si>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</si>
  <si>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</si>
  <si>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</si>
  <si>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</si>
  <si>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</si>
  <si>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</si>
  <si>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</si>
  <si>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</si>
  <si>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</si>
  <si>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</si>
  <si>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</si>
  <si>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</si>
  <si>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</si>
  <si>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</si>
  <si>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</si>
  <si>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</si>
  <si>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</si>
  <si>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</si>
  <si>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</si>
  <si>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</si>
  <si>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</si>
  <si>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</si>
  <si>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</si>
  <si>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</si>
  <si>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</si>
  <si>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</si>
  <si>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</si>
  <si>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</si>
  <si>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</si>
  <si>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</si>
  <si>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</si>
  <si>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</si>
  <si>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</si>
  <si>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</si>
  <si>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</si>
  <si>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</si>
  <si>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</si>
  <si>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</si>
  <si>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</si>
  <si>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</si>
  <si>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</si>
  <si>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</si>
  <si>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</si>
  <si>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</si>
  <si>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</si>
  <si>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</si>
  <si>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</si>
  <si>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</si>
  <si>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</si>
  <si>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</si>
  <si>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</si>
  <si>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</si>
  <si>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</si>
  <si>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</si>
  <si>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</si>
  <si>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</si>
  <si>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</si>
  <si>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</si>
  <si>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</si>
  <si>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</si>
  <si>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</si>
  <si>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</si>
  <si>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</si>
  <si>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</si>
  <si>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</si>
  <si>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</si>
  <si>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</si>
  <si>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</si>
  <si>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</si>
  <si>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</si>
  <si>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</si>
  <si>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</si>
  <si>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</si>
  <si>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</si>
  <si>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</si>
  <si>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</si>
  <si>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</si>
  <si>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</si>
  <si>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</si>
  <si>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</si>
  <si>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</si>
  <si>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</si>
  <si>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</si>
  <si>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</si>
  <si>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</si>
  <si>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</si>
  <si>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</si>
  <si>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</si>
  <si>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</si>
  <si>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</si>
  <si>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</si>
  <si>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</si>
  <si>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</si>
  <si>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</si>
  <si>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</si>
  <si>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</si>
  <si>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</si>
  <si>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</si>
  <si>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</si>
  <si>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</si>
  <si>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</si>
  <si>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</si>
  <si>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</si>
  <si>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</si>
  <si>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</si>
  <si>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</si>
  <si>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</si>
  <si>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</si>
  <si>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</si>
  <si>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</si>
  <si>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</si>
  <si>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</si>
  <si>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</si>
  <si>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</si>
  <si>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</si>
  <si>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</si>
  <si>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</si>
  <si>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</si>
  <si>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</si>
  <si>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</si>
  <si>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</si>
  <si>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</si>
  <si>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</si>
  <si>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</si>
  <si>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</si>
  <si>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</si>
  <si>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</si>
  <si>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</si>
  <si>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</si>
  <si>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</si>
  <si>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</si>
  <si>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</si>
  <si>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</si>
  <si>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</si>
  <si>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</si>
  <si>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</si>
  <si>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</si>
  <si>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</si>
  <si>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</si>
  <si>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</si>
  <si>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</si>
  <si>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</si>
  <si>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</si>
  <si>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</si>
  <si>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</si>
  <si>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</si>
  <si>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</si>
  <si>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</si>
  <si>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</si>
  <si>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</si>
  <si>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</si>
  <si>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</si>
  <si>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</si>
  <si>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</si>
  <si>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</si>
  <si>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</si>
  <si>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</si>
  <si>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</si>
  <si>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</si>
  <si>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</si>
  <si>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</si>
  <si>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</si>
  <si>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</si>
  <si>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</si>
  <si>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</si>
  <si>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</si>
  <si>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</si>
  <si>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</si>
  <si>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</si>
  <si>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</si>
  <si>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</si>
  <si>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</si>
  <si>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</si>
  <si>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</si>
  <si>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</si>
  <si>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</si>
  <si>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</si>
  <si>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</si>
  <si>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</si>
  <si>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</si>
  <si>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</si>
  <si>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</si>
  <si>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</si>
  <si>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</si>
  <si>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</si>
  <si>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</si>
  <si>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</si>
  <si>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</si>
  <si>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</si>
  <si>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</si>
  <si>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</si>
  <si>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</si>
  <si>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</si>
  <si>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</si>
  <si>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</si>
  <si>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</si>
  <si>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</si>
  <si>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</si>
  <si>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</si>
  <si>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</si>
  <si>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</si>
  <si>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</si>
  <si>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</si>
  <si>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</si>
  <si>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</si>
  <si>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</si>
  <si>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</si>
  <si>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</si>
  <si>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</si>
  <si>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</si>
  <si>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</si>
  <si>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</si>
  <si>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</si>
  <si>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</si>
  <si>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</si>
  <si>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</si>
  <si>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</si>
  <si>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</si>
  <si>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</si>
  <si>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</si>
  <si>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</si>
  <si>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</si>
  <si>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</si>
  <si>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</si>
  <si>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</si>
  <si>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</si>
  <si>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</si>
  <si>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</si>
  <si>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</si>
  <si>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</si>
  <si>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</si>
  <si>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</si>
  <si>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</si>
  <si>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</si>
  <si>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</si>
  <si>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</si>
  <si>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</si>
  <si>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</si>
  <si>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</si>
  <si>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</si>
  <si>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</si>
  <si>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</si>
  <si>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</si>
  <si>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</si>
  <si>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</si>
  <si>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</si>
  <si>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</si>
  <si>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</si>
  <si>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</si>
  <si>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</si>
  <si>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</si>
  <si>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</si>
  <si>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</si>
  <si>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</si>
  <si>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</si>
  <si>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</si>
  <si>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</si>
  <si>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</si>
  <si>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</si>
  <si>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</si>
  <si>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</si>
  <si>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</si>
  <si>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</si>
  <si>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</si>
  <si>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</si>
  <si>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</si>
  <si>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</si>
  <si>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</si>
  <si>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</si>
  <si>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</si>
  <si>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</si>
  <si>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</si>
  <si>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</si>
  <si>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</si>
  <si>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</si>
  <si>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</si>
  <si>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</si>
  <si>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</si>
  <si>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</si>
  <si>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</si>
  <si>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</si>
  <si>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</si>
  <si>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</si>
  <si>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</si>
  <si>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</si>
  <si>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</si>
  <si>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</si>
  <si>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</si>
  <si>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</si>
  <si>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</si>
  <si>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</si>
  <si>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</si>
  <si>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</si>
  <si>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</si>
  <si>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</si>
  <si>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</si>
  <si>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</si>
  <si>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</si>
  <si>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</si>
  <si>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</si>
  <si>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</si>
  <si>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</si>
  <si>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</si>
  <si>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</si>
  <si>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</si>
  <si>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</si>
  <si>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</si>
  <si>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</si>
  <si>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</si>
  <si>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</si>
  <si>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</si>
  <si>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</si>
  <si>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</si>
  <si>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</si>
  <si>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</si>
  <si>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</si>
  <si>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</si>
  <si>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</si>
  <si>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</si>
  <si>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</si>
  <si>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</si>
  <si>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</si>
  <si>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</si>
  <si>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</si>
  <si>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</si>
  <si>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</si>
  <si>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</si>
  <si>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</si>
  <si>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</si>
  <si>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</si>
  <si>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</si>
  <si>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</si>
  <si>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</si>
  <si>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</si>
  <si>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</si>
  <si>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</si>
  <si>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</si>
  <si>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</si>
  <si>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</si>
  <si>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</si>
  <si>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</si>
  <si>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</si>
  <si>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</si>
  <si>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</si>
  <si>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</si>
  <si>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</si>
  <si>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</si>
  <si>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</si>
  <si>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</si>
  <si>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</si>
  <si>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</si>
  <si>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</si>
  <si>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</si>
  <si>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</si>
  <si>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</si>
  <si>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</si>
  <si>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</si>
  <si>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</si>
  <si>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</si>
  <si>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</si>
  <si>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</si>
  <si>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</si>
  <si>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</si>
  <si>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</si>
  <si>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</si>
  <si>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</si>
  <si>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</si>
  <si>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</si>
  <si>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</si>
  <si>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</si>
  <si>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</si>
  <si>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</si>
  <si>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</si>
  <si>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</si>
  <si>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</si>
  <si>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</si>
  <si>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</si>
  <si>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</si>
  <si>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</si>
  <si>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</si>
  <si>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</si>
  <si>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</si>
  <si>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</si>
  <si>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</si>
  <si>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</si>
  <si>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</si>
  <si>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</si>
  <si>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</si>
  <si>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</si>
  <si>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</si>
  <si>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</si>
  <si>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</si>
  <si>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</si>
  <si>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</si>
  <si>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</si>
  <si>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</si>
  <si>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</si>
  <si>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</si>
  <si>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</si>
  <si>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</si>
  <si>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</si>
  <si>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</si>
  <si>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</si>
  <si>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</si>
  <si>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</si>
  <si>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</si>
  <si>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</si>
  <si>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</si>
  <si>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</si>
  <si>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</si>
  <si>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</si>
  <si>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</si>
  <si>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</si>
  <si>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</si>
  <si>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</si>
  <si>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</si>
  <si>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</si>
  <si>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</si>
  <si>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</si>
  <si>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</si>
  <si>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</si>
  <si>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</si>
  <si>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</si>
  <si>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</si>
  <si>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</si>
  <si>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</si>
  <si>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</si>
  <si>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</si>
  <si>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</si>
  <si>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</si>
  <si>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</si>
  <si>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</si>
  <si>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</si>
  <si>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</si>
  <si>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</si>
  <si>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</si>
  <si>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</si>
  <si>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</si>
  <si>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</si>
  <si>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</si>
  <si>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</si>
  <si>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</si>
  <si>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</si>
  <si>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</si>
  <si>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</si>
  <si>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</si>
  <si>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</si>
  <si>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</si>
  <si>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</si>
  <si>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</si>
  <si>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</si>
  <si>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</si>
  <si>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</si>
  <si>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</si>
  <si>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</si>
  <si>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</si>
  <si>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</si>
  <si>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</si>
  <si>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</si>
  <si>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</si>
  <si>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</si>
  <si>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</si>
  <si>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</si>
  <si>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</si>
  <si>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</si>
  <si>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</si>
  <si>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</si>
  <si>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</si>
  <si>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</si>
  <si>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</si>
  <si>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</si>
  <si>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</si>
  <si>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</si>
  <si>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</si>
  <si>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</si>
  <si>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</si>
  <si>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</si>
  <si>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</si>
  <si>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</si>
  <si>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</si>
  <si>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</si>
  <si>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</si>
  <si>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</si>
  <si>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</si>
  <si>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</si>
  <si>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</si>
  <si>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</si>
  <si>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</si>
  <si>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</si>
  <si>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</si>
  <si>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</si>
  <si>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</si>
  <si>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</si>
  <si>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</si>
  <si>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</si>
  <si>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</si>
  <si>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</si>
  <si>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</si>
  <si>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</si>
  <si>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</si>
  <si>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</si>
  <si>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</si>
  <si>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</si>
  <si>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</si>
  <si>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</si>
  <si>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</si>
  <si>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</si>
  <si>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</si>
  <si>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</si>
  <si>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</si>
  <si>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</si>
  <si>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</si>
  <si>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</si>
  <si>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</si>
  <si>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</si>
  <si>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</si>
  <si>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</si>
  <si>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</si>
  <si>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</si>
  <si>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</si>
  <si>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</si>
  <si>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</si>
  <si>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</si>
  <si>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</si>
  <si>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</si>
  <si>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</si>
  <si>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</si>
  <si>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</si>
  <si>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</si>
  <si>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</si>
  <si>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</si>
  <si>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</si>
  <si>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</si>
  <si>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</si>
  <si>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</si>
  <si>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</si>
  <si>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</si>
  <si>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</si>
  <si>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</si>
  <si>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</si>
  <si>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</si>
  <si>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</si>
  <si>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</si>
  <si>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</si>
  <si>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</si>
  <si>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</si>
  <si>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</si>
  <si>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</si>
  <si>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</si>
  <si>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</si>
  <si>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</si>
  <si>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</si>
  <si>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</si>
  <si>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</si>
  <si>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</si>
  <si>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</si>
  <si>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</si>
  <si>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</si>
  <si>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</si>
  <si>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</si>
  <si>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</si>
  <si>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</si>
  <si>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</si>
  <si>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</si>
  <si>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</si>
  <si>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</si>
  <si>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</si>
  <si>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</si>
  <si>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</si>
  <si>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</si>
  <si>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</si>
  <si>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</si>
  <si>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</si>
  <si>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</si>
  <si>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</si>
  <si>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</si>
  <si>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</si>
  <si>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</si>
  <si>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</si>
  <si>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</si>
  <si>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</si>
  <si>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</si>
  <si>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</si>
  <si>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</si>
  <si>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</si>
  <si>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</si>
  <si>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</si>
  <si>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</si>
  <si>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</si>
  <si>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</si>
  <si>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</si>
  <si>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</si>
  <si>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</si>
  <si>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</si>
  <si>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</si>
  <si>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</si>
  <si>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</si>
  <si>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</si>
  <si>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</si>
  <si>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</si>
  <si>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</si>
  <si>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</si>
  <si>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</si>
  <si>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</si>
  <si>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</si>
  <si>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</si>
  <si>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</si>
  <si>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</si>
  <si>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</si>
  <si>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</si>
  <si>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</si>
  <si>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</si>
  <si>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</si>
  <si>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</si>
  <si>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</si>
  <si>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</si>
  <si>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</si>
  <si>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</si>
  <si>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</si>
  <si>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</si>
  <si>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</si>
  <si>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</si>
  <si>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</si>
  <si>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</si>
  <si>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</si>
  <si>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</si>
  <si>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</si>
  <si>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</si>
  <si>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</si>
  <si>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</si>
  <si>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</si>
  <si>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</si>
  <si>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</si>
  <si>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</si>
  <si>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</si>
  <si>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</si>
  <si>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</si>
  <si>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</si>
  <si>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</si>
  <si>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</si>
  <si>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</si>
  <si>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</si>
  <si>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</si>
  <si>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</si>
  <si>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</si>
  <si>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</si>
  <si>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</si>
  <si>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</si>
  <si>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</si>
  <si>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</si>
  <si>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</si>
  <si>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</si>
  <si>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</si>
  <si>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</si>
  <si>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</si>
  <si>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</si>
  <si>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</si>
  <si>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</si>
  <si>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</si>
  <si>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</si>
  <si>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</si>
  <si>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</si>
  <si>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</si>
  <si>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</si>
  <si>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</si>
  <si>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</si>
  <si>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</si>
  <si>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</si>
  <si>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</si>
  <si>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</si>
  <si>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</si>
  <si>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</si>
  <si>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</si>
  <si>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</si>
  <si>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</si>
  <si>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</si>
  <si>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</si>
  <si>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</si>
  <si>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</si>
  <si>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</si>
  <si>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</si>
  <si>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</si>
  <si>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</si>
  <si>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</si>
  <si>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</si>
  <si>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</si>
  <si>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</si>
  <si>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</si>
  <si>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</si>
  <si>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</si>
  <si>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</si>
  <si>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</si>
  <si>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</si>
  <si>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</si>
  <si>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</si>
  <si>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</si>
  <si>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</si>
  <si>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</si>
  <si>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</si>
  <si>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</si>
  <si>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</si>
  <si>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</si>
  <si>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</si>
  <si>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</si>
  <si>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</si>
  <si>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</si>
  <si>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</si>
  <si>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</si>
  <si>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</si>
  <si>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</si>
  <si>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</si>
  <si>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</si>
  <si>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</si>
  <si>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</si>
  <si>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</si>
  <si>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</si>
  <si>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</si>
  <si>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</si>
  <si>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</si>
  <si>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</si>
  <si>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</si>
  <si>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</si>
  <si>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</si>
  <si>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</si>
  <si>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</si>
  <si>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</si>
  <si>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</si>
  <si>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</si>
  <si>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</si>
  <si>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</si>
  <si>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</si>
  <si>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</si>
  <si>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</si>
  <si>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</si>
  <si>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</si>
  <si>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</si>
  <si>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</si>
  <si>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</si>
  <si>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</si>
  <si>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</si>
  <si>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</si>
  <si>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</si>
  <si>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</si>
  <si>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</si>
  <si>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</si>
  <si>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</si>
  <si>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</si>
  <si>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</si>
  <si>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</si>
  <si>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</si>
  <si>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</si>
  <si>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</si>
  <si>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</si>
  <si>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</si>
  <si>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</si>
  <si>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</si>
  <si>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</si>
  <si>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</si>
  <si>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</si>
  <si>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</si>
  <si>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</si>
  <si>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</si>
  <si>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</si>
  <si>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</si>
  <si>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</si>
  <si>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</si>
  <si>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</si>
  <si>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</si>
  <si>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</si>
  <si>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</si>
  <si>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</si>
  <si>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</si>
  <si>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</si>
  <si>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</si>
  <si>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</si>
  <si>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</si>
  <si>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</si>
  <si>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</si>
  <si>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</si>
  <si>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</si>
  <si>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</si>
  <si>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</si>
  <si>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</si>
  <si>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</si>
  <si>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</si>
  <si>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</si>
  <si>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</si>
  <si>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</si>
  <si>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</si>
  <si>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</si>
  <si>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</si>
  <si>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</si>
  <si>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</si>
  <si>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</si>
  <si>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</si>
  <si>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</si>
  <si>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</si>
  <si>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</si>
  <si>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</si>
  <si>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</si>
  <si>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</si>
  <si>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</si>
  <si>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</si>
  <si>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</si>
  <si>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</si>
  <si>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</si>
  <si>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</si>
  <si>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</si>
  <si>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</si>
  <si>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</si>
  <si>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</si>
  <si>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</si>
  <si>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</si>
  <si>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</si>
  <si>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</si>
  <si>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</si>
  <si>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</si>
  <si>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</si>
  <si>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</si>
  <si>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</si>
  <si>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</si>
  <si>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</si>
  <si>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</si>
  <si>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</si>
  <si>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</si>
  <si>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</si>
  <si>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o/w Manufacturing and Manual Industries</t>
  </si>
  <si>
    <t>o/w Office and Business</t>
  </si>
  <si>
    <t>o/w Agricultutal properties</t>
  </si>
  <si>
    <t>Total value of cover pool subtracted nominal value of covered bonds</t>
  </si>
  <si>
    <t>Minimum legal required OC of RWA</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</si>
  <si>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
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
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</si>
  <si>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</si>
  <si>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</si>
  <si>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</si>
  <si>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</si>
  <si>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</si>
  <si>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</si>
  <si>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</si>
  <si>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</si>
  <si>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</si>
  <si>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</si>
  <si>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</si>
  <si>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</si>
  <si>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</si>
  <si>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</si>
  <si>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</si>
  <si>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</si>
  <si>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</si>
  <si>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</si>
  <si>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</si>
  <si>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</si>
  <si>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</si>
  <si>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</si>
  <si>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</si>
  <si>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</si>
  <si>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</si>
  <si>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</si>
  <si>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</si>
  <si>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</si>
  <si>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</si>
  <si>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</si>
  <si>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</si>
  <si>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</si>
  <si>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</si>
  <si>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</si>
  <si>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</si>
  <si>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</si>
  <si>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</si>
  <si>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</si>
  <si>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</si>
  <si>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</si>
  <si>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</si>
  <si>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</si>
  <si>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</si>
  <si>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</si>
  <si>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</si>
  <si>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</si>
  <si>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</si>
  <si>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</si>
  <si>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</si>
  <si>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</si>
  <si>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</si>
  <si>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</si>
  <si>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</si>
  <si>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</si>
  <si>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</si>
  <si>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</si>
  <si>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</si>
  <si>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</si>
  <si>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</si>
  <si>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</si>
  <si>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</si>
  <si>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</si>
  <si>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</si>
  <si>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</si>
  <si>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</si>
  <si>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</si>
  <si>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</si>
  <si>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</si>
  <si>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</si>
  <si>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</si>
  <si>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</si>
  <si>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</si>
  <si>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</si>
  <si>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</si>
  <si>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</si>
  <si>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</si>
  <si>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</si>
  <si>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</si>
  <si>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</si>
  <si>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</si>
  <si>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</si>
  <si>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</si>
  <si>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</si>
  <si>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</si>
  <si>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</si>
  <si>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</si>
  <si>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</si>
  <si>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</si>
  <si>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</si>
  <si>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</si>
  <si>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</si>
  <si>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</si>
  <si>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</si>
  <si>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</si>
  <si>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</si>
  <si>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</si>
  <si>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</si>
  <si>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</si>
  <si>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</si>
  <si>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</si>
  <si>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</si>
  <si>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</si>
  <si>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</si>
  <si>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</si>
  <si>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</si>
  <si>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</si>
  <si>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</si>
  <si>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</si>
  <si>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</si>
  <si>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</si>
  <si>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</si>
  <si>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</si>
  <si>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</si>
  <si>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</si>
  <si>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</si>
  <si>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</si>
  <si>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</si>
  <si>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</si>
  <si>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</si>
  <si>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</si>
  <si>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</si>
  <si>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</si>
  <si>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</si>
  <si>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</si>
  <si>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</si>
  <si>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</si>
  <si>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</si>
  <si>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</si>
  <si>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</si>
  <si>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</si>
  <si>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</si>
  <si>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</si>
  <si>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</si>
  <si>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</si>
  <si>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</si>
  <si>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</si>
  <si>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</si>
  <si>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</si>
  <si>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</si>
  <si>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</si>
  <si>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</si>
  <si>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</si>
  <si>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</si>
  <si>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</si>
  <si>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</si>
  <si>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</si>
  <si>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</si>
  <si>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</si>
  <si>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</si>
  <si>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</si>
  <si>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</si>
  <si>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</si>
  <si>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</si>
  <si>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</si>
  <si>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</si>
  <si>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</si>
  <si>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</si>
  <si>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</si>
  <si>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</si>
  <si>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</si>
  <si>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</si>
  <si>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</si>
  <si>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</si>
  <si>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</si>
  <si>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</si>
  <si>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</si>
  <si>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</si>
  <si>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</si>
  <si>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</si>
  <si>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</si>
  <si>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</si>
  <si>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USD</t>
  </si>
  <si>
    <t>CHF</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</si>
  <si>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</si>
  <si>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</si>
  <si>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</si>
  <si>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</si>
  <si>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</si>
  <si>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</si>
  <si>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</si>
  <si>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</si>
  <si>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</si>
  <si>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</si>
  <si>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</si>
  <si>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</si>
  <si>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</si>
  <si>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</si>
  <si>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</si>
  <si>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</si>
  <si>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</si>
  <si>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</si>
  <si>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</si>
  <si>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</si>
  <si>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</si>
  <si>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</si>
  <si>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</si>
  <si>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</si>
  <si>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</si>
  <si>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</si>
  <si>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</si>
  <si>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</si>
  <si>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</si>
  <si>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</si>
  <si>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</si>
  <si>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</si>
  <si>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</si>
  <si>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</si>
  <si>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Nominal cover pool (total value)</t>
  </si>
  <si>
    <r>
      <t>Table G1.1 – General cover pool information</t>
    </r>
    <r>
      <rPr>
        <b/>
        <sz val="12"/>
        <color theme="1"/>
        <rFont val="Calibri"/>
        <family val="2"/>
        <scheme val="minor"/>
      </rPr>
      <t xml:space="preserve"> </t>
    </r>
  </si>
  <si>
    <t>In %</t>
  </si>
  <si>
    <t>DKK 50 - 100m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</si>
  <si>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</si>
  <si>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</si>
  <si>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</si>
  <si>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</si>
  <si>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</si>
  <si>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</si>
  <si>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</si>
  <si>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</si>
  <si>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</si>
  <si>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</si>
  <si>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</si>
  <si>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</si>
  <si>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</si>
  <si>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&gt; 100</t>
  </si>
  <si>
    <t>95 - 100</t>
  </si>
  <si>
    <t>90 - 94,9</t>
  </si>
  <si>
    <t>85 - 89,9</t>
  </si>
  <si>
    <t>80 - 84,9</t>
  </si>
  <si>
    <t>70 - 79,9</t>
  </si>
  <si>
    <t>60 - 69,9</t>
  </si>
  <si>
    <t>40 - 59,9</t>
  </si>
  <si>
    <t>20 - 39,9</t>
  </si>
  <si>
    <t>0 - 19,9</t>
  </si>
  <si>
    <t>Per cent</t>
  </si>
  <si>
    <t>Properties for social and cultural purposes</t>
  </si>
  <si>
    <t>Agricultutal properties</t>
  </si>
  <si>
    <t>Avg. LTV</t>
  </si>
  <si>
    <t>Lending, by-loan to-value (LTV), current property value, PER CENT ("Sidste krone")</t>
  </si>
  <si>
    <t>Table M4d/B4d</t>
  </si>
  <si>
    <t>Table M4c/B4c</t>
  </si>
  <si>
    <t>Lending, by-loan to-value (LTV), current property value, per cent</t>
  </si>
  <si>
    <t>Table M4b/B4b</t>
  </si>
  <si>
    <t>Table M4a/B4a</t>
  </si>
  <si>
    <t>Outside Denmark</t>
  </si>
  <si>
    <t>Table M5/B5 - Total</t>
  </si>
  <si>
    <t>&lt; 12 months</t>
  </si>
  <si>
    <t>Money market based loans</t>
  </si>
  <si>
    <t>Adjustable Rate Mortgages</t>
  </si>
  <si>
    <t>Fixed-rate loans</t>
  </si>
  <si>
    <t>Capped floaters</t>
  </si>
  <si>
    <t>Non Capped floaters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</si>
  <si>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</si>
  <si>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</si>
  <si>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</si>
  <si>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</si>
  <si>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</si>
  <si>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</si>
  <si>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</si>
  <si>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</si>
  <si>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</si>
  <si>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</si>
  <si>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</si>
  <si>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90 day NPL</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</si>
  <si>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</si>
  <si>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</si>
  <si>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</si>
  <si>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</si>
  <si>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</si>
  <si>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</si>
  <si>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</si>
  <si>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</si>
  <si>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</si>
  <si>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</si>
  <si>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</si>
  <si>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</si>
  <si>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</si>
  <si>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</si>
  <si>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</si>
  <si>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</si>
  <si>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</si>
  <si>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</si>
  <si>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</si>
  <si>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</si>
  <si>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</si>
  <si>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</si>
  <si>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</si>
  <si>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</si>
  <si>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</si>
  <si>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</si>
  <si>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</si>
  <si>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</si>
  <si>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</si>
  <si>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</si>
  <si>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</si>
  <si>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</si>
  <si>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</si>
  <si>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</si>
  <si>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</si>
  <si>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</si>
  <si>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</si>
  <si>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</si>
  <si>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</si>
  <si>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</si>
  <si>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</si>
  <si>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</si>
  <si>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</si>
  <si>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</si>
  <si>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</si>
  <si>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</si>
  <si>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</si>
  <si>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</si>
  <si>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</si>
  <si>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</si>
  <si>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</si>
  <si>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</si>
  <si>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</si>
  <si>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</si>
  <si>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</si>
  <si>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</si>
  <si>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</si>
  <si>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</si>
  <si>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</si>
  <si>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</si>
  <si>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</si>
  <si>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</si>
  <si>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</si>
  <si>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</si>
  <si>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</si>
  <si>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</si>
  <si>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</si>
  <si>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</si>
  <si>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</si>
  <si>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</si>
  <si>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</si>
  <si>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</si>
  <si>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</si>
  <si>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</si>
  <si>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</si>
  <si>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</si>
  <si>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</si>
  <si>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</si>
  <si>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</si>
  <si>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</si>
  <si>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</si>
  <si>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</si>
  <si>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</si>
  <si>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</si>
  <si>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</si>
  <si>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</si>
  <si>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</si>
  <si>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</si>
  <si>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</si>
  <si>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</si>
  <si>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</si>
  <si>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</si>
  <si>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</si>
  <si>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</si>
  <si>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</si>
  <si>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</si>
  <si>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</si>
  <si>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</si>
  <si>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</si>
  <si>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</si>
  <si>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</si>
  <si>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</si>
  <si>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</si>
  <si>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</si>
  <si>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</si>
  <si>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</si>
  <si>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</si>
  <si>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</si>
  <si>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</si>
  <si>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</si>
  <si>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</si>
  <si>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</si>
  <si>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</si>
  <si>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</si>
  <si>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</si>
  <si>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</si>
  <si>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</si>
  <si>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</si>
  <si>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</si>
  <si>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</si>
  <si>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</si>
  <si>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</si>
  <si>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</si>
  <si>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</si>
  <si>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</si>
  <si>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</si>
  <si>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</si>
  <si>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</si>
  <si>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</si>
  <si>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</si>
  <si>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</si>
  <si>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</si>
  <si>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</si>
  <si>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</si>
  <si>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</si>
  <si>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</si>
  <si>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</si>
  <si>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</si>
  <si>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</si>
  <si>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</si>
  <si>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</si>
  <si>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</si>
  <si>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</si>
  <si>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</si>
  <si>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</si>
  <si>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</si>
  <si>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</si>
  <si>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</si>
  <si>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</si>
  <si>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</si>
  <si>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</si>
  <si>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</si>
  <si>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</si>
  <si>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</si>
  <si>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</si>
  <si>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 xml:space="preserve">o/w coorperative housing </t>
  </si>
  <si>
    <t>https://www.realkreditraadet.dk/en/covered_bond_info/act_addressing_refinancing_risk</t>
  </si>
  <si>
    <t>In 2014  the Danish covered bond legislation was changes in order to address refinancing risk. Please find information via following link</t>
  </si>
  <si>
    <t>Realkredit Danmark</t>
  </si>
  <si>
    <t>www.rd.dk</t>
  </si>
  <si>
    <t>Y</t>
  </si>
  <si>
    <t>https://www.coveredbondlabel.com/issuer/5/</t>
  </si>
  <si>
    <t>8 % of REA (Legal requirement)</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</si>
  <si>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</si>
  <si>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</si>
  <si>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</si>
  <si>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</si>
  <si>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</si>
  <si>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</si>
  <si>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</si>
  <si>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</si>
  <si>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</si>
  <si>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</si>
  <si>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</si>
  <si>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</si>
  <si>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</si>
  <si>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</si>
  <si>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</si>
  <si>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 xml:space="preserve">Reporting Date: </t>
  </si>
  <si>
    <t>Cut-off Date:</t>
  </si>
  <si>
    <t xml:space="preserve">       Realkredit Danmark</t>
  </si>
  <si>
    <t>X</t>
  </si>
  <si>
    <t>E. Harmonised Transparency Template - Optional ECB Repo Disclosure</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</si>
  <si>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</si>
  <si>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</si>
  <si>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</si>
  <si>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</si>
  <si>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</si>
  <si>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</si>
  <si>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</si>
  <si>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</si>
  <si>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</si>
  <si>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</si>
  <si>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E.1.1.3</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</si>
  <si>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</si>
  <si>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</si>
  <si>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</si>
  <si>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</si>
  <si>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</si>
  <si>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</si>
  <si>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</si>
  <si>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</si>
  <si>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</si>
  <si>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</si>
  <si>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</si>
  <si>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</si>
  <si>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</si>
  <si>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</si>
  <si>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</si>
  <si>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</si>
  <si>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E.1.1.12</t>
  </si>
  <si>
    <t>Cover Pool Monitor</t>
  </si>
  <si>
    <t>OE.1.1.1</t>
  </si>
  <si>
    <t>OE.1.1.2</t>
  </si>
  <si>
    <t>OE.1.1.3</t>
  </si>
  <si>
    <t>OE.1.1.4</t>
  </si>
  <si>
    <t>OE.1.1.5</t>
  </si>
  <si>
    <t>OE.1.1.6</t>
  </si>
  <si>
    <t>OE.1.1.7</t>
  </si>
  <si>
    <t>OE.1.1.8</t>
  </si>
  <si>
    <t>Swap Counterparties</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</si>
  <si>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</si>
  <si>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</si>
  <si>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</si>
  <si>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</si>
  <si>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</si>
  <si>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</si>
  <si>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</si>
  <si>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</si>
  <si>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</si>
  <si>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</si>
  <si>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</si>
  <si>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</si>
  <si>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</si>
  <si>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</si>
  <si>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</si>
  <si>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</si>
  <si>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</si>
  <si>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</si>
  <si>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</si>
  <si>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</si>
  <si>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</si>
  <si>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</si>
  <si>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</si>
  <si>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</si>
  <si>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</si>
  <si>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</si>
  <si>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</si>
  <si>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</si>
  <si>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</si>
  <si>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</si>
  <si>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</si>
  <si>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</si>
  <si>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</si>
  <si>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</si>
  <si>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</si>
  <si>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</si>
  <si>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</si>
  <si>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</si>
  <si>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</si>
  <si>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</si>
  <si>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</si>
  <si>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</si>
  <si>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</si>
  <si>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</si>
  <si>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</si>
  <si>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</si>
  <si>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</si>
  <si>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</si>
  <si>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</si>
  <si>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</si>
  <si>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</si>
  <si>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</si>
  <si>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</si>
  <si>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</si>
  <si>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</si>
  <si>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</si>
  <si>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</si>
  <si>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</si>
  <si>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</si>
  <si>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OE.3.2.1</t>
  </si>
  <si>
    <t>OE.3.2.2</t>
  </si>
  <si>
    <t>OE.3.2.3</t>
  </si>
  <si>
    <t>OE.3.2.4</t>
  </si>
  <si>
    <t>180-&lt;2*365</t>
  </si>
  <si>
    <t>Transmission or liquidation proceeds to CB holders (for redemption of CBs maturing 0-1 day)</t>
  </si>
  <si>
    <t>0-1 day</t>
  </si>
  <si>
    <t>NETS A/S</t>
  </si>
  <si>
    <t>Danske Banks A/S</t>
  </si>
  <si>
    <t>549300NLOMBWE943Y</t>
  </si>
  <si>
    <t>MAES062Z21O4RZ2U7M96</t>
  </si>
  <si>
    <t>2138001VO8L6MTIDB405</t>
  </si>
  <si>
    <t>This addendum is optional</t>
  </si>
  <si>
    <t>2017Q1</t>
  </si>
  <si>
    <t>31-12-2017</t>
  </si>
  <si>
    <t>Capital Centre T</t>
  </si>
  <si>
    <t>Data per 31 December 2017</t>
  </si>
  <si>
    <t>Q4 2017</t>
  </si>
  <si>
    <t>End Q4 2017</t>
  </si>
  <si>
    <t>2017Q4</t>
  </si>
  <si>
    <t>2017Q3</t>
  </si>
  <si>
    <t>2017Q2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</si>
</sst>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dd/mmm/yyyy"/>
    <numFmt numFmtId="165" formatCode="_ * #,##0.0_ ;_ * \-#,##0.0_ ;_ * &quot;-&quot;??_ ;_ @_ "/>
    <numFmt numFmtId="166" formatCode="_ * #,##0_ ;_ * \-#,##0_ ;_ * &quot;-&quot;??_ ;_ @_ "/>
    <numFmt numFmtId="167" formatCode="0.0"/>
    <numFmt numFmtId="168" formatCode="0.0%"/>
    <numFmt numFmtId="169" formatCode="[$-809]dd\ mmmm\ yyyy;@"/>
  </numFmts>
  <fonts count="8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u/>
      <sz val="9.35"/>
      <color theme="10"/>
      <name val="Calibri"/>
      <family val="2"/>
    </font>
    <font>
      <sz val="9"/>
      <name val="Calibri"/>
      <family val="2"/>
      <scheme val="minor"/>
    </font>
    <font>
      <b/>
      <sz val="9"/>
      <name val="Calibri"/>
      <family val="2"/>
      <scheme val="minor"/>
    </font>
    <font>
      <sz val="11"/>
      <color rgb="FFFF0000"/>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i/>
      <sz val="11"/>
      <color theme="1"/>
      <name val="Calibri"/>
      <family val="2"/>
      <scheme val="minor"/>
    </font>
    <font>
      <b/>
      <sz val="12"/>
      <name val="Calibri"/>
      <family val="2"/>
      <scheme val="minor"/>
    </font>
    <font>
      <sz val="11"/>
      <color theme="1"/>
      <name val="Calibri"/>
      <family val="2"/>
    </font>
    <font>
      <i/>
      <sz val="8"/>
      <color theme="1"/>
      <name val="Calibri"/>
      <family val="2"/>
      <scheme val="minor"/>
    </font>
    <font>
      <b/>
      <sz val="9"/>
      <color rgb="FF000000"/>
      <name val="Arial"/>
      <family val="2"/>
    </font>
    <font>
      <sz val="12"/>
      <color theme="1"/>
      <name val="Times New Roman"/>
      <family val="1"/>
    </font>
    <font>
      <sz val="8"/>
      <color rgb="FF000000"/>
      <name val="Arial"/>
      <family val="2"/>
    </font>
    <font>
      <b/>
      <i/>
      <sz val="10"/>
      <color rgb="FF000000"/>
      <name val="Arial"/>
      <family val="2"/>
    </font>
    <font>
      <b/>
      <sz val="10"/>
      <color rgb="FF000000"/>
      <name val="Arial"/>
      <family val="2"/>
    </font>
    <font>
      <sz val="11"/>
      <color rgb="FF000000"/>
      <name val="Calibri"/>
      <family val="2"/>
    </font>
    <font>
      <b/>
      <sz val="11"/>
      <color rgb="FF000000"/>
      <name val="Calibri"/>
      <family val="2"/>
    </font>
    <font>
      <b/>
      <sz val="12"/>
      <color rgb="FF000000"/>
      <name val="Calibri"/>
      <family val="2"/>
    </font>
    <font>
      <sz val="9"/>
      <color indexed="81"/>
      <name val="Tahoma"/>
      <family val="2"/>
    </font>
    <font>
      <i/>
      <sz val="11"/>
      <color rgb="FF0070C0"/>
      <name val="Calibri"/>
      <family val="2"/>
      <scheme val="minor"/>
    </font>
    <font>
      <b/>
      <sz val="11"/>
      <color rgb="FFFF0000"/>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9" fillId="0" borderId="0" applyNumberFormat="0" applyFill="0" applyBorder="0" applyAlignment="0" applyProtection="0">
      <alignment vertical="top"/>
      <protection locked="0"/>
    </xf>
    <xf numFmtId="43" fontId="4" fillId="0" borderId="0" applyFont="0" applyFill="0" applyBorder="0" applyAlignment="0" applyProtection="0"/>
    <xf numFmtId="0" fontId="38" fillId="0" borderId="0"/>
  </cellStyleXfs>
  <cellXfs count="49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0"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3" fillId="4" borderId="0" xfId="0" applyFont="1" applyFill="1" applyBorder="1" applyAlignment="1">
      <alignment horizontal="center" vertical="center"/>
    </xf>
    <xf numFmtId="0" fontId="44" fillId="4" borderId="0" xfId="0" applyFont="1" applyFill="1" applyBorder="1" applyAlignment="1">
      <alignment horizontal="left" vertical="top"/>
    </xf>
    <xf numFmtId="0" fontId="45" fillId="4" borderId="0" xfId="0" applyFont="1" applyFill="1" applyBorder="1" applyAlignment="1">
      <alignment horizontal="center" vertical="center" wrapText="1"/>
    </xf>
    <xf numFmtId="164" fontId="38" fillId="8" borderId="0" xfId="11" applyNumberFormat="1" applyFont="1" applyFill="1" applyBorder="1" applyAlignment="1">
      <alignment horizontal="center"/>
    </xf>
    <xf numFmtId="0" fontId="46" fillId="8" borderId="0" xfId="11" applyFont="1" applyFill="1" applyBorder="1"/>
    <xf numFmtId="0" fontId="47" fillId="4" borderId="0" xfId="0" applyFont="1" applyFill="1" applyBorder="1" applyAlignment="1">
      <alignment horizontal="justify" vertical="center"/>
    </xf>
    <xf numFmtId="0" fontId="47" fillId="4" borderId="0" xfId="0" applyFont="1" applyFill="1" applyBorder="1" applyAlignment="1">
      <alignment horizontal="left" vertical="center"/>
    </xf>
    <xf numFmtId="0" fontId="48" fillId="4" borderId="0" xfId="0" applyFont="1" applyFill="1"/>
    <xf numFmtId="0" fontId="49" fillId="4" borderId="0" xfId="0" applyFont="1" applyFill="1"/>
    <xf numFmtId="0" fontId="48" fillId="4" borderId="0" xfId="0" applyFont="1" applyFill="1" applyBorder="1"/>
    <xf numFmtId="0" fontId="49" fillId="4" borderId="0" xfId="0" applyFont="1" applyFill="1" applyBorder="1"/>
    <xf numFmtId="0" fontId="50" fillId="4" borderId="0" xfId="9" applyFont="1" applyFill="1" applyBorder="1" applyAlignment="1" applyProtection="1"/>
    <xf numFmtId="0" fontId="49" fillId="4" borderId="0" xfId="0" applyFont="1" applyFill="1" applyBorder="1" applyAlignment="1">
      <alignment horizontal="left"/>
    </xf>
    <xf numFmtId="0" fontId="51" fillId="4" borderId="0" xfId="0" applyFont="1" applyFill="1" applyBorder="1" applyAlignment="1">
      <alignment horizontal="left"/>
    </xf>
    <xf numFmtId="0" fontId="50" fillId="4" borderId="0" xfId="9" applyFont="1" applyFill="1" applyAlignment="1" applyProtection="1"/>
    <xf numFmtId="0" fontId="49" fillId="4" borderId="0" xfId="0" applyFont="1" applyFill="1" applyBorder="1" applyAlignment="1"/>
    <xf numFmtId="15" fontId="52" fillId="4" borderId="0" xfId="0" quotePrefix="1" applyNumberFormat="1" applyFont="1" applyFill="1"/>
    <xf numFmtId="0" fontId="53" fillId="4" borderId="0" xfId="0" applyFont="1" applyFill="1"/>
    <xf numFmtId="0" fontId="53" fillId="4" borderId="0" xfId="0" applyFont="1" applyFill="1" applyAlignment="1">
      <alignment horizontal="right"/>
    </xf>
    <xf numFmtId="0" fontId="3" fillId="4" borderId="0" xfId="0" applyFont="1" applyFill="1"/>
    <xf numFmtId="0" fontId="39" fillId="4" borderId="0" xfId="9" applyFill="1" applyAlignment="1" applyProtection="1">
      <alignment horizontal="right"/>
    </xf>
    <xf numFmtId="43" fontId="55" fillId="4" borderId="18" xfId="0" applyNumberFormat="1" applyFont="1" applyFill="1" applyBorder="1" applyAlignment="1">
      <alignment vertical="center" wrapText="1"/>
    </xf>
    <xf numFmtId="0" fontId="55" fillId="4" borderId="18" xfId="0" applyFont="1" applyFill="1" applyBorder="1" applyAlignment="1">
      <alignment vertical="center" wrapText="1"/>
    </xf>
    <xf numFmtId="43" fontId="0" fillId="4" borderId="0" xfId="0" applyNumberFormat="1" applyFont="1" applyFill="1" applyAlignment="1">
      <alignment horizontal="right"/>
    </xf>
    <xf numFmtId="0" fontId="55" fillId="4" borderId="0" xfId="0" applyFont="1" applyFill="1" applyBorder="1" applyAlignment="1">
      <alignment vertical="center" wrapText="1"/>
    </xf>
    <xf numFmtId="0" fontId="55" fillId="4" borderId="18" xfId="0" applyFont="1" applyFill="1" applyBorder="1" applyAlignment="1">
      <alignment horizontal="left" vertical="center" wrapText="1" indent="3"/>
    </xf>
    <xf numFmtId="0" fontId="55" fillId="4" borderId="0" xfId="0" applyFont="1" applyFill="1" applyBorder="1" applyAlignment="1">
      <alignment horizontal="left" vertical="center" wrapText="1" indent="6"/>
    </xf>
    <xf numFmtId="166" fontId="0" fillId="4" borderId="0" xfId="10" applyNumberFormat="1" applyFont="1" applyFill="1" applyBorder="1" applyAlignment="1">
      <alignment horizontal="right" vertical="top" wrapText="1"/>
    </xf>
    <xf numFmtId="0" fontId="55" fillId="9" borderId="0" xfId="0" applyFont="1" applyFill="1" applyBorder="1" applyAlignment="1">
      <alignment vertical="center" wrapText="1"/>
    </xf>
    <xf numFmtId="0" fontId="56" fillId="9" borderId="0" xfId="0" applyFont="1" applyFill="1" applyBorder="1" applyAlignment="1">
      <alignment horizontal="justify" vertical="center" wrapText="1"/>
    </xf>
    <xf numFmtId="0" fontId="57" fillId="9" borderId="0" xfId="0" applyFont="1" applyFill="1" applyBorder="1" applyAlignment="1">
      <alignment horizontal="justify" vertical="center" wrapText="1"/>
    </xf>
    <xf numFmtId="0" fontId="55" fillId="4" borderId="0" xfId="0" applyFont="1" applyFill="1" applyBorder="1" applyAlignment="1">
      <alignment horizontal="justify" vertical="center" wrapText="1"/>
    </xf>
    <xf numFmtId="0" fontId="0" fillId="4" borderId="0" xfId="0" applyFont="1" applyFill="1" applyBorder="1"/>
    <xf numFmtId="0" fontId="56" fillId="4" borderId="0" xfId="0" applyFont="1" applyFill="1" applyBorder="1" applyAlignment="1">
      <alignment vertical="center"/>
    </xf>
    <xf numFmtId="0" fontId="58" fillId="4" borderId="0" xfId="0" applyFont="1" applyFill="1" applyBorder="1" applyAlignment="1">
      <alignment horizontal="justify" vertical="center" wrapText="1"/>
    </xf>
    <xf numFmtId="0" fontId="59" fillId="4" borderId="0" xfId="0" applyFont="1" applyFill="1" applyBorder="1" applyAlignment="1">
      <alignment horizontal="justify" vertical="center" wrapText="1"/>
    </xf>
    <xf numFmtId="167" fontId="55" fillId="4" borderId="0" xfId="0" applyNumberFormat="1" applyFont="1" applyFill="1" applyBorder="1" applyAlignment="1">
      <alignment vertical="center" wrapText="1"/>
    </xf>
    <xf numFmtId="167" fontId="55" fillId="4" borderId="11" xfId="0" applyNumberFormat="1" applyFont="1" applyFill="1" applyBorder="1" applyAlignment="1">
      <alignment vertical="center" wrapText="1"/>
    </xf>
    <xf numFmtId="0" fontId="0" fillId="4" borderId="11" xfId="0" applyFont="1" applyFill="1" applyBorder="1" applyAlignment="1">
      <alignment vertical="center" wrapText="1"/>
    </xf>
    <xf numFmtId="0" fontId="55" fillId="4" borderId="11" xfId="0" applyFont="1" applyFill="1" applyBorder="1" applyAlignment="1">
      <alignment vertical="center" wrapText="1"/>
    </xf>
    <xf numFmtId="168" fontId="55" fillId="4" borderId="19" xfId="1" applyNumberFormat="1" applyFont="1" applyFill="1" applyBorder="1" applyAlignment="1">
      <alignment vertical="center" wrapText="1"/>
    </xf>
    <xf numFmtId="0" fontId="55" fillId="4" borderId="19" xfId="0" applyFont="1" applyFill="1" applyBorder="1" applyAlignment="1">
      <alignment vertical="center" wrapText="1"/>
    </xf>
    <xf numFmtId="167" fontId="55" fillId="4" borderId="18" xfId="0" applyNumberFormat="1" applyFont="1" applyFill="1" applyBorder="1" applyAlignment="1">
      <alignment vertical="center" wrapText="1"/>
    </xf>
    <xf numFmtId="0" fontId="60" fillId="9" borderId="0" xfId="0" applyFont="1" applyFill="1" applyBorder="1" applyAlignment="1">
      <alignment horizontal="right" vertical="center" wrapText="1"/>
    </xf>
    <xf numFmtId="0" fontId="59" fillId="9" borderId="0" xfId="0" applyFont="1" applyFill="1" applyBorder="1" applyAlignment="1">
      <alignment vertical="center"/>
    </xf>
    <xf numFmtId="0" fontId="61" fillId="4" borderId="0" xfId="0" applyFont="1" applyFill="1" applyBorder="1" applyAlignment="1"/>
    <xf numFmtId="0" fontId="62" fillId="4" borderId="0" xfId="0" applyFont="1" applyFill="1" applyBorder="1" applyAlignment="1">
      <alignment vertical="center"/>
    </xf>
    <xf numFmtId="0" fontId="47" fillId="4" borderId="0" xfId="0" applyFont="1" applyFill="1" applyBorder="1" applyAlignment="1">
      <alignment horizontal="justify" vertical="center" wrapText="1"/>
    </xf>
    <xf numFmtId="0" fontId="63" fillId="4" borderId="0" xfId="0" applyFont="1" applyFill="1" applyBorder="1"/>
    <xf numFmtId="0" fontId="0" fillId="4" borderId="18" xfId="0" applyFont="1" applyFill="1" applyBorder="1" applyAlignment="1">
      <alignment vertical="center"/>
    </xf>
    <xf numFmtId="0" fontId="0" fillId="4" borderId="0" xfId="0" applyFont="1" applyFill="1" applyBorder="1" applyAlignment="1">
      <alignment vertical="center"/>
    </xf>
    <xf numFmtId="0" fontId="0" fillId="4" borderId="0" xfId="0" applyFont="1" applyFill="1" applyBorder="1" applyAlignment="1">
      <alignment vertical="center" wrapText="1"/>
    </xf>
    <xf numFmtId="0" fontId="57" fillId="4" borderId="0" xfId="0" applyFont="1" applyFill="1" applyBorder="1" applyAlignment="1">
      <alignment horizontal="justify" vertical="center" wrapText="1"/>
    </xf>
    <xf numFmtId="0" fontId="47" fillId="9" borderId="0" xfId="0" applyFont="1" applyFill="1" applyBorder="1" applyAlignment="1">
      <alignment horizontal="justify" vertical="center" wrapText="1"/>
    </xf>
    <xf numFmtId="0" fontId="64" fillId="4" borderId="0" xfId="0" applyFont="1" applyFill="1" applyBorder="1" applyAlignment="1">
      <alignment vertical="center"/>
    </xf>
    <xf numFmtId="0" fontId="65" fillId="4" borderId="0" xfId="0" applyFont="1" applyFill="1" applyBorder="1"/>
    <xf numFmtId="0" fontId="65" fillId="4" borderId="0" xfId="0" applyFont="1" applyFill="1" applyBorder="1" applyAlignment="1">
      <alignment vertical="center"/>
    </xf>
    <xf numFmtId="0" fontId="0" fillId="4" borderId="0" xfId="0" applyFont="1" applyFill="1" applyBorder="1" applyAlignment="1">
      <alignment horizontal="center" vertical="center"/>
    </xf>
    <xf numFmtId="0" fontId="0" fillId="0" borderId="0" xfId="0" applyFont="1" applyBorder="1" applyAlignment="1">
      <alignment horizontal="center"/>
    </xf>
    <xf numFmtId="0" fontId="2" fillId="0" borderId="0" xfId="0" applyFont="1" applyBorder="1"/>
    <xf numFmtId="0" fontId="0" fillId="0" borderId="12" xfId="0" applyFont="1" applyBorder="1" applyAlignment="1">
      <alignment horizontal="center"/>
    </xf>
    <xf numFmtId="0" fontId="2" fillId="0" borderId="12" xfId="0" applyFont="1" applyBorder="1"/>
    <xf numFmtId="0" fontId="0" fillId="0" borderId="12" xfId="0" applyFont="1" applyBorder="1"/>
    <xf numFmtId="0" fontId="57" fillId="4" borderId="0" xfId="0" applyFont="1" applyFill="1" applyBorder="1" applyAlignment="1">
      <alignment vertical="center" wrapText="1"/>
    </xf>
    <xf numFmtId="0" fontId="57" fillId="9" borderId="0" xfId="0" applyFont="1" applyFill="1" applyBorder="1" applyAlignment="1">
      <alignment vertical="center" wrapText="1"/>
    </xf>
    <xf numFmtId="0" fontId="0" fillId="4" borderId="0" xfId="0" applyFill="1"/>
    <xf numFmtId="0" fontId="2" fillId="4" borderId="0" xfId="0" applyFont="1" applyFill="1"/>
    <xf numFmtId="43" fontId="2" fillId="4" borderId="0" xfId="10" applyFont="1" applyFill="1" applyBorder="1"/>
    <xf numFmtId="0" fontId="2" fillId="4" borderId="0" xfId="0" applyFont="1" applyFill="1" applyBorder="1"/>
    <xf numFmtId="43" fontId="2" fillId="4" borderId="12" xfId="10" applyFont="1" applyFill="1" applyBorder="1"/>
    <xf numFmtId="0" fontId="2" fillId="4" borderId="12" xfId="0" applyFont="1" applyFill="1" applyBorder="1"/>
    <xf numFmtId="43" fontId="2" fillId="4" borderId="0" xfId="10" applyFont="1" applyFill="1"/>
    <xf numFmtId="0" fontId="19" fillId="4" borderId="0" xfId="0" applyFont="1" applyFill="1"/>
    <xf numFmtId="43" fontId="0" fillId="4" borderId="0" xfId="10" applyFont="1" applyFill="1" applyBorder="1"/>
    <xf numFmtId="0" fontId="0" fillId="4" borderId="0" xfId="0" applyFill="1" applyBorder="1" applyAlignment="1">
      <alignment horizontal="left"/>
    </xf>
    <xf numFmtId="43" fontId="0" fillId="4" borderId="12" xfId="10" applyFont="1" applyFill="1" applyBorder="1"/>
    <xf numFmtId="0" fontId="0" fillId="4" borderId="0" xfId="0" applyFill="1" applyBorder="1"/>
    <xf numFmtId="0" fontId="0" fillId="4" borderId="12" xfId="0" applyFill="1" applyBorder="1"/>
    <xf numFmtId="0" fontId="3" fillId="4" borderId="12" xfId="0" applyFont="1" applyFill="1" applyBorder="1"/>
    <xf numFmtId="43" fontId="0" fillId="4" borderId="0" xfId="10" applyFont="1" applyFill="1"/>
    <xf numFmtId="0" fontId="55" fillId="4" borderId="0" xfId="0" applyFont="1" applyFill="1" applyBorder="1" applyAlignment="1">
      <alignment horizontal="right" vertical="center"/>
    </xf>
    <xf numFmtId="0" fontId="55" fillId="4" borderId="0" xfId="0" applyFont="1" applyFill="1" applyBorder="1" applyAlignment="1">
      <alignment horizontal="right" vertical="center" wrapText="1"/>
    </xf>
    <xf numFmtId="0" fontId="55" fillId="4" borderId="0" xfId="0" applyFont="1" applyFill="1" applyBorder="1" applyAlignment="1">
      <alignment vertical="center"/>
    </xf>
    <xf numFmtId="0" fontId="2" fillId="4" borderId="0" xfId="0" applyFont="1" applyFill="1" applyBorder="1" applyAlignment="1">
      <alignment vertical="center"/>
    </xf>
    <xf numFmtId="9" fontId="55" fillId="4" borderId="0" xfId="0" applyNumberFormat="1" applyFont="1" applyFill="1" applyBorder="1" applyAlignment="1">
      <alignment horizontal="right" vertical="center"/>
    </xf>
    <xf numFmtId="0" fontId="60" fillId="9" borderId="0" xfId="0" applyFont="1" applyFill="1" applyBorder="1" applyAlignment="1">
      <alignment horizontal="center" vertical="center" wrapText="1"/>
    </xf>
    <xf numFmtId="0" fontId="57" fillId="9" borderId="0" xfId="0" applyFont="1" applyFill="1" applyBorder="1" applyAlignment="1">
      <alignment horizontal="left" vertical="center" wrapText="1"/>
    </xf>
    <xf numFmtId="0" fontId="3" fillId="4" borderId="0" xfId="0" applyFont="1" applyFill="1" applyBorder="1" applyAlignment="1">
      <alignment vertical="center"/>
    </xf>
    <xf numFmtId="1" fontId="42" fillId="4" borderId="18" xfId="0" applyNumberFormat="1" applyFont="1" applyFill="1" applyBorder="1" applyAlignment="1">
      <alignment horizontal="right" vertical="center"/>
    </xf>
    <xf numFmtId="0" fontId="42" fillId="4" borderId="18" xfId="0" applyFont="1" applyFill="1" applyBorder="1"/>
    <xf numFmtId="0" fontId="2" fillId="4" borderId="18" xfId="0" applyFont="1" applyFill="1" applyBorder="1"/>
    <xf numFmtId="0" fontId="2" fillId="4" borderId="18" xfId="0" applyFont="1" applyFill="1" applyBorder="1" applyAlignment="1">
      <alignment horizontal="left" vertical="center"/>
    </xf>
    <xf numFmtId="1" fontId="42" fillId="4" borderId="0" xfId="0" applyNumberFormat="1" applyFont="1" applyFill="1" applyBorder="1" applyAlignment="1">
      <alignment horizontal="right" vertical="center"/>
    </xf>
    <xf numFmtId="0" fontId="42" fillId="4" borderId="0" xfId="0" applyFont="1" applyFill="1" applyBorder="1"/>
    <xf numFmtId="0" fontId="2" fillId="4" borderId="0" xfId="0" applyFont="1" applyFill="1" applyBorder="1" applyAlignment="1">
      <alignment horizontal="left" vertical="center" indent="1"/>
    </xf>
    <xf numFmtId="168" fontId="0" fillId="4" borderId="18" xfId="1" applyNumberFormat="1" applyFont="1" applyFill="1" applyBorder="1" applyAlignment="1">
      <alignment vertical="center"/>
    </xf>
    <xf numFmtId="168" fontId="0" fillId="4" borderId="18" xfId="1" applyNumberFormat="1" applyFont="1" applyFill="1" applyBorder="1" applyAlignment="1">
      <alignment vertical="center" wrapText="1"/>
    </xf>
    <xf numFmtId="0" fontId="55" fillId="4" borderId="18" xfId="0" applyFont="1" applyFill="1" applyBorder="1" applyAlignment="1">
      <alignment vertical="center"/>
    </xf>
    <xf numFmtId="0" fontId="0" fillId="4" borderId="18" xfId="0" applyFont="1" applyFill="1" applyBorder="1"/>
    <xf numFmtId="0" fontId="0" fillId="4" borderId="11" xfId="0" applyFill="1" applyBorder="1"/>
    <xf numFmtId="0" fontId="0" fillId="4" borderId="18" xfId="0" applyFill="1" applyBorder="1"/>
    <xf numFmtId="0" fontId="71" fillId="9" borderId="18" xfId="0" applyFont="1" applyFill="1" applyBorder="1"/>
    <xf numFmtId="0" fontId="70" fillId="4" borderId="0" xfId="0" applyFont="1" applyFill="1" applyBorder="1"/>
    <xf numFmtId="0" fontId="72" fillId="4" borderId="0" xfId="0" applyFont="1" applyFill="1" applyBorder="1"/>
    <xf numFmtId="0" fontId="20" fillId="4" borderId="11" xfId="0" applyFont="1" applyFill="1" applyBorder="1"/>
    <xf numFmtId="165" fontId="3" fillId="4" borderId="11" xfId="10" applyNumberFormat="1" applyFont="1" applyFill="1" applyBorder="1"/>
    <xf numFmtId="165" fontId="2" fillId="4" borderId="11" xfId="10" applyNumberFormat="1" applyFont="1" applyFill="1" applyBorder="1"/>
    <xf numFmtId="0" fontId="2" fillId="4" borderId="11" xfId="0" applyFont="1" applyFill="1" applyBorder="1"/>
    <xf numFmtId="0" fontId="3" fillId="4" borderId="18" xfId="0" applyFont="1" applyFill="1" applyBorder="1" applyAlignment="1">
      <alignment wrapText="1"/>
    </xf>
    <xf numFmtId="0" fontId="0" fillId="4" borderId="18" xfId="0" applyFill="1" applyBorder="1" applyAlignment="1">
      <alignment wrapText="1"/>
    </xf>
    <xf numFmtId="0" fontId="2" fillId="4" borderId="18" xfId="0" applyFont="1" applyFill="1" applyBorder="1" applyAlignment="1">
      <alignment wrapText="1"/>
    </xf>
    <xf numFmtId="0" fontId="17" fillId="4" borderId="0" xfId="0" applyFont="1" applyFill="1" applyBorder="1"/>
    <xf numFmtId="0" fontId="0" fillId="9" borderId="18" xfId="0" applyFill="1" applyBorder="1"/>
    <xf numFmtId="0" fontId="2" fillId="9" borderId="18" xfId="0" applyFont="1" applyFill="1" applyBorder="1"/>
    <xf numFmtId="0" fontId="17" fillId="9" borderId="18" xfId="0" applyFont="1" applyFill="1" applyBorder="1"/>
    <xf numFmtId="166" fontId="2" fillId="4" borderId="11" xfId="10" applyNumberFormat="1" applyFont="1" applyFill="1" applyBorder="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0" fontId="0" fillId="4" borderId="0" xfId="0" applyFill="1" applyAlignment="1">
      <alignment wrapText="1"/>
    </xf>
    <xf numFmtId="0" fontId="0" fillId="4" borderId="0" xfId="0" applyFill="1" applyAlignment="1">
      <alignment horizontal="center"/>
    </xf>
    <xf numFmtId="0" fontId="0" fillId="4" borderId="18" xfId="0" applyFill="1" applyBorder="1" applyAlignment="1">
      <alignment horizontal="right" wrapText="1"/>
    </xf>
    <xf numFmtId="0" fontId="0" fillId="9" borderId="0" xfId="0" applyFill="1" applyBorder="1"/>
    <xf numFmtId="0" fontId="71" fillId="9" borderId="0" xfId="0" applyFont="1" applyFill="1" applyBorder="1" applyAlignment="1">
      <alignment horizontal="right"/>
    </xf>
    <xf numFmtId="0" fontId="71" fillId="9" borderId="0" xfId="0" applyFont="1" applyFill="1" applyBorder="1" applyAlignment="1">
      <alignment horizontal="left"/>
    </xf>
    <xf numFmtId="165" fontId="19" fillId="4" borderId="11" xfId="10" applyNumberFormat="1" applyFont="1" applyFill="1" applyBorder="1" applyAlignment="1">
      <alignment horizontal="center"/>
    </xf>
    <xf numFmtId="0" fontId="2" fillId="4" borderId="0" xfId="0" applyFont="1" applyFill="1" applyAlignment="1">
      <alignment horizontal="center"/>
    </xf>
    <xf numFmtId="0" fontId="2" fillId="4" borderId="0" xfId="0" applyFont="1" applyFill="1" applyAlignment="1">
      <alignment wrapText="1"/>
    </xf>
    <xf numFmtId="0" fontId="2" fillId="4" borderId="18" xfId="0" applyFont="1" applyFill="1" applyBorder="1" applyAlignment="1">
      <alignment horizontal="right" wrapText="1"/>
    </xf>
    <xf numFmtId="0" fontId="2" fillId="9" borderId="0" xfId="0" applyFont="1" applyFill="1" applyBorder="1"/>
    <xf numFmtId="0" fontId="17" fillId="9" borderId="0" xfId="0" applyFont="1" applyFill="1" applyBorder="1" applyAlignment="1">
      <alignment horizontal="right"/>
    </xf>
    <xf numFmtId="0" fontId="17" fillId="9" borderId="0" xfId="0" applyFont="1" applyFill="1" applyBorder="1" applyAlignment="1">
      <alignment horizontal="left"/>
    </xf>
    <xf numFmtId="165" fontId="2" fillId="4" borderId="0" xfId="10" applyNumberFormat="1" applyFont="1" applyFill="1" applyAlignment="1">
      <alignment horizontal="center"/>
    </xf>
    <xf numFmtId="165" fontId="19" fillId="4" borderId="0" xfId="10" applyNumberFormat="1" applyFont="1" applyFill="1" applyBorder="1" applyAlignment="1">
      <alignment horizontal="center"/>
    </xf>
    <xf numFmtId="0" fontId="2" fillId="4" borderId="0" xfId="0" applyFont="1" applyFill="1" applyBorder="1" applyAlignment="1">
      <alignment horizontal="center"/>
    </xf>
    <xf numFmtId="0" fontId="2" fillId="4" borderId="0" xfId="0" applyFont="1" applyFill="1" applyBorder="1" applyAlignment="1">
      <alignment horizontal="right" wrapText="1"/>
    </xf>
    <xf numFmtId="0" fontId="19" fillId="4" borderId="0" xfId="0" applyFont="1" applyFill="1" applyBorder="1"/>
    <xf numFmtId="0" fontId="0" fillId="9" borderId="0" xfId="0" applyFill="1" applyBorder="1" applyAlignment="1">
      <alignment horizontal="left"/>
    </xf>
    <xf numFmtId="0" fontId="3" fillId="4" borderId="11" xfId="0" applyFont="1" applyFill="1" applyBorder="1"/>
    <xf numFmtId="0" fontId="0" fillId="4" borderId="11" xfId="0" applyFill="1" applyBorder="1" applyAlignment="1">
      <alignment horizontal="right" wrapText="1"/>
    </xf>
    <xf numFmtId="0" fontId="3" fillId="9" borderId="0" xfId="0" applyFont="1" applyFill="1"/>
    <xf numFmtId="0" fontId="71" fillId="9" borderId="0" xfId="0" applyFont="1" applyFill="1" applyAlignment="1">
      <alignment horizontal="left"/>
    </xf>
    <xf numFmtId="0" fontId="17" fillId="9" borderId="0" xfId="0" applyFont="1" applyFill="1" applyAlignment="1">
      <alignment horizontal="left"/>
    </xf>
    <xf numFmtId="165" fontId="0" fillId="4" borderId="0" xfId="10" applyNumberFormat="1" applyFont="1" applyFill="1"/>
    <xf numFmtId="0" fontId="70" fillId="0" borderId="0" xfId="0" applyFont="1" applyFill="1" applyBorder="1"/>
    <xf numFmtId="0" fontId="63" fillId="4" borderId="0" xfId="0" applyFont="1" applyFill="1"/>
    <xf numFmtId="165" fontId="0" fillId="4" borderId="0" xfId="0" applyNumberFormat="1" applyFill="1"/>
    <xf numFmtId="0" fontId="2" fillId="4" borderId="0" xfId="0" quotePrefix="1" applyFont="1" applyFill="1"/>
    <xf numFmtId="0" fontId="2" fillId="4" borderId="0" xfId="0" quotePrefix="1" applyFont="1" applyFill="1" applyBorder="1" applyAlignment="1">
      <alignment vertical="center"/>
    </xf>
    <xf numFmtId="43" fontId="19" fillId="4" borderId="11" xfId="10" applyFont="1" applyFill="1" applyBorder="1" applyAlignment="1">
      <alignment horizontal="right"/>
    </xf>
    <xf numFmtId="43" fontId="2" fillId="4" borderId="11" xfId="10" applyFont="1" applyFill="1" applyBorder="1" applyAlignment="1">
      <alignment horizontal="right"/>
    </xf>
    <xf numFmtId="0" fontId="0" fillId="4" borderId="11" xfId="0" applyFont="1" applyFill="1" applyBorder="1"/>
    <xf numFmtId="0" fontId="75" fillId="4" borderId="0" xfId="0" applyFont="1" applyFill="1"/>
    <xf numFmtId="43" fontId="3" fillId="4" borderId="11" xfId="10" applyFont="1" applyFill="1" applyBorder="1"/>
    <xf numFmtId="43" fontId="4" fillId="4" borderId="11" xfId="10" applyFont="1" applyFill="1" applyBorder="1"/>
    <xf numFmtId="0" fontId="53" fillId="4" borderId="0" xfId="0" applyFont="1" applyFill="1" applyBorder="1" applyAlignment="1">
      <alignment horizontal="left" vertical="top" wrapText="1"/>
    </xf>
    <xf numFmtId="0" fontId="76" fillId="4" borderId="0" xfId="0" applyFont="1" applyFill="1" applyBorder="1" applyAlignment="1">
      <alignment vertical="center"/>
    </xf>
    <xf numFmtId="0" fontId="0" fillId="4" borderId="0" xfId="0" applyFont="1" applyFill="1" applyBorder="1" applyAlignment="1">
      <alignment horizontal="left" vertical="top"/>
    </xf>
    <xf numFmtId="0" fontId="55" fillId="4" borderId="18" xfId="0" applyFont="1" applyFill="1" applyBorder="1" applyAlignment="1">
      <alignment horizontal="justify" vertical="center" wrapText="1"/>
    </xf>
    <xf numFmtId="0" fontId="55" fillId="4" borderId="0" xfId="0" applyFont="1" applyFill="1" applyBorder="1" applyAlignment="1">
      <alignment horizontal="left" vertical="center" wrapText="1" indent="5"/>
    </xf>
    <xf numFmtId="0" fontId="0" fillId="4" borderId="0" xfId="0" applyFont="1" applyFill="1" applyBorder="1" applyAlignment="1">
      <alignment vertical="top" wrapText="1"/>
    </xf>
    <xf numFmtId="0" fontId="77" fillId="4" borderId="0" xfId="0" applyFont="1" applyFill="1" applyBorder="1" applyAlignment="1">
      <alignment horizontal="justify" vertical="center" wrapText="1"/>
    </xf>
    <xf numFmtId="0" fontId="60" fillId="4" borderId="0" xfId="0" applyFont="1" applyFill="1" applyBorder="1" applyAlignment="1">
      <alignment vertical="center" wrapText="1"/>
    </xf>
    <xf numFmtId="0" fontId="60" fillId="4" borderId="0" xfId="0" applyFont="1" applyFill="1" applyBorder="1" applyAlignment="1">
      <alignment horizontal="left" vertical="center" wrapText="1" indent="1"/>
    </xf>
    <xf numFmtId="0" fontId="77" fillId="9" borderId="0" xfId="0" applyFont="1" applyFill="1" applyBorder="1" applyAlignment="1">
      <alignment horizontal="justify" vertical="center" wrapText="1"/>
    </xf>
    <xf numFmtId="0" fontId="60" fillId="9" borderId="0" xfId="0" applyFont="1" applyFill="1" applyBorder="1" applyAlignment="1">
      <alignment vertical="center" wrapText="1"/>
    </xf>
    <xf numFmtId="0" fontId="60" fillId="9" borderId="0" xfId="0" applyFont="1" applyFill="1" applyBorder="1" applyAlignment="1">
      <alignment horizontal="left" vertical="center" wrapText="1" indent="1"/>
    </xf>
    <xf numFmtId="0" fontId="70" fillId="9" borderId="0" xfId="0" applyFont="1" applyFill="1" applyBorder="1"/>
    <xf numFmtId="0" fontId="0" fillId="4" borderId="8" xfId="0"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0" fontId="0" fillId="4" borderId="0" xfId="0" applyFill="1" applyBorder="1" applyAlignment="1">
      <alignment horizontal="center"/>
    </xf>
    <xf numFmtId="3" fontId="0" fillId="4" borderId="0" xfId="0" applyNumberFormat="1" applyFont="1" applyFill="1" applyBorder="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68" fillId="4" borderId="0" xfId="0" applyFont="1" applyFill="1" applyBorder="1" applyAlignment="1">
      <alignment wrapText="1"/>
    </xf>
    <xf numFmtId="0" fontId="68" fillId="4" borderId="0" xfId="0" applyFont="1" applyFill="1" applyBorder="1"/>
    <xf numFmtId="0" fontId="68" fillId="4" borderId="4" xfId="0" applyFont="1" applyFill="1" applyBorder="1"/>
    <xf numFmtId="0" fontId="0" fillId="4" borderId="0" xfId="0" applyFont="1" applyFill="1" applyBorder="1" applyAlignment="1">
      <alignment horizontal="center"/>
    </xf>
    <xf numFmtId="0" fontId="0" fillId="4" borderId="4" xfId="0" applyFont="1" applyFill="1" applyBorder="1"/>
    <xf numFmtId="166" fontId="0" fillId="4" borderId="0" xfId="10" applyNumberFormat="1" applyFont="1" applyFill="1" applyBorder="1" applyAlignment="1">
      <alignment horizontal="center"/>
    </xf>
    <xf numFmtId="3" fontId="0" fillId="4" borderId="0" xfId="0" applyNumberFormat="1" applyFill="1" applyBorder="1" applyAlignment="1">
      <alignment horizontal="center"/>
    </xf>
    <xf numFmtId="3" fontId="0" fillId="4" borderId="4" xfId="0" applyNumberFormat="1" applyFill="1" applyBorder="1" applyAlignment="1">
      <alignment horizontal="center"/>
    </xf>
    <xf numFmtId="0" fontId="56" fillId="4" borderId="11" xfId="0" applyFont="1" applyFill="1" applyBorder="1" applyAlignment="1">
      <alignment vertical="center" wrapText="1"/>
    </xf>
    <xf numFmtId="0" fontId="0" fillId="9" borderId="0" xfId="0" applyFill="1"/>
    <xf numFmtId="0" fontId="78" fillId="9" borderId="0" xfId="0" applyFont="1" applyFill="1" applyBorder="1" applyAlignment="1">
      <alignment horizontal="center" vertical="center"/>
    </xf>
    <xf numFmtId="0" fontId="79" fillId="9" borderId="0" xfId="0" applyFont="1" applyFill="1" applyBorder="1" applyAlignment="1">
      <alignment horizontal="left" vertical="center"/>
    </xf>
    <xf numFmtId="0" fontId="79" fillId="9" borderId="0" xfId="0" applyFont="1" applyFill="1" applyBorder="1" applyAlignment="1">
      <alignment vertical="center"/>
    </xf>
    <xf numFmtId="0" fontId="0" fillId="9" borderId="0" xfId="0" applyFill="1" applyBorder="1" applyAlignment="1"/>
    <xf numFmtId="0" fontId="70" fillId="9" borderId="0" xfId="0" applyFont="1" applyFill="1" applyBorder="1" applyAlignment="1"/>
    <xf numFmtId="0" fontId="73" fillId="10" borderId="0" xfId="0" applyFont="1" applyFill="1" applyBorder="1"/>
    <xf numFmtId="0" fontId="73" fillId="10" borderId="22" xfId="0" applyFont="1" applyFill="1" applyBorder="1"/>
    <xf numFmtId="0" fontId="80" fillId="10" borderId="24" xfId="0" applyFont="1" applyFill="1" applyBorder="1" applyAlignment="1">
      <alignment vertical="top" wrapText="1"/>
    </xf>
    <xf numFmtId="0" fontId="73" fillId="11" borderId="0" xfId="0" applyFont="1" applyFill="1" applyBorder="1"/>
    <xf numFmtId="0" fontId="81" fillId="12" borderId="25" xfId="0" applyFont="1" applyFill="1" applyBorder="1" applyAlignment="1">
      <alignment horizontal="left" vertical="center" wrapText="1" indent="1"/>
    </xf>
    <xf numFmtId="0" fontId="80" fillId="10" borderId="0" xfId="0" applyFont="1" applyFill="1" applyBorder="1" applyAlignment="1">
      <alignment vertical="center" wrapText="1"/>
    </xf>
    <xf numFmtId="0" fontId="73" fillId="10" borderId="0" xfId="0" applyFont="1" applyFill="1" applyBorder="1" applyAlignment="1">
      <alignment vertical="center"/>
    </xf>
    <xf numFmtId="0" fontId="73" fillId="10" borderId="26" xfId="0" applyFont="1" applyFill="1" applyBorder="1" applyAlignment="1">
      <alignment vertical="center"/>
    </xf>
    <xf numFmtId="0" fontId="81" fillId="12" borderId="27" xfId="0" applyFont="1" applyFill="1" applyBorder="1" applyAlignment="1">
      <alignment horizontal="left" vertical="center" wrapText="1" indent="1"/>
    </xf>
    <xf numFmtId="0" fontId="73" fillId="10" borderId="30" xfId="0" applyFont="1" applyFill="1" applyBorder="1"/>
    <xf numFmtId="0" fontId="73" fillId="10" borderId="32" xfId="0" applyFont="1" applyFill="1" applyBorder="1"/>
    <xf numFmtId="0" fontId="73" fillId="10" borderId="36" xfId="0" applyFont="1" applyFill="1" applyBorder="1"/>
    <xf numFmtId="0" fontId="80" fillId="12" borderId="5" xfId="0" applyFont="1" applyFill="1" applyBorder="1" applyAlignment="1">
      <alignment horizontal="justify" vertical="center" wrapText="1"/>
    </xf>
    <xf numFmtId="0" fontId="81" fillId="12" borderId="0" xfId="0" applyFont="1" applyFill="1" applyBorder="1" applyAlignment="1">
      <alignment vertical="center" wrapText="1"/>
    </xf>
    <xf numFmtId="0" fontId="80" fillId="12" borderId="22" xfId="0" applyFont="1" applyFill="1" applyBorder="1" applyAlignment="1">
      <alignment horizontal="justify" vertical="center" wrapText="1"/>
    </xf>
    <xf numFmtId="0" fontId="81" fillId="12" borderId="24" xfId="0" applyFont="1" applyFill="1" applyBorder="1" applyAlignment="1">
      <alignment vertical="center" wrapText="1"/>
    </xf>
    <xf numFmtId="0" fontId="81" fillId="12" borderId="24" xfId="0" applyFont="1" applyFill="1" applyBorder="1" applyAlignment="1">
      <alignment horizontal="left" vertical="center" wrapText="1" indent="1"/>
    </xf>
    <xf numFmtId="0" fontId="73" fillId="10" borderId="32" xfId="0" applyFont="1" applyFill="1" applyBorder="1" applyAlignment="1">
      <alignment vertical="center"/>
    </xf>
    <xf numFmtId="0" fontId="73" fillId="10" borderId="39" xfId="0" applyFont="1" applyFill="1" applyBorder="1" applyAlignment="1">
      <alignment vertical="center"/>
    </xf>
    <xf numFmtId="0" fontId="73" fillId="10" borderId="40" xfId="0" applyFont="1" applyFill="1" applyBorder="1" applyAlignment="1">
      <alignment vertical="center" wrapText="1"/>
    </xf>
    <xf numFmtId="0" fontId="80" fillId="10" borderId="0" xfId="0" applyFont="1" applyFill="1" applyBorder="1" applyAlignment="1">
      <alignment horizontal="left" vertical="center" wrapText="1" indent="5"/>
    </xf>
    <xf numFmtId="0" fontId="73" fillId="10" borderId="30" xfId="0" applyFont="1" applyFill="1" applyBorder="1" applyAlignment="1">
      <alignment vertical="center"/>
    </xf>
    <xf numFmtId="0" fontId="73" fillId="10" borderId="36" xfId="0" applyFont="1" applyFill="1" applyBorder="1" applyAlignment="1">
      <alignment vertical="center" wrapText="1"/>
    </xf>
    <xf numFmtId="0" fontId="80" fillId="10" borderId="0" xfId="0" applyFont="1" applyFill="1" applyBorder="1" applyAlignment="1">
      <alignment vertical="center"/>
    </xf>
    <xf numFmtId="0" fontId="80" fillId="10" borderId="28" xfId="0" applyFont="1" applyFill="1" applyBorder="1" applyAlignment="1">
      <alignment vertical="center" wrapText="1"/>
    </xf>
    <xf numFmtId="0" fontId="80" fillId="10" borderId="41" xfId="0" applyFont="1" applyFill="1" applyBorder="1" applyAlignment="1">
      <alignment vertical="center" wrapText="1"/>
    </xf>
    <xf numFmtId="0" fontId="80" fillId="10" borderId="34" xfId="0" applyFont="1" applyFill="1" applyBorder="1" applyAlignment="1">
      <alignment vertical="center" wrapText="1"/>
    </xf>
    <xf numFmtId="0" fontId="80" fillId="10" borderId="42" xfId="0" applyFont="1" applyFill="1" applyBorder="1" applyAlignment="1">
      <alignment vertical="center" wrapText="1"/>
    </xf>
    <xf numFmtId="0" fontId="73" fillId="10" borderId="36" xfId="0" applyFont="1" applyFill="1" applyBorder="1" applyAlignment="1">
      <alignment vertical="center"/>
    </xf>
    <xf numFmtId="0" fontId="80" fillId="12" borderId="43" xfId="0" applyFont="1" applyFill="1" applyBorder="1" applyAlignment="1">
      <alignment vertical="center" wrapText="1"/>
    </xf>
    <xf numFmtId="0" fontId="81" fillId="12" borderId="6" xfId="0" applyFont="1" applyFill="1" applyBorder="1" applyAlignment="1">
      <alignment vertical="center" wrapText="1"/>
    </xf>
    <xf numFmtId="0" fontId="81" fillId="12" borderId="44" xfId="0" applyFont="1" applyFill="1" applyBorder="1" applyAlignment="1">
      <alignment vertical="center" wrapText="1"/>
    </xf>
    <xf numFmtId="0" fontId="81" fillId="12" borderId="1" xfId="0" applyFont="1" applyFill="1" applyBorder="1" applyAlignment="1">
      <alignment vertical="center" wrapText="1"/>
    </xf>
    <xf numFmtId="0" fontId="73" fillId="10" borderId="0" xfId="0" applyFont="1" applyFill="1" applyBorder="1" applyAlignment="1">
      <alignment vertical="center" wrapText="1"/>
    </xf>
    <xf numFmtId="0" fontId="80" fillId="10" borderId="0" xfId="0" applyFont="1" applyFill="1" applyBorder="1" applyAlignment="1">
      <alignment horizontal="justify" vertical="center" wrapText="1"/>
    </xf>
    <xf numFmtId="0" fontId="80" fillId="10" borderId="30" xfId="0" applyFont="1" applyFill="1" applyBorder="1" applyAlignment="1">
      <alignment vertical="center"/>
    </xf>
    <xf numFmtId="0" fontId="80" fillId="10" borderId="32" xfId="0" applyFont="1" applyFill="1" applyBorder="1" applyAlignment="1">
      <alignment vertical="center"/>
    </xf>
    <xf numFmtId="0" fontId="80" fillId="10" borderId="36" xfId="0" applyFont="1" applyFill="1" applyBorder="1" applyAlignment="1">
      <alignment vertical="center"/>
    </xf>
    <xf numFmtId="0" fontId="80" fillId="10" borderId="0" xfId="0" applyFont="1" applyFill="1" applyBorder="1" applyAlignment="1">
      <alignment horizontal="left" vertical="top" wrapText="1"/>
    </xf>
    <xf numFmtId="0" fontId="80" fillId="10" borderId="0" xfId="0" applyFont="1" applyFill="1" applyBorder="1" applyAlignment="1">
      <alignment horizontal="left" vertical="top" wrapText="1" indent="5"/>
    </xf>
    <xf numFmtId="0" fontId="73" fillId="10" borderId="0" xfId="0" applyFont="1" applyFill="1" applyBorder="1" applyAlignment="1">
      <alignment vertical="top" wrapText="1"/>
    </xf>
    <xf numFmtId="0" fontId="80" fillId="10" borderId="30" xfId="0" applyFont="1" applyFill="1" applyBorder="1" applyAlignment="1">
      <alignment vertical="center" wrapText="1"/>
    </xf>
    <xf numFmtId="0" fontId="80" fillId="10" borderId="32" xfId="0" applyFont="1" applyFill="1" applyBorder="1" applyAlignment="1">
      <alignment vertical="center" wrapText="1"/>
    </xf>
    <xf numFmtId="0" fontId="80" fillId="10" borderId="32" xfId="0" applyFont="1" applyFill="1" applyBorder="1" applyAlignment="1">
      <alignment horizontal="justify" vertical="center" wrapText="1"/>
    </xf>
    <xf numFmtId="0" fontId="73" fillId="10" borderId="32" xfId="0" applyFont="1" applyFill="1" applyBorder="1" applyAlignment="1">
      <alignment vertical="center" wrapText="1"/>
    </xf>
    <xf numFmtId="0" fontId="80" fillId="10" borderId="36" xfId="0" applyFont="1" applyFill="1" applyBorder="1" applyAlignment="1">
      <alignment vertical="center" wrapText="1"/>
    </xf>
    <xf numFmtId="0" fontId="82" fillId="10" borderId="0" xfId="0" applyFont="1" applyFill="1" applyBorder="1"/>
    <xf numFmtId="0" fontId="14" fillId="4" borderId="23" xfId="2" applyFill="1" applyBorder="1" applyAlignment="1" applyProtection="1"/>
    <xf numFmtId="0" fontId="14" fillId="10" borderId="0" xfId="2" applyFill="1" applyBorder="1" applyAlignment="1" applyProtection="1">
      <alignment horizontal="right"/>
    </xf>
    <xf numFmtId="0" fontId="14" fillId="4" borderId="0" xfId="2" applyFill="1" applyAlignment="1" applyProtection="1">
      <alignment horizontal="right"/>
    </xf>
    <xf numFmtId="0" fontId="50" fillId="4" borderId="0" xfId="2" applyFont="1" applyFill="1" applyBorder="1" applyAlignment="1" applyProtection="1"/>
    <xf numFmtId="0" fontId="50" fillId="4" borderId="0" xfId="9" quotePrefix="1" applyFont="1" applyFill="1" applyBorder="1" applyAlignment="1" applyProtection="1"/>
    <xf numFmtId="10" fontId="2" fillId="0" borderId="18" xfId="0" quotePrefix="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9" fontId="0" fillId="0" borderId="18" xfId="1"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15" fontId="0" fillId="4" borderId="0" xfId="0" applyNumberFormat="1" applyFont="1" applyFill="1" applyAlignment="1">
      <alignment horizontal="left"/>
    </xf>
    <xf numFmtId="0" fontId="0" fillId="4" borderId="0" xfId="0" applyFont="1" applyFill="1" applyAlignment="1">
      <alignment horizontal="left"/>
    </xf>
    <xf numFmtId="166" fontId="19" fillId="4" borderId="11" xfId="10" applyNumberFormat="1" applyFont="1" applyFill="1" applyBorder="1"/>
    <xf numFmtId="165" fontId="19" fillId="4" borderId="11" xfId="10" applyNumberFormat="1" applyFont="1" applyFill="1" applyBorder="1"/>
    <xf numFmtId="1" fontId="2" fillId="4" borderId="0" xfId="0" applyNumberFormat="1" applyFont="1" applyFill="1" applyBorder="1" applyAlignment="1">
      <alignment horizontal="right" vertical="center"/>
    </xf>
    <xf numFmtId="0" fontId="20" fillId="4" borderId="11" xfId="1" applyNumberFormat="1" applyFont="1" applyFill="1" applyBorder="1"/>
    <xf numFmtId="0" fontId="17" fillId="4" borderId="11" xfId="1" applyNumberFormat="1" applyFont="1" applyFill="1" applyBorder="1"/>
    <xf numFmtId="2" fontId="2" fillId="4" borderId="0" xfId="0" applyNumberFormat="1" applyFont="1" applyFill="1" applyAlignment="1">
      <alignment horizontal="right"/>
    </xf>
    <xf numFmtId="2" fontId="2" fillId="4" borderId="18" xfId="0" applyNumberFormat="1" applyFont="1" applyFill="1" applyBorder="1" applyAlignment="1">
      <alignment horizontal="right"/>
    </xf>
    <xf numFmtId="3" fontId="0" fillId="0" borderId="0" xfId="0" applyNumberFormat="1" applyFont="1" applyFill="1" applyBorder="1" applyAlignment="1">
      <alignment horizontal="center" vertical="center" wrapText="1"/>
    </xf>
    <xf numFmtId="2" fontId="28" fillId="0" borderId="0" xfId="0" applyNumberFormat="1" applyFont="1" applyFill="1" applyBorder="1" applyAlignment="1">
      <alignment horizontal="center" vertical="center" wrapText="1"/>
    </xf>
    <xf numFmtId="2" fontId="2" fillId="4" borderId="0" xfId="1" applyNumberFormat="1" applyFont="1" applyFill="1" applyAlignment="1">
      <alignment horizontal="right"/>
    </xf>
    <xf numFmtId="2" fontId="2" fillId="4" borderId="0" xfId="10" applyNumberFormat="1" applyFont="1" applyFill="1" applyAlignment="1">
      <alignment horizontal="right"/>
    </xf>
    <xf numFmtId="2" fontId="19" fillId="4" borderId="11" xfId="1" applyNumberFormat="1" applyFont="1" applyFill="1" applyBorder="1" applyAlignment="1">
      <alignment horizontal="right"/>
    </xf>
    <xf numFmtId="2" fontId="2" fillId="4" borderId="0" xfId="0" applyNumberFormat="1" applyFont="1" applyFill="1"/>
    <xf numFmtId="2" fontId="2" fillId="4" borderId="0" xfId="0" applyNumberFormat="1" applyFont="1" applyFill="1" applyAlignment="1">
      <alignment horizontal="center"/>
    </xf>
    <xf numFmtId="2" fontId="19" fillId="4" borderId="11" xfId="10" applyNumberFormat="1" applyFont="1" applyFill="1" applyBorder="1" applyAlignment="1">
      <alignment horizontal="center"/>
    </xf>
    <xf numFmtId="0" fontId="11" fillId="0" borderId="0" xfId="0" applyFont="1" applyBorder="1"/>
    <xf numFmtId="0" fontId="56" fillId="4" borderId="0" xfId="0" applyFont="1" applyFill="1" applyBorder="1" applyAlignment="1">
      <alignment horizontal="right" vertical="center"/>
    </xf>
    <xf numFmtId="0" fontId="56" fillId="4" borderId="0" xfId="0" applyFont="1" applyFill="1" applyBorder="1" applyAlignment="1">
      <alignment horizontal="right" vertical="center" wrapText="1"/>
    </xf>
    <xf numFmtId="165" fontId="55" fillId="4" borderId="0" xfId="10" applyNumberFormat="1" applyFont="1" applyFill="1" applyBorder="1" applyAlignment="1">
      <alignment horizontal="right" vertical="center"/>
    </xf>
    <xf numFmtId="165" fontId="55" fillId="0" borderId="0" xfId="10" applyNumberFormat="1" applyFont="1" applyFill="1" applyBorder="1" applyAlignment="1">
      <alignment horizontal="right" vertical="center"/>
    </xf>
    <xf numFmtId="0" fontId="84" fillId="0" borderId="0" xfId="0" applyFont="1" applyFill="1" applyBorder="1" applyAlignment="1">
      <alignment horizontal="center" vertical="center" wrapText="1"/>
    </xf>
    <xf numFmtId="14" fontId="84" fillId="0" borderId="0" xfId="0" applyNumberFormat="1" applyFont="1" applyFill="1" applyBorder="1" applyAlignment="1">
      <alignment horizontal="center" vertical="center" wrapText="1"/>
    </xf>
    <xf numFmtId="10" fontId="84" fillId="0" borderId="0" xfId="0" applyNumberFormat="1" applyFont="1" applyFill="1" applyBorder="1" applyAlignment="1">
      <alignment horizontal="center" vertical="center" wrapText="1"/>
    </xf>
    <xf numFmtId="166" fontId="0" fillId="4" borderId="0" xfId="10" applyNumberFormat="1" applyFont="1" applyFill="1" applyBorder="1" applyAlignment="1">
      <alignment horizontal="right"/>
    </xf>
    <xf numFmtId="166" fontId="42" fillId="4" borderId="0" xfId="10" applyNumberFormat="1" applyFont="1" applyFill="1" applyBorder="1" applyAlignment="1">
      <alignment horizontal="right"/>
    </xf>
    <xf numFmtId="166" fontId="2" fillId="4" borderId="0" xfId="10" applyNumberFormat="1" applyFont="1" applyFill="1" applyBorder="1" applyAlignment="1">
      <alignment horizontal="right"/>
    </xf>
    <xf numFmtId="9" fontId="0" fillId="4" borderId="0" xfId="1" applyNumberFormat="1" applyFont="1" applyFill="1" applyBorder="1" applyAlignment="1">
      <alignment horizontal="right" vertical="center"/>
    </xf>
    <xf numFmtId="167" fontId="0" fillId="4" borderId="12" xfId="0" applyNumberFormat="1" applyFill="1" applyBorder="1"/>
    <xf numFmtId="167" fontId="0" fillId="4" borderId="12" xfId="10" applyNumberFormat="1" applyFont="1" applyFill="1" applyBorder="1"/>
    <xf numFmtId="9" fontId="0" fillId="0" borderId="12" xfId="0" applyNumberFormat="1" applyFont="1" applyBorder="1" applyAlignment="1">
      <alignment horizontal="center"/>
    </xf>
    <xf numFmtId="168" fontId="0" fillId="4" borderId="0" xfId="1" applyNumberFormat="1" applyFont="1" applyFill="1" applyBorder="1" applyAlignment="1">
      <alignment vertical="center"/>
    </xf>
    <xf numFmtId="1" fontId="55" fillId="4" borderId="0" xfId="0" applyNumberFormat="1" applyFont="1" applyFill="1" applyBorder="1" applyAlignment="1">
      <alignment vertical="center"/>
    </xf>
    <xf numFmtId="1" fontId="55" fillId="4" borderId="0" xfId="0" applyNumberFormat="1" applyFont="1" applyFill="1" applyBorder="1" applyAlignment="1">
      <alignment vertical="center" wrapText="1"/>
    </xf>
    <xf numFmtId="1" fontId="0" fillId="4" borderId="0" xfId="0" applyNumberFormat="1" applyFont="1" applyFill="1" applyBorder="1" applyAlignment="1">
      <alignment vertical="center" wrapText="1"/>
    </xf>
    <xf numFmtId="1" fontId="0" fillId="4" borderId="0" xfId="0" applyNumberFormat="1" applyFont="1" applyFill="1" applyBorder="1" applyAlignment="1">
      <alignment vertical="center"/>
    </xf>
    <xf numFmtId="1" fontId="0" fillId="4" borderId="0" xfId="0" applyNumberFormat="1" applyFont="1" applyFill="1"/>
    <xf numFmtId="165" fontId="0" fillId="4" borderId="0" xfId="10" applyNumberFormat="1" applyFont="1" applyFill="1" applyBorder="1" applyAlignment="1">
      <alignment horizontal="right" vertical="top" wrapText="1"/>
    </xf>
    <xf numFmtId="168" fontId="0" fillId="4" borderId="0" xfId="1" applyNumberFormat="1" applyFont="1" applyFill="1" applyBorder="1" applyAlignment="1">
      <alignment vertical="center" wrapText="1"/>
    </xf>
    <xf numFmtId="167" fontId="0" fillId="4" borderId="0" xfId="0" applyNumberFormat="1" applyFont="1" applyFill="1" applyBorder="1" applyAlignment="1">
      <alignment horizontal="right" vertical="top" wrapText="1"/>
    </xf>
    <xf numFmtId="0" fontId="55" fillId="9" borderId="0" xfId="0" applyFont="1" applyFill="1" applyBorder="1" applyAlignment="1">
      <alignment horizontal="right" vertical="center" wrapText="1"/>
    </xf>
    <xf numFmtId="0" fontId="55" fillId="4" borderId="18" xfId="0" applyFont="1" applyFill="1" applyBorder="1" applyAlignment="1">
      <alignment horizontal="right" vertical="center" wrapText="1"/>
    </xf>
    <xf numFmtId="166" fontId="55" fillId="4" borderId="18" xfId="0" applyNumberFormat="1" applyFont="1" applyFill="1" applyBorder="1" applyAlignment="1">
      <alignment horizontal="right" vertical="center" wrapText="1"/>
    </xf>
    <xf numFmtId="165" fontId="0" fillId="4" borderId="18" xfId="10" applyNumberFormat="1" applyFont="1" applyFill="1" applyBorder="1" applyAlignment="1">
      <alignment horizontal="right" vertical="top" wrapText="1"/>
    </xf>
    <xf numFmtId="43" fontId="55" fillId="4" borderId="0" xfId="0" applyNumberFormat="1" applyFont="1" applyFill="1" applyBorder="1" applyAlignment="1">
      <alignment horizontal="right" vertical="center" wrapText="1"/>
    </xf>
    <xf numFmtId="0" fontId="2" fillId="4" borderId="18" xfId="0" applyFont="1" applyFill="1" applyBorder="1" applyAlignment="1">
      <alignment vertical="center"/>
    </xf>
    <xf numFmtId="166" fontId="0" fillId="4" borderId="18" xfId="10" applyNumberFormat="1" applyFont="1" applyFill="1" applyBorder="1" applyAlignment="1">
      <alignment horizontal="right"/>
    </xf>
    <xf numFmtId="9" fontId="0" fillId="4" borderId="18" xfId="10" applyNumberFormat="1" applyFont="1" applyFill="1" applyBorder="1" applyAlignment="1">
      <alignment horizontal="right" vertical="center"/>
    </xf>
    <xf numFmtId="9" fontId="0" fillId="4" borderId="18" xfId="1" applyNumberFormat="1" applyFont="1" applyFill="1" applyBorder="1" applyAlignment="1">
      <alignment horizontal="right" vertical="center"/>
    </xf>
    <xf numFmtId="9" fontId="55" fillId="4" borderId="18" xfId="0" applyNumberFormat="1" applyFont="1" applyFill="1" applyBorder="1" applyAlignment="1">
      <alignment horizontal="right" vertical="center"/>
    </xf>
    <xf numFmtId="0" fontId="55" fillId="4" borderId="18" xfId="0" applyFont="1" applyFill="1" applyBorder="1" applyAlignment="1">
      <alignment horizontal="right" vertical="center"/>
    </xf>
    <xf numFmtId="0" fontId="56" fillId="4" borderId="18" xfId="0" applyFont="1" applyFill="1" applyBorder="1" applyAlignment="1">
      <alignment horizontal="right" vertical="center"/>
    </xf>
    <xf numFmtId="0" fontId="56" fillId="4" borderId="18" xfId="0" applyFont="1" applyFill="1" applyBorder="1" applyAlignment="1">
      <alignment horizontal="right" vertical="center" wrapText="1"/>
    </xf>
    <xf numFmtId="9" fontId="0" fillId="4" borderId="0" xfId="1" applyFont="1" applyFill="1" applyBorder="1" applyAlignment="1">
      <alignment horizontal="right" vertical="center"/>
    </xf>
    <xf numFmtId="169" fontId="12" fillId="0" borderId="0" xfId="0" applyNumberFormat="1" applyFont="1" applyBorder="1" applyAlignment="1">
      <alignment horizontal="left"/>
    </xf>
    <xf numFmtId="10" fontId="2" fillId="0" borderId="0" xfId="1" applyNumberFormat="1" applyFont="1" applyFill="1" applyBorder="1" applyAlignment="1">
      <alignment horizontal="center" vertical="center" wrapText="1"/>
    </xf>
    <xf numFmtId="0" fontId="85" fillId="0" borderId="0" xfId="0" applyFont="1" applyFill="1" applyBorder="1" applyAlignment="1">
      <alignment horizontal="left" vertical="center"/>
    </xf>
    <xf numFmtId="15" fontId="2" fillId="0" borderId="0" xfId="0" applyNumberFormat="1" applyFont="1" applyFill="1" applyBorder="1" applyAlignment="1">
      <alignment horizontal="center" vertical="center" wrapText="1"/>
    </xf>
    <xf numFmtId="1" fontId="17" fillId="4" borderId="11" xfId="1" applyNumberFormat="1" applyFont="1" applyFill="1" applyBorder="1"/>
    <xf numFmtId="2" fontId="20" fillId="4" borderId="11" xfId="1" applyNumberFormat="1" applyFont="1" applyFill="1" applyBorder="1"/>
    <xf numFmtId="9" fontId="0" fillId="4" borderId="18" xfId="1" applyFont="1" applyFill="1" applyBorder="1" applyAlignment="1">
      <alignment horizontal="right"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4" fontId="38" fillId="8" borderId="0" xfId="11" applyNumberFormat="1" applyFont="1" applyFill="1" applyBorder="1" applyAlignment="1">
      <alignment horizontal="center"/>
    </xf>
    <xf numFmtId="0" fontId="54" fillId="4" borderId="0" xfId="0" applyFont="1" applyFill="1" applyBorder="1" applyAlignment="1">
      <alignment horizontal="left" wrapText="1"/>
    </xf>
    <xf numFmtId="0" fontId="47" fillId="4" borderId="0" xfId="0" applyFont="1" applyFill="1" applyBorder="1" applyAlignment="1">
      <alignment horizontal="center" vertical="center" wrapText="1"/>
    </xf>
    <xf numFmtId="0" fontId="3" fillId="4" borderId="0" xfId="0" applyFont="1" applyFill="1" applyBorder="1" applyAlignment="1">
      <alignment vertical="center"/>
    </xf>
    <xf numFmtId="0" fontId="57" fillId="9" borderId="0"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18" xfId="0" applyFont="1" applyFill="1" applyBorder="1" applyAlignment="1">
      <alignment horizontal="center" vertical="center"/>
    </xf>
    <xf numFmtId="0" fontId="47" fillId="4" borderId="0" xfId="0" applyFont="1" applyFill="1" applyBorder="1" applyAlignment="1">
      <alignment horizontal="left" vertical="center"/>
    </xf>
    <xf numFmtId="0" fontId="47" fillId="4" borderId="0" xfId="0" applyFont="1" applyFill="1" applyBorder="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60" fillId="4" borderId="0" xfId="0" applyFont="1" applyFill="1" applyBorder="1" applyAlignment="1">
      <alignment horizontal="center" vertical="center" wrapText="1"/>
    </xf>
    <xf numFmtId="0" fontId="1" fillId="4" borderId="18" xfId="0" applyFont="1" applyFill="1" applyBorder="1" applyAlignment="1">
      <alignment horizontal="center"/>
    </xf>
    <xf numFmtId="0" fontId="20" fillId="4" borderId="18" xfId="0" applyFont="1" applyFill="1" applyBorder="1" applyAlignment="1">
      <alignment horizontal="center"/>
    </xf>
    <xf numFmtId="0" fontId="55" fillId="4" borderId="0" xfId="0" applyFont="1" applyFill="1" applyBorder="1" applyAlignment="1">
      <alignment horizontal="justify" vertical="center" wrapText="1"/>
    </xf>
    <xf numFmtId="0" fontId="55" fillId="4" borderId="0" xfId="0" applyFont="1" applyFill="1" applyBorder="1" applyAlignment="1">
      <alignment vertical="center" wrapText="1"/>
    </xf>
    <xf numFmtId="0" fontId="68" fillId="4" borderId="0" xfId="0" applyFont="1" applyFill="1" applyBorder="1" applyAlignment="1">
      <alignment horizontal="center" wrapText="1"/>
    </xf>
    <xf numFmtId="0" fontId="39" fillId="4" borderId="11" xfId="9" applyFill="1" applyBorder="1" applyAlignment="1" applyProtection="1">
      <alignment horizontal="left" vertical="center" wrapText="1"/>
    </xf>
    <xf numFmtId="0" fontId="79" fillId="9" borderId="0" xfId="0" applyFont="1" applyFill="1" applyBorder="1" applyAlignment="1">
      <alignment horizontal="center" vertical="center" wrapText="1"/>
    </xf>
    <xf numFmtId="0" fontId="78" fillId="9" borderId="0" xfId="0" applyFont="1" applyFill="1" applyBorder="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4" borderId="21"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81" fillId="12" borderId="24" xfId="0" applyFont="1" applyFill="1" applyBorder="1" applyAlignment="1">
      <alignment horizontal="left" vertical="center" wrapText="1"/>
    </xf>
    <xf numFmtId="0" fontId="81" fillId="12" borderId="22" xfId="0" applyFont="1" applyFill="1" applyBorder="1" applyAlignment="1">
      <alignment horizontal="left" vertical="center" wrapText="1"/>
    </xf>
    <xf numFmtId="0" fontId="80" fillId="10" borderId="29" xfId="0" applyFont="1" applyFill="1" applyBorder="1" applyAlignment="1">
      <alignment horizontal="left" vertical="center" wrapText="1"/>
    </xf>
    <xf numFmtId="0" fontId="80" fillId="10" borderId="28" xfId="0" applyFont="1" applyFill="1" applyBorder="1" applyAlignment="1">
      <alignment horizontal="left" vertical="center" wrapText="1"/>
    </xf>
    <xf numFmtId="0" fontId="81" fillId="12" borderId="1" xfId="0" applyFont="1" applyFill="1" applyBorder="1" applyAlignment="1">
      <alignment horizontal="left" vertical="center" wrapText="1"/>
    </xf>
    <xf numFmtId="0" fontId="81" fillId="12" borderId="3" xfId="0" applyFont="1" applyFill="1" applyBorder="1" applyAlignment="1">
      <alignment horizontal="left" vertical="center" wrapText="1"/>
    </xf>
    <xf numFmtId="0" fontId="81" fillId="12" borderId="4" xfId="0" applyFont="1" applyFill="1" applyBorder="1" applyAlignment="1">
      <alignment horizontal="left" vertical="center" wrapText="1"/>
    </xf>
    <xf numFmtId="0" fontId="81" fillId="12" borderId="5" xfId="0" applyFont="1" applyFill="1" applyBorder="1" applyAlignment="1">
      <alignment horizontal="left" vertical="center" wrapText="1"/>
    </xf>
    <xf numFmtId="0" fontId="80" fillId="10" borderId="23" xfId="0" applyFont="1" applyFill="1" applyBorder="1" applyAlignment="1">
      <alignment horizontal="left" vertical="center" wrapText="1"/>
    </xf>
    <xf numFmtId="0" fontId="80" fillId="10" borderId="22" xfId="0" applyFont="1" applyFill="1" applyBorder="1" applyAlignment="1">
      <alignment horizontal="left" vertical="center" wrapText="1"/>
    </xf>
    <xf numFmtId="0" fontId="80" fillId="10" borderId="9" xfId="0" applyFont="1" applyFill="1" applyBorder="1" applyAlignment="1">
      <alignment horizontal="left" vertical="center" wrapText="1"/>
    </xf>
    <xf numFmtId="0" fontId="80" fillId="10" borderId="33" xfId="0" applyFont="1" applyFill="1" applyBorder="1" applyAlignment="1">
      <alignment horizontal="left" vertical="center" wrapText="1"/>
    </xf>
    <xf numFmtId="0" fontId="80" fillId="10" borderId="12" xfId="0" applyFont="1" applyFill="1" applyBorder="1" applyAlignment="1">
      <alignment horizontal="left" vertical="center" wrapText="1"/>
    </xf>
    <xf numFmtId="0" fontId="80" fillId="10" borderId="31" xfId="0" applyFont="1" applyFill="1" applyBorder="1" applyAlignment="1">
      <alignment horizontal="left" vertical="center" wrapText="1"/>
    </xf>
    <xf numFmtId="0" fontId="80" fillId="10" borderId="35" xfId="0" applyFont="1" applyFill="1" applyBorder="1" applyAlignment="1">
      <alignment horizontal="left" vertical="center" wrapText="1"/>
    </xf>
    <xf numFmtId="0" fontId="80" fillId="10" borderId="34" xfId="0" applyFont="1" applyFill="1" applyBorder="1" applyAlignment="1">
      <alignment horizontal="left" vertical="center" wrapText="1"/>
    </xf>
    <xf numFmtId="0" fontId="81" fillId="12" borderId="6" xfId="0" applyFont="1" applyFill="1" applyBorder="1" applyAlignment="1">
      <alignment horizontal="left" vertical="center" wrapText="1"/>
    </xf>
    <xf numFmtId="0" fontId="81" fillId="12" borderId="8" xfId="0" applyFont="1" applyFill="1" applyBorder="1" applyAlignment="1">
      <alignment horizontal="left" vertical="center" wrapText="1"/>
    </xf>
    <xf numFmtId="0" fontId="80" fillId="10" borderId="38" xfId="0" applyFont="1" applyFill="1" applyBorder="1" applyAlignment="1">
      <alignment horizontal="left" vertical="center" wrapText="1"/>
    </xf>
    <xf numFmtId="0" fontId="80" fillId="10" borderId="37" xfId="0" applyFont="1" applyFill="1" applyBorder="1" applyAlignment="1">
      <alignment horizontal="left" vertical="center" wrapText="1"/>
    </xf>
    <xf numFmtId="0" fontId="81" fillId="12" borderId="1" xfId="0" applyFont="1" applyFill="1" applyBorder="1" applyAlignment="1">
      <alignment horizontal="left" vertical="top" wrapText="1"/>
    </xf>
    <xf numFmtId="0" fontId="81" fillId="12" borderId="3" xfId="0" applyFont="1" applyFill="1" applyBorder="1" applyAlignment="1">
      <alignment horizontal="left" vertical="top" wrapText="1"/>
    </xf>
    <xf numFmtId="0" fontId="81" fillId="12" borderId="4" xfId="0" applyFont="1" applyFill="1" applyBorder="1" applyAlignment="1">
      <alignment horizontal="left" vertical="top" wrapText="1"/>
    </xf>
    <xf numFmtId="0" fontId="81" fillId="12" borderId="5" xfId="0" applyFont="1" applyFill="1" applyBorder="1" applyAlignment="1">
      <alignment horizontal="left" vertical="top" wrapText="1"/>
    </xf>
    <xf numFmtId="0" fontId="80" fillId="11" borderId="42" xfId="0" applyFont="1" applyFill="1" applyBorder="1" applyAlignment="1">
      <alignment horizontal="left" vertical="top" wrapText="1"/>
    </xf>
    <xf numFmtId="0" fontId="80" fillId="11" borderId="45" xfId="0" applyFont="1" applyFill="1" applyBorder="1" applyAlignment="1">
      <alignment horizontal="left" vertical="top" wrapText="1"/>
    </xf>
    <xf numFmtId="0" fontId="80" fillId="11" borderId="12" xfId="0" applyFont="1" applyFill="1" applyBorder="1" applyAlignment="1">
      <alignment horizontal="left" vertical="top" wrapText="1"/>
    </xf>
    <xf numFmtId="0" fontId="80" fillId="11" borderId="31" xfId="0" applyFont="1" applyFill="1" applyBorder="1" applyAlignment="1">
      <alignment horizontal="left" vertical="top" wrapText="1"/>
    </xf>
    <xf numFmtId="0" fontId="80" fillId="11" borderId="9" xfId="0" applyFont="1" applyFill="1" applyBorder="1" applyAlignment="1">
      <alignment horizontal="left" vertical="top" wrapText="1"/>
    </xf>
    <xf numFmtId="0" fontId="80" fillId="11" borderId="33" xfId="0" applyFont="1" applyFill="1" applyBorder="1" applyAlignment="1">
      <alignment horizontal="left" vertical="top" wrapText="1"/>
    </xf>
    <xf numFmtId="0" fontId="80" fillId="11" borderId="12" xfId="0" applyFont="1" applyFill="1" applyBorder="1" applyAlignment="1">
      <alignment horizontal="left" vertical="top"/>
    </xf>
    <xf numFmtId="0" fontId="80" fillId="11" borderId="31" xfId="0" applyFont="1" applyFill="1" applyBorder="1" applyAlignment="1">
      <alignment horizontal="left" vertical="top"/>
    </xf>
    <xf numFmtId="0" fontId="80" fillId="11" borderId="29" xfId="0" applyFont="1" applyFill="1" applyBorder="1" applyAlignment="1">
      <alignment horizontal="left" vertical="top" wrapText="1"/>
    </xf>
    <xf numFmtId="0" fontId="80" fillId="11" borderId="28" xfId="0" applyFont="1" applyFill="1" applyBorder="1" applyAlignment="1">
      <alignment horizontal="left" vertical="top" wrapText="1"/>
    </xf>
    <xf numFmtId="0" fontId="80" fillId="11" borderId="9" xfId="0" applyFont="1" applyFill="1" applyBorder="1" applyAlignment="1">
      <alignment horizontal="left" vertical="top"/>
    </xf>
    <xf numFmtId="0" fontId="80" fillId="11" borderId="33" xfId="0" applyFont="1" applyFill="1" applyBorder="1" applyAlignment="1">
      <alignment horizontal="left" vertical="top"/>
    </xf>
    <xf numFmtId="0" fontId="80" fillId="11" borderId="29" xfId="0" applyFont="1" applyFill="1" applyBorder="1" applyAlignment="1">
      <alignment horizontal="left" vertical="top"/>
    </xf>
    <xf numFmtId="0" fontId="80" fillId="11" borderId="28" xfId="0" applyFont="1" applyFill="1" applyBorder="1" applyAlignment="1">
      <alignment horizontal="left" vertical="top"/>
    </xf>
    <xf numFmtId="0" fontId="80" fillId="11" borderId="42" xfId="0" applyFont="1" applyFill="1" applyBorder="1" applyAlignment="1">
      <alignment horizontal="left" vertical="top"/>
    </xf>
    <xf numFmtId="0" fontId="80" fillId="11" borderId="45" xfId="0" applyFont="1" applyFill="1" applyBorder="1" applyAlignment="1">
      <alignment horizontal="left" vertical="top"/>
    </xf>
  </cellXfs>
  <cellStyles count="12">
    <cellStyle name="Comma" xfId="10" builtinId="3"/>
    <cellStyle name="Comma 2" xfId="3"/>
    <cellStyle name="Hyperlink" xfId="2" builtinId="8"/>
    <cellStyle name="Hyperlink 2" xfId="9"/>
    <cellStyle name="Normal" xfId="0" builtinId="0"/>
    <cellStyle name="Normal 2" xfId="4"/>
    <cellStyle name="Normal 3" xfId="5"/>
    <cellStyle name="Normal 4" xfId="6"/>
    <cellStyle name="Normal 7" xfId="7"/>
    <cellStyle name="Normal_porteføljerapport skabelon v4.3 - q1-2010 26apr2010" xfId="11"/>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150972</xdr:colOff>
      <xdr:row>11</xdr:row>
      <xdr:rowOff>0</xdr:rowOff>
    </xdr:from>
    <xdr:to>
      <xdr:col>5</xdr:col>
      <xdr:colOff>68274</xdr:colOff>
      <xdr:row>16</xdr:row>
      <xdr:rowOff>72119</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58191" y="2821781"/>
          <a:ext cx="3251052" cy="1024619"/>
        </a:xfrm>
        <a:prstGeom prst="rect">
          <a:avLst/>
        </a:prstGeom>
      </xdr:spPr>
    </xdr:pic>
    <xdr:clientData/>
  </xdr:twoCellAnchor>
  <xdr:twoCellAnchor editAs="oneCell">
    <xdr:from>
      <xdr:col>5</xdr:col>
      <xdr:colOff>416718</xdr:colOff>
      <xdr:row>11</xdr:row>
      <xdr:rowOff>23813</xdr:rowOff>
    </xdr:from>
    <xdr:to>
      <xdr:col>9</xdr:col>
      <xdr:colOff>278627</xdr:colOff>
      <xdr:row>16</xdr:row>
      <xdr:rowOff>141173</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4357687" y="2845594"/>
          <a:ext cx="3600471" cy="1069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612322</xdr:colOff>
      <xdr:row>1</xdr:row>
      <xdr:rowOff>163285</xdr:rowOff>
    </xdr:from>
    <xdr:to>
      <xdr:col>11</xdr:col>
      <xdr:colOff>1006930</xdr:colOff>
      <xdr:row>4</xdr:row>
      <xdr:rowOff>122525</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75572" y="353785"/>
          <a:ext cx="1442358" cy="530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291353</xdr:colOff>
      <xdr:row>2</xdr:row>
      <xdr:rowOff>44824</xdr:rowOff>
    </xdr:from>
    <xdr:to>
      <xdr:col>8</xdr:col>
      <xdr:colOff>1656229</xdr:colOff>
      <xdr:row>4</xdr:row>
      <xdr:rowOff>166054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81529" y="425824"/>
          <a:ext cx="1364876" cy="50223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1143000</xdr:colOff>
      <xdr:row>2</xdr:row>
      <xdr:rowOff>0</xdr:rowOff>
    </xdr:from>
    <xdr:to>
      <xdr:col>12</xdr:col>
      <xdr:colOff>1191742</xdr:colOff>
      <xdr:row>4</xdr:row>
      <xdr:rowOff>69892</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794441" y="381000"/>
          <a:ext cx="1225360" cy="45089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1030941</xdr:colOff>
      <xdr:row>2</xdr:row>
      <xdr:rowOff>0</xdr:rowOff>
    </xdr:from>
    <xdr:to>
      <xdr:col>12</xdr:col>
      <xdr:colOff>1168212</xdr:colOff>
      <xdr:row>4</xdr:row>
      <xdr:rowOff>102468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15147" y="381000"/>
          <a:ext cx="1313889"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3944470</xdr:colOff>
      <xdr:row>2</xdr:row>
      <xdr:rowOff>168088</xdr:rowOff>
    </xdr:from>
    <xdr:to>
      <xdr:col>3</xdr:col>
      <xdr:colOff>5258360</xdr:colOff>
      <xdr:row>5</xdr:row>
      <xdr:rowOff>80056</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36705" y="549088"/>
          <a:ext cx="1313890" cy="48346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3765177</xdr:colOff>
      <xdr:row>1</xdr:row>
      <xdr:rowOff>145677</xdr:rowOff>
    </xdr:from>
    <xdr:to>
      <xdr:col>3</xdr:col>
      <xdr:colOff>5230906</xdr:colOff>
      <xdr:row>4</xdr:row>
      <xdr:rowOff>113517</xdr:rowOff>
    </xdr:to>
    <xdr:pic>
      <xdr:nvPicPr>
        <xdr:cNvPr id="34"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357412" y="336177"/>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54429</xdr:colOff>
      <xdr:row>0</xdr:row>
      <xdr:rowOff>0</xdr:rowOff>
    </xdr:from>
    <xdr:to>
      <xdr:col>4</xdr:col>
      <xdr:colOff>152400</xdr:colOff>
      <xdr:row>2</xdr:row>
      <xdr:rowOff>169943</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15250" y="0"/>
          <a:ext cx="2819400" cy="7686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67235</xdr:colOff>
      <xdr:row>0</xdr:row>
      <xdr:rowOff>0</xdr:rowOff>
    </xdr:from>
    <xdr:to>
      <xdr:col>3</xdr:col>
      <xdr:colOff>2638984</xdr:colOff>
      <xdr:row>2</xdr:row>
      <xdr:rowOff>96825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76882" y="0"/>
          <a:ext cx="2571749" cy="7019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1352550</xdr:colOff>
      <xdr:row>1</xdr:row>
      <xdr:rowOff>0</xdr:rowOff>
    </xdr:from>
    <xdr:to>
      <xdr:col>4</xdr:col>
      <xdr:colOff>1190624</xdr:colOff>
      <xdr:row>3</xdr:row>
      <xdr:rowOff>101868</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9020175" y="295275"/>
          <a:ext cx="2571749" cy="7019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2017</a:t>
          </a:r>
        </a:p>
      </xdr:txBody>
    </xdr:sp>
    <xdr:clientData/>
  </xdr:twoCellAnchor>
  <xdr:twoCellAnchor editAs="oneCell">
    <xdr:from>
      <xdr:col>1</xdr:col>
      <xdr:colOff>1199903</xdr:colOff>
      <xdr:row>6</xdr:row>
      <xdr:rowOff>0</xdr:rowOff>
    </xdr:from>
    <xdr:to>
      <xdr:col>2</xdr:col>
      <xdr:colOff>6106051</xdr:colOff>
      <xdr:row>7</xdr:row>
      <xdr:rowOff>91183</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22565" y="5492338"/>
          <a:ext cx="6155531" cy="1674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29099" y="515470"/>
          <a:ext cx="1057676" cy="441512"/>
        </a:xfrm>
        <a:prstGeom prst="rect">
          <a:avLst/>
        </a:prstGeom>
        <a:noFill/>
      </xdr:spPr>
    </xdr:pic>
    <xdr:clientData/>
  </xdr:twoCellAnchor>
  <xdr:twoCellAnchor editAs="oneCell">
    <xdr:from>
      <xdr:col>3</xdr:col>
      <xdr:colOff>4161863</xdr:colOff>
      <xdr:row>2</xdr:row>
      <xdr:rowOff>78441</xdr:rowOff>
    </xdr:from>
    <xdr:to>
      <xdr:col>4</xdr:col>
      <xdr:colOff>1268116</xdr:colOff>
      <xdr:row>6</xdr:row>
      <xdr:rowOff>6964</xdr:rowOff>
    </xdr:to>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6739216" y="392206"/>
          <a:ext cx="1835135" cy="66811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582706</xdr:colOff>
      <xdr:row>2</xdr:row>
      <xdr:rowOff>134471</xdr:rowOff>
    </xdr:from>
    <xdr:to>
      <xdr:col>5</xdr:col>
      <xdr:colOff>1039186</xdr:colOff>
      <xdr:row>3</xdr:row>
      <xdr:rowOff>425264</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11806" y="515471"/>
          <a:ext cx="1513755" cy="243168"/>
        </a:xfrm>
        <a:prstGeom prst="rect">
          <a:avLst/>
        </a:prstGeom>
        <a:noFill/>
      </xdr:spPr>
    </xdr:pic>
    <xdr:clientData/>
  </xdr:twoCellAnchor>
  <xdr:twoCellAnchor editAs="oneCell">
    <xdr:from>
      <xdr:col>4</xdr:col>
      <xdr:colOff>273424</xdr:colOff>
      <xdr:row>2</xdr:row>
      <xdr:rowOff>67236</xdr:rowOff>
    </xdr:from>
    <xdr:to>
      <xdr:col>5</xdr:col>
      <xdr:colOff>1048802</xdr:colOff>
      <xdr:row>4</xdr:row>
      <xdr:rowOff>123826</xdr:rowOff>
    </xdr:to>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7165042" y="381001"/>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323850</xdr:colOff>
      <xdr:row>1</xdr:row>
      <xdr:rowOff>152400</xdr:rowOff>
    </xdr:from>
    <xdr:to>
      <xdr:col>9</xdr:col>
      <xdr:colOff>1631</xdr:colOff>
      <xdr:row>4</xdr:row>
      <xdr:rowOff>13874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715500" y="342900"/>
          <a:ext cx="1830431" cy="66157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750794</xdr:colOff>
      <xdr:row>2</xdr:row>
      <xdr:rowOff>179294</xdr:rowOff>
    </xdr:from>
    <xdr:to>
      <xdr:col>13</xdr:col>
      <xdr:colOff>16807</xdr:colOff>
      <xdr:row>5</xdr:row>
      <xdr:rowOff>82797</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60206" y="560294"/>
          <a:ext cx="1372719" cy="5086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hyperlink" Target="https://www.realkreditraadet.dk/en/covered_bond_info/act_addressing_refinancing_risk"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www.coveredbondlabel.com/issuer/5/" TargetMode="External"/><Relationship Id="rId12" Type="http://schemas.openxmlformats.org/officeDocument/2006/relationships/comments" Target="../comments1.x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11" Type="http://schemas.openxmlformats.org/officeDocument/2006/relationships/vmlDrawing" Target="../drawings/vmlDrawing2.vml"/><Relationship Id="rId5" Type="http://schemas.openxmlformats.org/officeDocument/2006/relationships/hyperlink" Target="https://www.coveredbondlabel.com/issuer/5/" TargetMode="External"/><Relationship Id="rId10" Type="http://schemas.openxmlformats.org/officeDocument/2006/relationships/vmlDrawing" Target="../drawings/vmlDrawing1.vml"/><Relationship Id="rId4" Type="http://schemas.openxmlformats.org/officeDocument/2006/relationships/hyperlink" Target="http://www.rd.dk/"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80" zoomScaleNormal="80" workbookViewId="0"/>
  </sheetViews>
  <sheetFormatPr defaultRowHeight="15" x14ac:dyDescent="0.25"/>
  <cols>
    <col min="1" max="1" width="9.140625" style="2"/>
    <col min="2" max="6" width="12.42578125" style="2" customWidth="1"/>
    <col min="7" max="7" width="4.7109375" style="2" customWidth="1"/>
    <col min="8" max="8" width="26.42578125" style="2" bestFit="1" customWidth="1"/>
    <col min="9"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553</v>
      </c>
      <c r="G7" s="7"/>
      <c r="H7" s="7"/>
      <c r="I7" s="7"/>
      <c r="J7" s="8"/>
    </row>
    <row r="8" spans="2:10" ht="26.25" x14ac:dyDescent="0.4">
      <c r="B8" s="6"/>
      <c r="C8" s="7"/>
      <c r="D8" s="7"/>
      <c r="E8" s="383" t="s">
        <v>1625</v>
      </c>
      <c r="F8" s="12"/>
      <c r="G8" s="7"/>
      <c r="H8" s="7"/>
      <c r="I8" s="7"/>
      <c r="J8" s="8"/>
    </row>
    <row r="9" spans="2:10" ht="21" x14ac:dyDescent="0.35">
      <c r="B9" s="6"/>
      <c r="C9" s="7"/>
      <c r="D9" s="7"/>
      <c r="E9" s="7"/>
      <c r="F9" s="13" t="s">
        <v>1623</v>
      </c>
      <c r="G9" s="7"/>
      <c r="H9" s="421">
        <v>43137</v>
      </c>
      <c r="I9" s="7"/>
      <c r="J9" s="8"/>
    </row>
    <row r="10" spans="2:10" ht="21" x14ac:dyDescent="0.35">
      <c r="B10" s="6"/>
      <c r="C10" s="7"/>
      <c r="D10" s="7"/>
      <c r="E10" s="7"/>
      <c r="F10" s="13" t="s">
        <v>1624</v>
      </c>
      <c r="G10" s="7"/>
      <c r="H10" s="421">
        <v>43100</v>
      </c>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30" t="s">
        <v>15</v>
      </c>
      <c r="E24" s="431" t="s">
        <v>16</v>
      </c>
      <c r="F24" s="431"/>
      <c r="G24" s="431"/>
      <c r="H24" s="431"/>
      <c r="I24" s="7"/>
      <c r="J24" s="8"/>
    </row>
    <row r="25" spans="2:10" x14ac:dyDescent="0.25">
      <c r="B25" s="6"/>
      <c r="C25" s="7"/>
      <c r="D25" s="7"/>
      <c r="E25" s="16"/>
      <c r="F25" s="16"/>
      <c r="G25" s="16"/>
      <c r="H25" s="7"/>
      <c r="I25" s="7"/>
      <c r="J25" s="8"/>
    </row>
    <row r="26" spans="2:10" x14ac:dyDescent="0.25">
      <c r="B26" s="6"/>
      <c r="C26" s="7"/>
      <c r="D26" s="430" t="s">
        <v>17</v>
      </c>
      <c r="E26" s="431"/>
      <c r="F26" s="431"/>
      <c r="G26" s="431"/>
      <c r="H26" s="431"/>
      <c r="I26" s="7"/>
      <c r="J26" s="8"/>
    </row>
    <row r="27" spans="2:10" x14ac:dyDescent="0.25">
      <c r="B27" s="6"/>
      <c r="C27" s="7"/>
      <c r="D27" s="17"/>
      <c r="E27" s="17"/>
      <c r="F27" s="17"/>
      <c r="G27" s="17"/>
      <c r="H27" s="17"/>
      <c r="I27" s="7"/>
      <c r="J27" s="8"/>
    </row>
    <row r="28" spans="2:10" x14ac:dyDescent="0.25">
      <c r="B28" s="6"/>
      <c r="C28" s="7"/>
      <c r="D28" s="430" t="s">
        <v>18</v>
      </c>
      <c r="E28" s="431" t="s">
        <v>16</v>
      </c>
      <c r="F28" s="431"/>
      <c r="G28" s="431"/>
      <c r="H28" s="431"/>
      <c r="I28" s="7"/>
      <c r="J28" s="8"/>
    </row>
    <row r="29" spans="2:10" x14ac:dyDescent="0.25">
      <c r="B29" s="6"/>
      <c r="C29" s="7"/>
      <c r="D29" s="17"/>
      <c r="E29" s="17"/>
      <c r="F29" s="17"/>
      <c r="G29" s="17"/>
      <c r="H29" s="17"/>
      <c r="I29" s="7"/>
      <c r="J29" s="8"/>
    </row>
    <row r="30" spans="2:10" x14ac:dyDescent="0.25">
      <c r="B30" s="6"/>
      <c r="C30" s="7"/>
      <c r="D30" s="430" t="s">
        <v>19</v>
      </c>
      <c r="E30" s="431" t="s">
        <v>16</v>
      </c>
      <c r="F30" s="431"/>
      <c r="G30" s="431"/>
      <c r="H30" s="431"/>
      <c r="I30" s="7"/>
      <c r="J30" s="8"/>
    </row>
    <row r="31" spans="2:10" x14ac:dyDescent="0.25">
      <c r="B31" s="6"/>
      <c r="C31" s="7"/>
      <c r="D31" s="17"/>
      <c r="E31" s="17"/>
      <c r="F31" s="17"/>
      <c r="G31" s="17"/>
      <c r="H31" s="17"/>
      <c r="I31" s="7"/>
      <c r="J31" s="8"/>
    </row>
    <row r="32" spans="2:10" x14ac:dyDescent="0.25">
      <c r="B32" s="6"/>
      <c r="C32" s="7"/>
      <c r="D32" s="430" t="s">
        <v>20</v>
      </c>
      <c r="E32" s="431" t="s">
        <v>16</v>
      </c>
      <c r="F32" s="431"/>
      <c r="G32" s="431"/>
      <c r="H32" s="431"/>
      <c r="I32" s="7"/>
      <c r="J32" s="8"/>
    </row>
    <row r="33" spans="2:10" x14ac:dyDescent="0.25">
      <c r="B33" s="6"/>
      <c r="C33" s="7"/>
      <c r="D33" s="16"/>
      <c r="E33" s="16"/>
      <c r="F33" s="16"/>
      <c r="G33" s="16"/>
      <c r="H33" s="16"/>
      <c r="I33" s="7"/>
      <c r="J33" s="8"/>
    </row>
    <row r="34" spans="2:10" x14ac:dyDescent="0.25">
      <c r="B34" s="6"/>
      <c r="C34" s="7"/>
      <c r="D34" s="430" t="s">
        <v>21</v>
      </c>
      <c r="E34" s="431" t="s">
        <v>16</v>
      </c>
      <c r="F34" s="431"/>
      <c r="G34" s="431"/>
      <c r="H34" s="431"/>
      <c r="I34" s="7"/>
      <c r="J34" s="8"/>
    </row>
    <row r="35" spans="2:10" x14ac:dyDescent="0.25">
      <c r="B35" s="6"/>
      <c r="C35" s="7"/>
      <c r="D35" s="7"/>
      <c r="E35" s="7"/>
      <c r="F35" s="7"/>
      <c r="G35" s="7"/>
      <c r="H35" s="7"/>
      <c r="I35" s="7"/>
      <c r="J35" s="8"/>
    </row>
    <row r="36" spans="2:10" x14ac:dyDescent="0.25">
      <c r="B36" s="6"/>
      <c r="C36" s="7"/>
      <c r="D36" s="428" t="s">
        <v>22</v>
      </c>
      <c r="E36" s="429"/>
      <c r="F36" s="429"/>
      <c r="G36" s="429"/>
      <c r="H36" s="429"/>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A3:K132"/>
  <sheetViews>
    <sheetView view="pageBreakPreview" topLeftCell="A55" zoomScale="80" zoomScaleNormal="85" zoomScaleSheetLayoutView="80" workbookViewId="0">
      <selection activeCell="E83" sqref="E83"/>
    </sheetView>
  </sheetViews>
  <sheetFormatPr defaultRowHeight="15" x14ac:dyDescent="0.25"/>
  <cols>
    <col min="1" max="1" width="3.28515625" style="21" customWidth="1"/>
    <col min="2" max="2" width="60.85546875" style="21" customWidth="1"/>
    <col min="3" max="3" width="21.5703125" style="21" customWidth="1"/>
    <col min="4" max="4" width="19.42578125" style="21" customWidth="1"/>
    <col min="5" max="5" width="17.7109375" style="21" customWidth="1"/>
    <col min="6" max="6" width="18" style="21" bestFit="1" customWidth="1"/>
    <col min="7" max="8" width="10.7109375" style="21" customWidth="1"/>
    <col min="9" max="9" width="10.85546875" style="21" customWidth="1"/>
    <col min="10" max="10" width="4.28515625" style="21" bestFit="1" customWidth="1"/>
    <col min="11" max="11" width="10.5703125" style="21" customWidth="1"/>
    <col min="12" max="12" width="8.85546875" style="21" customWidth="1"/>
    <col min="13" max="16384" width="9.140625" style="21"/>
  </cols>
  <sheetData>
    <row r="3" spans="2:9" ht="12" customHeight="1" x14ac:dyDescent="0.25"/>
    <row r="4" spans="2:9" ht="36" x14ac:dyDescent="0.25">
      <c r="B4" s="162" t="s">
        <v>1389</v>
      </c>
      <c r="C4" s="162"/>
      <c r="D4" s="162"/>
      <c r="E4" s="162"/>
      <c r="F4" s="162"/>
      <c r="G4" s="162"/>
      <c r="H4" s="162"/>
      <c r="I4" s="162"/>
    </row>
    <row r="5" spans="2:9" ht="4.5" customHeight="1" x14ac:dyDescent="0.25">
      <c r="B5" s="435"/>
      <c r="C5" s="435"/>
      <c r="D5" s="435"/>
      <c r="E5" s="435"/>
      <c r="F5" s="435"/>
      <c r="G5" s="435"/>
      <c r="H5" s="435"/>
      <c r="I5" s="435"/>
    </row>
    <row r="6" spans="2:9" ht="5.25" customHeight="1" x14ac:dyDescent="0.25">
      <c r="B6" s="202"/>
      <c r="C6" s="202"/>
      <c r="D6" s="202"/>
      <c r="E6" s="202"/>
      <c r="F6" s="202"/>
      <c r="G6" s="202"/>
      <c r="H6" s="202"/>
      <c r="I6" s="202"/>
    </row>
    <row r="7" spans="2:9" x14ac:dyDescent="0.25">
      <c r="B7" s="201" t="s">
        <v>1375</v>
      </c>
      <c r="C7" s="200"/>
      <c r="D7" s="200"/>
      <c r="E7" s="200"/>
      <c r="F7" s="200" t="s">
        <v>1744</v>
      </c>
      <c r="G7" s="200" t="s">
        <v>1745</v>
      </c>
      <c r="H7" s="200" t="s">
        <v>1746</v>
      </c>
      <c r="I7" s="200" t="s">
        <v>1738</v>
      </c>
    </row>
    <row r="8" spans="2:9" x14ac:dyDescent="0.25">
      <c r="B8" s="197" t="s">
        <v>1388</v>
      </c>
      <c r="C8" s="147"/>
      <c r="D8" s="147"/>
      <c r="E8" s="147"/>
      <c r="F8" s="399">
        <v>508</v>
      </c>
      <c r="G8" s="400">
        <v>505</v>
      </c>
      <c r="H8" s="400">
        <v>495</v>
      </c>
      <c r="I8" s="399">
        <v>501</v>
      </c>
    </row>
    <row r="9" spans="2:9" x14ac:dyDescent="0.25">
      <c r="B9" s="197" t="s">
        <v>1730</v>
      </c>
      <c r="C9" s="147"/>
      <c r="D9" s="147"/>
      <c r="E9" s="147"/>
      <c r="F9" s="399">
        <v>4</v>
      </c>
      <c r="G9" s="400">
        <v>1</v>
      </c>
      <c r="H9" s="400">
        <v>1</v>
      </c>
      <c r="I9" s="399">
        <v>5</v>
      </c>
    </row>
    <row r="10" spans="2:9" x14ac:dyDescent="0.25">
      <c r="B10" s="197" t="s">
        <v>1387</v>
      </c>
      <c r="C10" s="147"/>
      <c r="D10" s="147"/>
      <c r="E10" s="147"/>
      <c r="F10" s="399">
        <v>36</v>
      </c>
      <c r="G10" s="401">
        <v>38</v>
      </c>
      <c r="H10" s="401">
        <v>39</v>
      </c>
      <c r="I10" s="402">
        <v>39</v>
      </c>
    </row>
    <row r="11" spans="2:9" x14ac:dyDescent="0.25">
      <c r="B11" s="197" t="s">
        <v>1386</v>
      </c>
      <c r="C11" s="197" t="s">
        <v>100</v>
      </c>
      <c r="D11" s="197"/>
      <c r="E11" s="197"/>
      <c r="F11" s="398">
        <v>7.4999999999999997E-2</v>
      </c>
      <c r="G11" s="398">
        <v>8.2000000000000003E-2</v>
      </c>
      <c r="H11" s="398">
        <v>8.4000000000000005E-2</v>
      </c>
      <c r="I11" s="398">
        <v>8.5000000000000006E-2</v>
      </c>
    </row>
    <row r="12" spans="2:9" x14ac:dyDescent="0.25">
      <c r="B12" s="213"/>
      <c r="C12" s="212" t="s">
        <v>1385</v>
      </c>
      <c r="D12" s="212"/>
      <c r="E12" s="212"/>
      <c r="F12" s="210">
        <v>0.08</v>
      </c>
      <c r="G12" s="211">
        <v>0.08</v>
      </c>
      <c r="H12" s="211">
        <v>0.08</v>
      </c>
      <c r="I12" s="210">
        <v>0.08</v>
      </c>
    </row>
    <row r="13" spans="2:9" x14ac:dyDescent="0.25">
      <c r="B13" s="197" t="s">
        <v>1374</v>
      </c>
      <c r="C13" s="147"/>
      <c r="D13" s="147"/>
      <c r="E13" s="147"/>
      <c r="F13" s="399">
        <v>472</v>
      </c>
      <c r="G13" s="399">
        <v>466</v>
      </c>
      <c r="H13" s="399">
        <v>456</v>
      </c>
      <c r="I13" s="399">
        <v>461</v>
      </c>
    </row>
    <row r="14" spans="2:9" x14ac:dyDescent="0.25">
      <c r="B14" s="147"/>
      <c r="C14" s="197" t="s">
        <v>1384</v>
      </c>
      <c r="D14" s="197"/>
      <c r="E14" s="197"/>
      <c r="F14" s="403">
        <v>0</v>
      </c>
      <c r="G14" s="399">
        <v>0</v>
      </c>
      <c r="H14" s="399">
        <v>0</v>
      </c>
      <c r="I14" s="399">
        <v>0</v>
      </c>
    </row>
    <row r="15" spans="2:9" x14ac:dyDescent="0.25">
      <c r="B15" s="197" t="s">
        <v>1383</v>
      </c>
      <c r="C15" s="147"/>
      <c r="D15" s="147"/>
      <c r="E15" s="147"/>
      <c r="F15" s="399">
        <v>5</v>
      </c>
      <c r="G15" s="399">
        <v>6</v>
      </c>
      <c r="H15" s="399">
        <v>8</v>
      </c>
      <c r="I15" s="399">
        <v>9</v>
      </c>
    </row>
    <row r="16" spans="2:9" x14ac:dyDescent="0.25">
      <c r="B16" s="197" t="s">
        <v>1382</v>
      </c>
      <c r="C16" s="147"/>
      <c r="D16" s="147"/>
      <c r="E16" s="147"/>
      <c r="F16" s="399">
        <v>0</v>
      </c>
      <c r="G16" s="399">
        <v>0</v>
      </c>
      <c r="H16" s="399">
        <v>0</v>
      </c>
      <c r="I16" s="399">
        <v>0</v>
      </c>
    </row>
    <row r="17" spans="1:9" x14ac:dyDescent="0.25">
      <c r="A17" s="181"/>
      <c r="B17" s="198" t="s">
        <v>1381</v>
      </c>
      <c r="C17" s="183"/>
      <c r="D17" s="147"/>
      <c r="E17" s="147"/>
      <c r="F17" s="399">
        <v>0</v>
      </c>
      <c r="G17" s="399">
        <v>0</v>
      </c>
      <c r="H17" s="399">
        <v>0</v>
      </c>
      <c r="I17" s="399">
        <v>0</v>
      </c>
    </row>
    <row r="18" spans="1:9" x14ac:dyDescent="0.25">
      <c r="A18" s="181"/>
      <c r="B18" s="198" t="s">
        <v>1380</v>
      </c>
      <c r="C18" s="183"/>
      <c r="D18" s="208"/>
      <c r="E18" s="208"/>
      <c r="F18" s="370">
        <v>0</v>
      </c>
      <c r="G18" s="370">
        <v>0</v>
      </c>
      <c r="H18" s="370">
        <v>0</v>
      </c>
      <c r="I18" s="370">
        <v>0</v>
      </c>
    </row>
    <row r="19" spans="1:9" x14ac:dyDescent="0.25">
      <c r="A19" s="181"/>
      <c r="B19" s="198" t="s">
        <v>1379</v>
      </c>
      <c r="C19" s="183"/>
      <c r="D19" s="208"/>
      <c r="E19" s="208"/>
      <c r="F19" s="370">
        <v>29</v>
      </c>
      <c r="G19" s="370">
        <v>30</v>
      </c>
      <c r="H19" s="370">
        <v>28</v>
      </c>
      <c r="I19" s="370">
        <v>28</v>
      </c>
    </row>
    <row r="20" spans="1:9" x14ac:dyDescent="0.25">
      <c r="A20" s="181"/>
      <c r="B20" s="198" t="s">
        <v>1378</v>
      </c>
      <c r="C20" s="183"/>
      <c r="D20" s="208"/>
      <c r="E20" s="208"/>
      <c r="F20" s="370">
        <v>34</v>
      </c>
      <c r="G20" s="370">
        <v>36</v>
      </c>
      <c r="H20" s="370">
        <v>36</v>
      </c>
      <c r="I20" s="370">
        <v>37</v>
      </c>
    </row>
    <row r="21" spans="1:9" x14ac:dyDescent="0.25">
      <c r="A21" s="181"/>
      <c r="B21" s="209"/>
      <c r="C21" s="183"/>
      <c r="D21" s="208"/>
      <c r="E21" s="208"/>
      <c r="F21" s="207"/>
      <c r="G21" s="207"/>
      <c r="H21" s="207"/>
      <c r="I21" s="207"/>
    </row>
    <row r="22" spans="1:9" x14ac:dyDescent="0.25">
      <c r="A22" s="181"/>
      <c r="B22" s="206" t="s">
        <v>1377</v>
      </c>
      <c r="C22" s="205"/>
      <c r="D22" s="204"/>
      <c r="E22" s="204"/>
      <c r="F22" s="203"/>
      <c r="G22" s="203"/>
      <c r="H22" s="203"/>
      <c r="I22" s="203"/>
    </row>
    <row r="23" spans="1:9" ht="7.5" customHeight="1" x14ac:dyDescent="0.25"/>
    <row r="24" spans="1:9" ht="18" x14ac:dyDescent="0.25">
      <c r="B24" s="162" t="s">
        <v>1376</v>
      </c>
      <c r="C24" s="162"/>
      <c r="D24" s="162"/>
      <c r="E24" s="162"/>
      <c r="F24" s="162"/>
      <c r="G24" s="162"/>
      <c r="H24" s="162"/>
      <c r="I24" s="162"/>
    </row>
    <row r="25" spans="1:9" ht="5.25" customHeight="1" x14ac:dyDescent="0.25">
      <c r="B25" s="202"/>
      <c r="C25" s="202"/>
      <c r="D25" s="202"/>
      <c r="E25" s="202"/>
      <c r="F25" s="202"/>
      <c r="G25" s="202"/>
      <c r="H25" s="202"/>
      <c r="I25" s="202"/>
    </row>
    <row r="26" spans="1:9" x14ac:dyDescent="0.25">
      <c r="B26" s="201" t="s">
        <v>1375</v>
      </c>
      <c r="C26" s="200"/>
      <c r="D26" s="200"/>
      <c r="E26" s="200"/>
      <c r="F26" s="200" t="s">
        <v>1744</v>
      </c>
      <c r="G26" s="200" t="s">
        <v>1745</v>
      </c>
      <c r="H26" s="200" t="s">
        <v>1746</v>
      </c>
      <c r="I26" s="200" t="s">
        <v>1738</v>
      </c>
    </row>
    <row r="27" spans="1:9" x14ac:dyDescent="0.25">
      <c r="B27" s="197" t="s">
        <v>1374</v>
      </c>
      <c r="C27" s="147"/>
      <c r="D27" s="147"/>
      <c r="E27" s="147"/>
      <c r="F27" s="384">
        <v>472</v>
      </c>
      <c r="G27" s="385">
        <v>466</v>
      </c>
      <c r="H27" s="385">
        <v>456</v>
      </c>
      <c r="I27" s="384">
        <v>461</v>
      </c>
    </row>
    <row r="28" spans="1:9" x14ac:dyDescent="0.25">
      <c r="B28" s="212" t="s">
        <v>1373</v>
      </c>
      <c r="C28" s="213"/>
      <c r="D28" s="213"/>
      <c r="E28" s="213"/>
      <c r="F28" s="418">
        <v>483</v>
      </c>
      <c r="G28" s="419">
        <v>473</v>
      </c>
      <c r="H28" s="419">
        <v>466</v>
      </c>
      <c r="I28" s="418">
        <v>473</v>
      </c>
    </row>
    <row r="29" spans="1:9" x14ac:dyDescent="0.25">
      <c r="B29" s="198" t="s">
        <v>1372</v>
      </c>
      <c r="C29" s="198" t="s">
        <v>1731</v>
      </c>
      <c r="D29" s="198"/>
      <c r="E29" s="198"/>
      <c r="F29" s="386" t="s">
        <v>1506</v>
      </c>
      <c r="G29" s="386" t="s">
        <v>1506</v>
      </c>
      <c r="H29" s="386" t="s">
        <v>1506</v>
      </c>
      <c r="I29" s="387" t="s">
        <v>1506</v>
      </c>
    </row>
    <row r="30" spans="1:9" x14ac:dyDescent="0.25">
      <c r="B30" s="183"/>
      <c r="C30" s="198" t="s">
        <v>1371</v>
      </c>
      <c r="D30" s="198"/>
      <c r="E30" s="198"/>
      <c r="F30" s="391">
        <v>73</v>
      </c>
      <c r="G30" s="391">
        <v>125</v>
      </c>
      <c r="H30" s="391">
        <v>134</v>
      </c>
      <c r="I30" s="391">
        <v>67</v>
      </c>
    </row>
    <row r="31" spans="1:9" x14ac:dyDescent="0.25">
      <c r="B31" s="183"/>
      <c r="C31" s="198" t="s">
        <v>1370</v>
      </c>
      <c r="D31" s="198"/>
      <c r="E31" s="198"/>
      <c r="F31" s="392" t="s">
        <v>1506</v>
      </c>
      <c r="G31" s="392" t="s">
        <v>1506</v>
      </c>
      <c r="H31" s="392" t="s">
        <v>1506</v>
      </c>
      <c r="I31" s="392" t="s">
        <v>1506</v>
      </c>
    </row>
    <row r="32" spans="1:9" x14ac:dyDescent="0.25">
      <c r="B32" s="183"/>
      <c r="C32" s="198" t="s">
        <v>1369</v>
      </c>
      <c r="D32" s="198"/>
      <c r="E32" s="198"/>
      <c r="F32" s="393">
        <v>125</v>
      </c>
      <c r="G32" s="393">
        <v>99</v>
      </c>
      <c r="H32" s="393">
        <v>73</v>
      </c>
      <c r="I32" s="393">
        <v>103</v>
      </c>
    </row>
    <row r="33" spans="2:9" x14ac:dyDescent="0.25">
      <c r="B33" s="183"/>
      <c r="C33" s="198" t="s">
        <v>1368</v>
      </c>
      <c r="D33" s="198"/>
      <c r="E33" s="198"/>
      <c r="F33" s="393">
        <v>102</v>
      </c>
      <c r="G33" s="393">
        <v>94</v>
      </c>
      <c r="H33" s="393">
        <v>89</v>
      </c>
      <c r="I33" s="393">
        <v>90</v>
      </c>
    </row>
    <row r="34" spans="2:9" x14ac:dyDescent="0.25">
      <c r="B34" s="183"/>
      <c r="C34" s="198" t="s">
        <v>1367</v>
      </c>
      <c r="D34" s="198"/>
      <c r="E34" s="198"/>
      <c r="F34" s="393">
        <v>79</v>
      </c>
      <c r="G34" s="393">
        <v>75</v>
      </c>
      <c r="H34" s="393">
        <v>77</v>
      </c>
      <c r="I34" s="393">
        <v>85</v>
      </c>
    </row>
    <row r="35" spans="2:9" x14ac:dyDescent="0.25">
      <c r="B35" s="183"/>
      <c r="C35" s="198" t="s">
        <v>1366</v>
      </c>
      <c r="D35" s="198"/>
      <c r="E35" s="198"/>
      <c r="F35" s="393">
        <v>71</v>
      </c>
      <c r="G35" s="393">
        <v>59</v>
      </c>
      <c r="H35" s="393">
        <v>70</v>
      </c>
      <c r="I35" s="393">
        <v>71</v>
      </c>
    </row>
    <row r="36" spans="2:9" x14ac:dyDescent="0.25">
      <c r="B36" s="183"/>
      <c r="C36" s="198" t="s">
        <v>1365</v>
      </c>
      <c r="D36" s="198"/>
      <c r="E36" s="198"/>
      <c r="F36" s="391">
        <v>22</v>
      </c>
      <c r="G36" s="391">
        <v>13</v>
      </c>
      <c r="H36" s="391">
        <v>13</v>
      </c>
      <c r="I36" s="391">
        <v>44</v>
      </c>
    </row>
    <row r="37" spans="2:9" x14ac:dyDescent="0.25">
      <c r="B37" s="183"/>
      <c r="C37" s="198" t="s">
        <v>1364</v>
      </c>
      <c r="D37" s="198"/>
      <c r="E37" s="198"/>
      <c r="F37" s="391">
        <v>0</v>
      </c>
      <c r="G37" s="391">
        <v>0</v>
      </c>
      <c r="H37" s="391" t="s">
        <v>1506</v>
      </c>
      <c r="I37" s="391">
        <v>0</v>
      </c>
    </row>
    <row r="38" spans="2:9" x14ac:dyDescent="0.25">
      <c r="B38" s="205"/>
      <c r="C38" s="412" t="s">
        <v>1363</v>
      </c>
      <c r="D38" s="412"/>
      <c r="E38" s="412"/>
      <c r="F38" s="413" t="s">
        <v>1506</v>
      </c>
      <c r="G38" s="413" t="s">
        <v>1506</v>
      </c>
      <c r="H38" s="413" t="s">
        <v>1506</v>
      </c>
      <c r="I38" s="413" t="s">
        <v>1506</v>
      </c>
    </row>
    <row r="39" spans="2:9" x14ac:dyDescent="0.25">
      <c r="B39" s="198" t="s">
        <v>1362</v>
      </c>
      <c r="C39" s="198" t="s">
        <v>1361</v>
      </c>
      <c r="D39" s="198"/>
      <c r="E39" s="198"/>
      <c r="F39" s="394">
        <v>0.81</v>
      </c>
      <c r="G39" s="394">
        <v>0.81</v>
      </c>
      <c r="H39" s="394">
        <v>0.81</v>
      </c>
      <c r="I39" s="394">
        <v>0.81</v>
      </c>
    </row>
    <row r="40" spans="2:9" x14ac:dyDescent="0.25">
      <c r="B40" s="183"/>
      <c r="C40" s="198" t="s">
        <v>1360</v>
      </c>
      <c r="D40" s="198"/>
      <c r="E40" s="198"/>
      <c r="F40" s="394">
        <v>0.19</v>
      </c>
      <c r="G40" s="394">
        <v>0.19</v>
      </c>
      <c r="H40" s="394">
        <v>0.19</v>
      </c>
      <c r="I40" s="394">
        <v>0.19</v>
      </c>
    </row>
    <row r="41" spans="2:9" x14ac:dyDescent="0.25">
      <c r="B41" s="205"/>
      <c r="C41" s="412" t="s">
        <v>1359</v>
      </c>
      <c r="D41" s="412"/>
      <c r="E41" s="412"/>
      <c r="F41" s="414" t="s">
        <v>1506</v>
      </c>
      <c r="G41" s="414" t="s">
        <v>1506</v>
      </c>
      <c r="H41" s="414" t="s">
        <v>1506</v>
      </c>
      <c r="I41" s="414" t="s">
        <v>1506</v>
      </c>
    </row>
    <row r="42" spans="2:9" x14ac:dyDescent="0.25">
      <c r="B42" s="198" t="s">
        <v>1358</v>
      </c>
      <c r="C42" s="198" t="s">
        <v>1357</v>
      </c>
      <c r="D42" s="198"/>
      <c r="E42" s="198"/>
      <c r="F42" s="394">
        <v>0.79</v>
      </c>
      <c r="G42" s="394">
        <v>0.79</v>
      </c>
      <c r="H42" s="394">
        <v>0.79</v>
      </c>
      <c r="I42" s="394">
        <v>0.79</v>
      </c>
    </row>
    <row r="43" spans="2:9" x14ac:dyDescent="0.25">
      <c r="B43" s="183"/>
      <c r="C43" s="198" t="s">
        <v>1356</v>
      </c>
      <c r="D43" s="198"/>
      <c r="E43" s="198"/>
      <c r="F43" s="394">
        <v>0.21</v>
      </c>
      <c r="G43" s="394">
        <v>0.21</v>
      </c>
      <c r="H43" s="394">
        <v>0.21</v>
      </c>
      <c r="I43" s="394">
        <v>0.21</v>
      </c>
    </row>
    <row r="44" spans="2:9" x14ac:dyDescent="0.25">
      <c r="B44" s="205"/>
      <c r="C44" s="412" t="s">
        <v>1355</v>
      </c>
      <c r="D44" s="412"/>
      <c r="E44" s="412"/>
      <c r="F44" s="415" t="s">
        <v>1506</v>
      </c>
      <c r="G44" s="415" t="s">
        <v>1506</v>
      </c>
      <c r="H44" s="415" t="s">
        <v>1506</v>
      </c>
      <c r="I44" s="415" t="s">
        <v>1506</v>
      </c>
    </row>
    <row r="45" spans="2:9" x14ac:dyDescent="0.25">
      <c r="B45" s="198" t="s">
        <v>1354</v>
      </c>
      <c r="C45" s="198" t="s">
        <v>185</v>
      </c>
      <c r="D45" s="198"/>
      <c r="E45" s="198"/>
      <c r="F45" s="420">
        <v>0.93</v>
      </c>
      <c r="G45" s="420">
        <v>0.93</v>
      </c>
      <c r="H45" s="420">
        <v>0.93</v>
      </c>
      <c r="I45" s="420">
        <v>0.93</v>
      </c>
    </row>
    <row r="46" spans="2:9" x14ac:dyDescent="0.25">
      <c r="B46" s="183"/>
      <c r="C46" s="198" t="s">
        <v>167</v>
      </c>
      <c r="D46" s="198"/>
      <c r="E46" s="198"/>
      <c r="F46" s="420">
        <v>0.03</v>
      </c>
      <c r="G46" s="420">
        <v>0.03</v>
      </c>
      <c r="H46" s="420">
        <v>0.03</v>
      </c>
      <c r="I46" s="420">
        <v>0.03</v>
      </c>
    </row>
    <row r="47" spans="2:9" x14ac:dyDescent="0.25">
      <c r="B47" s="183"/>
      <c r="C47" s="198" t="s">
        <v>191</v>
      </c>
      <c r="D47" s="198"/>
      <c r="E47" s="198"/>
      <c r="F47" s="420">
        <v>0.03</v>
      </c>
      <c r="G47" s="420">
        <v>0.03</v>
      </c>
      <c r="H47" s="420">
        <v>0.03</v>
      </c>
      <c r="I47" s="420">
        <v>0.03</v>
      </c>
    </row>
    <row r="48" spans="2:9" x14ac:dyDescent="0.25">
      <c r="B48" s="183"/>
      <c r="C48" s="198" t="s">
        <v>1353</v>
      </c>
      <c r="D48" s="198"/>
      <c r="E48" s="198"/>
      <c r="F48" s="420" t="s">
        <v>1506</v>
      </c>
      <c r="G48" s="420" t="s">
        <v>1506</v>
      </c>
      <c r="H48" s="420" t="s">
        <v>1506</v>
      </c>
      <c r="I48" s="420" t="s">
        <v>1506</v>
      </c>
    </row>
    <row r="49" spans="2:11" x14ac:dyDescent="0.25">
      <c r="B49" s="183"/>
      <c r="C49" s="198" t="s">
        <v>173</v>
      </c>
      <c r="D49" s="198"/>
      <c r="E49" s="198"/>
      <c r="F49" s="420">
        <v>0.01</v>
      </c>
      <c r="G49" s="420">
        <v>0.01</v>
      </c>
      <c r="H49" s="420">
        <v>0.01</v>
      </c>
      <c r="I49" s="420">
        <v>0.01</v>
      </c>
    </row>
    <row r="50" spans="2:11" x14ac:dyDescent="0.25">
      <c r="B50" s="183"/>
      <c r="C50" s="198" t="s">
        <v>1352</v>
      </c>
      <c r="D50" s="198"/>
      <c r="E50" s="198"/>
      <c r="F50" s="420" t="s">
        <v>1506</v>
      </c>
      <c r="G50" s="420" t="s">
        <v>1506</v>
      </c>
      <c r="H50" s="420" t="s">
        <v>1506</v>
      </c>
      <c r="I50" s="420" t="s">
        <v>1506</v>
      </c>
    </row>
    <row r="51" spans="2:11" x14ac:dyDescent="0.25">
      <c r="B51" s="205"/>
      <c r="C51" s="412" t="s">
        <v>98</v>
      </c>
      <c r="D51" s="412"/>
      <c r="E51" s="412"/>
      <c r="F51" s="427" t="s">
        <v>1506</v>
      </c>
      <c r="G51" s="427" t="s">
        <v>1506</v>
      </c>
      <c r="H51" s="427" t="s">
        <v>1506</v>
      </c>
      <c r="I51" s="427" t="s">
        <v>1506</v>
      </c>
    </row>
    <row r="52" spans="2:11" x14ac:dyDescent="0.25">
      <c r="B52" s="198" t="s">
        <v>1351</v>
      </c>
      <c r="C52" s="183"/>
      <c r="D52" s="183"/>
      <c r="E52" s="183"/>
      <c r="F52" s="199">
        <v>1</v>
      </c>
      <c r="G52" s="199">
        <v>1</v>
      </c>
      <c r="H52" s="199">
        <v>1</v>
      </c>
      <c r="I52" s="199">
        <v>1</v>
      </c>
    </row>
    <row r="53" spans="2:11" x14ac:dyDescent="0.25">
      <c r="B53" s="198" t="s">
        <v>1350</v>
      </c>
      <c r="C53" s="183"/>
      <c r="D53" s="183"/>
      <c r="E53" s="183"/>
      <c r="F53" s="199">
        <v>1</v>
      </c>
      <c r="G53" s="199">
        <v>1</v>
      </c>
      <c r="H53" s="199">
        <v>1</v>
      </c>
      <c r="I53" s="199">
        <v>1</v>
      </c>
    </row>
    <row r="54" spans="2:11" x14ac:dyDescent="0.25">
      <c r="B54" s="412" t="s">
        <v>1349</v>
      </c>
      <c r="C54" s="205"/>
      <c r="D54" s="205"/>
      <c r="E54" s="205"/>
      <c r="F54" s="416">
        <v>1</v>
      </c>
      <c r="G54" s="416">
        <v>1</v>
      </c>
      <c r="H54" s="416">
        <v>1</v>
      </c>
      <c r="I54" s="416">
        <v>1</v>
      </c>
    </row>
    <row r="55" spans="2:11" x14ac:dyDescent="0.25">
      <c r="B55" s="198" t="s">
        <v>1348</v>
      </c>
      <c r="C55" s="198" t="s">
        <v>1347</v>
      </c>
      <c r="D55" s="198"/>
      <c r="E55" s="198"/>
      <c r="F55" s="195"/>
      <c r="G55" s="196"/>
      <c r="H55" s="196"/>
      <c r="I55" s="195"/>
    </row>
    <row r="56" spans="2:11" x14ac:dyDescent="0.25">
      <c r="B56" s="183"/>
      <c r="C56" s="198" t="s">
        <v>1346</v>
      </c>
      <c r="D56" s="198"/>
      <c r="E56" s="198"/>
      <c r="F56" s="195" t="s">
        <v>1338</v>
      </c>
      <c r="G56" s="196" t="s">
        <v>1338</v>
      </c>
      <c r="H56" s="196" t="s">
        <v>1338</v>
      </c>
      <c r="I56" s="195" t="s">
        <v>1338</v>
      </c>
    </row>
    <row r="57" spans="2:11" x14ac:dyDescent="0.25">
      <c r="B57" s="213"/>
      <c r="C57" s="212" t="s">
        <v>1345</v>
      </c>
      <c r="D57" s="212"/>
      <c r="E57" s="212"/>
      <c r="F57" s="417" t="s">
        <v>1337</v>
      </c>
      <c r="G57" s="408" t="s">
        <v>1337</v>
      </c>
      <c r="H57" s="408" t="s">
        <v>1337</v>
      </c>
      <c r="I57" s="417" t="s">
        <v>1337</v>
      </c>
    </row>
    <row r="58" spans="2:11" x14ac:dyDescent="0.25">
      <c r="B58" s="147"/>
      <c r="C58" s="197"/>
      <c r="D58" s="197"/>
      <c r="E58" s="197"/>
      <c r="F58" s="195"/>
      <c r="G58" s="196"/>
      <c r="H58" s="196"/>
      <c r="I58" s="195"/>
    </row>
    <row r="59" spans="2:11" ht="27" customHeight="1" x14ac:dyDescent="0.25">
      <c r="B59" s="440" t="s">
        <v>1344</v>
      </c>
      <c r="C59" s="440"/>
      <c r="D59" s="440"/>
      <c r="E59" s="197"/>
      <c r="F59" s="195"/>
      <c r="G59" s="196"/>
      <c r="H59" s="196"/>
      <c r="I59" s="195"/>
      <c r="J59" s="23"/>
    </row>
    <row r="60" spans="2:11" ht="17.25" customHeight="1" x14ac:dyDescent="0.25">
      <c r="B60" s="168"/>
      <c r="C60" s="168"/>
      <c r="D60" s="168"/>
      <c r="E60" s="168"/>
      <c r="F60" s="168"/>
      <c r="G60" s="168"/>
      <c r="H60" s="168"/>
      <c r="I60" s="168"/>
      <c r="J60" s="168"/>
      <c r="K60" s="168"/>
    </row>
    <row r="61" spans="2:11" x14ac:dyDescent="0.25">
      <c r="B61" s="134" t="s">
        <v>1343</v>
      </c>
      <c r="C61" s="180"/>
      <c r="D61" s="180"/>
      <c r="E61" s="180"/>
      <c r="F61" s="180"/>
      <c r="G61" s="180"/>
      <c r="H61" s="180"/>
      <c r="I61" s="180"/>
      <c r="J61" s="180"/>
      <c r="K61"/>
    </row>
    <row r="62" spans="2:11" x14ac:dyDescent="0.25">
      <c r="B62" s="193" t="s">
        <v>1342</v>
      </c>
      <c r="C62" s="192" t="s">
        <v>1338</v>
      </c>
      <c r="D62" s="192" t="s">
        <v>1337</v>
      </c>
      <c r="E62" s="192" t="s">
        <v>1336</v>
      </c>
      <c r="F62" s="192" t="s">
        <v>1335</v>
      </c>
      <c r="G62" s="192" t="s">
        <v>1334</v>
      </c>
      <c r="H62" s="192" t="s">
        <v>1333</v>
      </c>
      <c r="I62" s="192" t="s">
        <v>1332</v>
      </c>
      <c r="J62" s="192" t="s">
        <v>1331</v>
      </c>
      <c r="K62" s="192" t="s">
        <v>1330</v>
      </c>
    </row>
    <row r="63" spans="2:11" x14ac:dyDescent="0.25">
      <c r="B63" s="192" t="s">
        <v>1341</v>
      </c>
      <c r="C63" s="192"/>
      <c r="D63" s="192"/>
      <c r="E63" s="192"/>
      <c r="F63" s="192"/>
      <c r="G63" s="192"/>
      <c r="H63" s="192"/>
      <c r="I63" s="192"/>
      <c r="J63" s="192"/>
      <c r="K63" s="192"/>
    </row>
    <row r="64" spans="2:11" x14ac:dyDescent="0.25">
      <c r="B64" s="192" t="s">
        <v>1327</v>
      </c>
      <c r="C64" s="190">
        <v>5.83</v>
      </c>
      <c r="D64" s="192">
        <v>0.04</v>
      </c>
      <c r="E64" s="192"/>
      <c r="F64" s="192"/>
      <c r="G64" s="192"/>
      <c r="H64" s="192"/>
      <c r="I64" s="192"/>
      <c r="J64" s="192"/>
      <c r="K64" s="192"/>
    </row>
    <row r="65" spans="2:11" x14ac:dyDescent="0.25">
      <c r="B65" s="192" t="s">
        <v>1326</v>
      </c>
      <c r="C65" s="190">
        <v>23.66</v>
      </c>
      <c r="D65" s="192">
        <v>4.72</v>
      </c>
      <c r="E65" s="192">
        <v>0.51</v>
      </c>
      <c r="F65" s="192"/>
      <c r="G65" s="192"/>
      <c r="H65" s="192"/>
      <c r="I65" s="192"/>
      <c r="J65" s="192"/>
      <c r="K65" s="192"/>
    </row>
    <row r="66" spans="2:11" x14ac:dyDescent="0.25">
      <c r="B66" s="192" t="s">
        <v>1315</v>
      </c>
      <c r="C66" s="190">
        <v>0.76</v>
      </c>
      <c r="D66" s="192">
        <v>0.05</v>
      </c>
      <c r="E66" s="192"/>
      <c r="F66" s="192"/>
      <c r="G66" s="192"/>
      <c r="H66" s="192"/>
      <c r="I66" s="192"/>
      <c r="J66" s="192"/>
      <c r="K66" s="192"/>
    </row>
    <row r="67" spans="2:11" x14ac:dyDescent="0.25">
      <c r="B67" s="192" t="s">
        <v>100</v>
      </c>
      <c r="C67" s="190">
        <v>30.25159705184835</v>
      </c>
      <c r="D67" s="192">
        <v>4.82</v>
      </c>
      <c r="E67" s="192">
        <v>0.51</v>
      </c>
      <c r="F67" s="192"/>
      <c r="G67" s="192"/>
      <c r="H67" s="192"/>
      <c r="I67" s="192"/>
      <c r="J67" s="192"/>
      <c r="K67" s="192"/>
    </row>
    <row r="68" spans="2:11" x14ac:dyDescent="0.25">
      <c r="B68" s="180"/>
      <c r="C68" s="194"/>
      <c r="D68" s="180"/>
      <c r="E68" s="180"/>
      <c r="F68" s="180"/>
      <c r="G68" s="180"/>
      <c r="H68" s="180"/>
      <c r="I68" s="180"/>
      <c r="J68" s="180"/>
      <c r="K68" s="180"/>
    </row>
    <row r="69" spans="2:11" x14ac:dyDescent="0.25">
      <c r="B69" s="134" t="s">
        <v>1340</v>
      </c>
      <c r="C69" s="180"/>
      <c r="D69" s="180"/>
      <c r="E69" s="180"/>
      <c r="F69" s="180"/>
      <c r="G69" s="180"/>
      <c r="H69" s="180"/>
      <c r="I69" s="180"/>
      <c r="J69" s="180"/>
      <c r="K69" s="180"/>
    </row>
    <row r="70" spans="2:11" x14ac:dyDescent="0.25">
      <c r="B70" s="193" t="s">
        <v>1339</v>
      </c>
      <c r="C70" s="192" t="s">
        <v>1338</v>
      </c>
      <c r="D70" s="192" t="s">
        <v>1337</v>
      </c>
      <c r="E70" s="192" t="s">
        <v>1336</v>
      </c>
      <c r="F70" s="192" t="s">
        <v>1335</v>
      </c>
      <c r="G70" s="192" t="s">
        <v>1334</v>
      </c>
      <c r="H70" s="192" t="s">
        <v>1333</v>
      </c>
      <c r="I70" s="192" t="s">
        <v>1332</v>
      </c>
      <c r="J70" s="192" t="s">
        <v>1331</v>
      </c>
      <c r="K70" s="192" t="s">
        <v>1330</v>
      </c>
    </row>
    <row r="71" spans="2:11" x14ac:dyDescent="0.25">
      <c r="B71" s="192" t="s">
        <v>1325</v>
      </c>
      <c r="C71" s="192">
        <v>3.9</v>
      </c>
      <c r="D71" s="192">
        <v>0</v>
      </c>
      <c r="E71" s="192">
        <v>0.5</v>
      </c>
      <c r="F71" s="192"/>
      <c r="G71" s="192"/>
      <c r="H71" s="192"/>
      <c r="I71" s="192"/>
      <c r="J71" s="192"/>
      <c r="K71" s="192"/>
    </row>
    <row r="72" spans="2:11" x14ac:dyDescent="0.25">
      <c r="B72" s="192" t="s">
        <v>1324</v>
      </c>
      <c r="C72" s="190"/>
      <c r="D72" s="192"/>
      <c r="E72" s="192"/>
      <c r="F72" s="192"/>
      <c r="G72" s="192"/>
      <c r="H72" s="192"/>
      <c r="I72" s="192"/>
      <c r="J72" s="192"/>
      <c r="K72" s="192"/>
    </row>
    <row r="73" spans="2:11" x14ac:dyDescent="0.25">
      <c r="B73" s="192" t="s">
        <v>1323</v>
      </c>
      <c r="C73" s="190">
        <v>26.400000000000002</v>
      </c>
      <c r="D73" s="192">
        <v>4.8</v>
      </c>
      <c r="E73" s="192">
        <v>0</v>
      </c>
      <c r="F73" s="192"/>
      <c r="G73" s="192"/>
      <c r="H73" s="192"/>
      <c r="I73" s="192"/>
      <c r="J73" s="192"/>
      <c r="K73" s="192"/>
    </row>
    <row r="74" spans="2:11" x14ac:dyDescent="0.25">
      <c r="B74" s="185" t="s">
        <v>1322</v>
      </c>
      <c r="C74" s="190"/>
      <c r="D74" s="192"/>
      <c r="E74" s="192"/>
      <c r="F74" s="192"/>
      <c r="G74" s="192"/>
      <c r="H74" s="192"/>
      <c r="I74" s="192"/>
      <c r="J74" s="192"/>
      <c r="K74" s="192"/>
    </row>
    <row r="75" spans="2:11" x14ac:dyDescent="0.25">
      <c r="B75" s="192" t="s">
        <v>100</v>
      </c>
      <c r="C75" s="190">
        <v>30.3</v>
      </c>
      <c r="D75" s="192">
        <v>4.8</v>
      </c>
      <c r="E75" s="192">
        <v>0.5</v>
      </c>
      <c r="F75" s="192"/>
      <c r="G75" s="192"/>
      <c r="H75" s="192"/>
      <c r="I75" s="192"/>
      <c r="J75" s="192"/>
      <c r="K75" s="192"/>
    </row>
    <row r="76" spans="2:11" x14ac:dyDescent="0.25">
      <c r="B76" s="191"/>
      <c r="C76" s="188"/>
      <c r="D76" s="191"/>
      <c r="E76" s="191"/>
      <c r="F76" s="191"/>
      <c r="G76" s="191"/>
      <c r="H76" s="191"/>
      <c r="I76" s="191"/>
      <c r="J76" s="191"/>
      <c r="K76" s="191"/>
    </row>
    <row r="77" spans="2:11" x14ac:dyDescent="0.25">
      <c r="B77" s="134" t="s">
        <v>1329</v>
      </c>
      <c r="C77" s="180"/>
      <c r="D77" s="180"/>
      <c r="E77" s="180"/>
      <c r="F77" s="180"/>
      <c r="G77" s="180"/>
      <c r="H77" s="180"/>
      <c r="I77" s="180"/>
      <c r="J77" s="180"/>
      <c r="K77" s="180"/>
    </row>
    <row r="78" spans="2:11" x14ac:dyDescent="0.25">
      <c r="B78" s="193" t="s">
        <v>1328</v>
      </c>
      <c r="C78" s="192" t="s">
        <v>1327</v>
      </c>
      <c r="D78" s="192" t="s">
        <v>1326</v>
      </c>
      <c r="E78" s="192" t="s">
        <v>1315</v>
      </c>
      <c r="F78" s="192" t="s">
        <v>100</v>
      </c>
      <c r="G78" s="180"/>
      <c r="H78" s="180"/>
      <c r="I78" s="180"/>
      <c r="J78" s="180"/>
      <c r="K78" s="180"/>
    </row>
    <row r="79" spans="2:11" x14ac:dyDescent="0.25">
      <c r="B79" s="192" t="s">
        <v>1325</v>
      </c>
      <c r="C79" s="395">
        <v>0.3</v>
      </c>
      <c r="D79" s="192">
        <v>4.0999999999999996</v>
      </c>
      <c r="E79" s="192">
        <v>0</v>
      </c>
      <c r="F79" s="192">
        <v>4.3999999999999995</v>
      </c>
      <c r="G79" s="180"/>
      <c r="H79" s="180"/>
      <c r="I79" s="180"/>
      <c r="J79" s="180"/>
      <c r="K79" s="180"/>
    </row>
    <row r="80" spans="2:11" x14ac:dyDescent="0.25">
      <c r="B80" s="192" t="s">
        <v>1324</v>
      </c>
      <c r="C80" s="396"/>
      <c r="D80" s="192"/>
      <c r="E80" s="192"/>
      <c r="F80" s="192"/>
      <c r="G80" s="180"/>
      <c r="H80" s="180"/>
      <c r="I80" s="180"/>
      <c r="J80" s="180"/>
      <c r="K80" s="180"/>
    </row>
    <row r="81" spans="2:11" x14ac:dyDescent="0.25">
      <c r="B81" s="192" t="s">
        <v>1323</v>
      </c>
      <c r="C81" s="396">
        <v>5.6000000000000005</v>
      </c>
      <c r="D81" s="192">
        <v>24.799999999999997</v>
      </c>
      <c r="E81" s="192">
        <v>0.8</v>
      </c>
      <c r="F81" s="192">
        <v>31.2</v>
      </c>
      <c r="G81" s="180"/>
      <c r="H81" s="180"/>
      <c r="I81" s="180"/>
      <c r="J81" s="180"/>
      <c r="K81" s="180"/>
    </row>
    <row r="82" spans="2:11" ht="15" customHeight="1" x14ac:dyDescent="0.25">
      <c r="B82" s="185" t="s">
        <v>1322</v>
      </c>
      <c r="C82" s="396"/>
      <c r="D82" s="192"/>
      <c r="E82" s="192"/>
      <c r="F82" s="192"/>
      <c r="G82" s="180"/>
      <c r="H82" s="180"/>
      <c r="I82" s="180"/>
      <c r="J82" s="180"/>
      <c r="K82" s="180"/>
    </row>
    <row r="83" spans="2:11" x14ac:dyDescent="0.25">
      <c r="B83" s="192" t="s">
        <v>100</v>
      </c>
      <c r="C83" s="396">
        <v>5.9</v>
      </c>
      <c r="D83" s="192">
        <v>28.9</v>
      </c>
      <c r="E83" s="192">
        <v>0.8</v>
      </c>
      <c r="F83" s="192">
        <v>35.599999999999994</v>
      </c>
      <c r="G83" s="180"/>
      <c r="H83" s="180"/>
      <c r="I83" s="180"/>
      <c r="J83" s="180"/>
      <c r="K83" s="180"/>
    </row>
    <row r="84" spans="2:11" x14ac:dyDescent="0.25">
      <c r="B84" s="191"/>
      <c r="C84" s="188"/>
      <c r="D84" s="191"/>
      <c r="E84" s="191"/>
      <c r="F84" s="191"/>
      <c r="G84" s="180"/>
      <c r="H84" s="180"/>
      <c r="I84" s="180"/>
      <c r="J84" s="180"/>
      <c r="K84" s="180"/>
    </row>
    <row r="85" spans="2:11" s="170" customFormat="1" x14ac:dyDescent="0.25">
      <c r="B85" s="134" t="s">
        <v>1321</v>
      </c>
      <c r="C85" s="180"/>
      <c r="D85" s="180"/>
      <c r="E85" s="180"/>
      <c r="F85" s="180"/>
      <c r="G85" s="180"/>
      <c r="H85" s="180"/>
      <c r="I85" s="180"/>
      <c r="J85" s="180"/>
      <c r="K85" s="180"/>
    </row>
    <row r="86" spans="2:11" x14ac:dyDescent="0.25">
      <c r="B86" s="441" t="s">
        <v>1320</v>
      </c>
      <c r="C86" s="442"/>
      <c r="D86" s="442"/>
      <c r="E86" s="443"/>
      <c r="F86" s="190"/>
      <c r="G86" s="180"/>
      <c r="H86" s="180"/>
      <c r="I86" s="180"/>
      <c r="J86" s="180"/>
      <c r="K86" s="180"/>
    </row>
    <row r="87" spans="2:11" x14ac:dyDescent="0.25">
      <c r="B87" s="189"/>
      <c r="C87" s="189"/>
      <c r="D87" s="189"/>
      <c r="E87" s="189"/>
      <c r="F87" s="188"/>
      <c r="G87" s="180"/>
      <c r="H87" s="180"/>
      <c r="I87" s="180"/>
      <c r="J87" s="180"/>
      <c r="K87" s="180"/>
    </row>
    <row r="88" spans="2:11" x14ac:dyDescent="0.25">
      <c r="B88" s="181"/>
      <c r="C88" s="181"/>
      <c r="D88" s="181"/>
      <c r="E88" s="180"/>
      <c r="F88" s="180"/>
      <c r="G88" s="180"/>
      <c r="H88" s="180"/>
      <c r="I88" s="180"/>
      <c r="J88" s="180"/>
      <c r="K88" s="180"/>
    </row>
    <row r="89" spans="2:11" x14ac:dyDescent="0.25">
      <c r="B89" s="187" t="s">
        <v>1319</v>
      </c>
      <c r="C89" s="186"/>
      <c r="D89" s="181"/>
      <c r="E89" s="180"/>
      <c r="F89" s="180"/>
      <c r="G89" s="180"/>
      <c r="H89" s="180"/>
      <c r="I89" s="180"/>
      <c r="J89" s="180"/>
      <c r="K89" s="180"/>
    </row>
    <row r="90" spans="2:11" x14ac:dyDescent="0.25">
      <c r="B90" s="185" t="s">
        <v>1317</v>
      </c>
      <c r="C90" s="184">
        <v>0</v>
      </c>
      <c r="D90" s="181"/>
      <c r="E90" s="180"/>
      <c r="F90" s="180"/>
      <c r="G90" s="180"/>
      <c r="H90" s="180"/>
      <c r="I90" s="180"/>
      <c r="J90" s="180"/>
      <c r="K90" s="180"/>
    </row>
    <row r="91" spans="2:11" x14ac:dyDescent="0.25">
      <c r="B91" s="185" t="s">
        <v>1316</v>
      </c>
      <c r="C91" s="184">
        <v>0</v>
      </c>
      <c r="D91" s="181"/>
      <c r="E91" s="180"/>
      <c r="F91" s="180"/>
      <c r="G91" s="180"/>
      <c r="H91" s="180"/>
      <c r="I91" s="180"/>
      <c r="J91" s="180"/>
      <c r="K91" s="180"/>
    </row>
    <row r="92" spans="2:11" x14ac:dyDescent="0.25">
      <c r="B92" s="185" t="s">
        <v>1315</v>
      </c>
      <c r="C92" s="184">
        <v>0</v>
      </c>
      <c r="D92" s="181"/>
      <c r="E92" s="180"/>
      <c r="F92" s="180"/>
      <c r="G92" s="180"/>
      <c r="H92" s="180"/>
      <c r="I92" s="180"/>
      <c r="J92" s="180"/>
      <c r="K92" s="180"/>
    </row>
    <row r="93" spans="2:11" x14ac:dyDescent="0.25">
      <c r="B93" s="185" t="s">
        <v>100</v>
      </c>
      <c r="C93" s="184">
        <v>0</v>
      </c>
      <c r="D93" s="181"/>
      <c r="E93" s="180"/>
      <c r="F93" s="180"/>
      <c r="G93" s="180"/>
      <c r="H93" s="180"/>
      <c r="I93" s="180"/>
      <c r="J93" s="180"/>
      <c r="K93" s="180"/>
    </row>
    <row r="94" spans="2:11" x14ac:dyDescent="0.25">
      <c r="B94" s="181"/>
      <c r="C94" s="181"/>
      <c r="D94" s="181"/>
      <c r="E94" s="180"/>
      <c r="F94" s="180"/>
      <c r="G94" s="180"/>
      <c r="H94" s="180"/>
      <c r="I94" s="180"/>
      <c r="J94" s="180"/>
      <c r="K94" s="180"/>
    </row>
    <row r="95" spans="2:11" x14ac:dyDescent="0.25">
      <c r="B95" s="187" t="s">
        <v>1318</v>
      </c>
      <c r="C95" s="186"/>
      <c r="D95" s="181"/>
      <c r="E95" s="180"/>
      <c r="F95" s="180"/>
      <c r="G95" s="180"/>
      <c r="H95" s="180"/>
      <c r="I95" s="180"/>
      <c r="J95" s="180"/>
      <c r="K95" s="180"/>
    </row>
    <row r="96" spans="2:11" x14ac:dyDescent="0.25">
      <c r="B96" s="185" t="s">
        <v>1317</v>
      </c>
      <c r="C96" s="184">
        <v>0</v>
      </c>
      <c r="D96" s="181"/>
      <c r="E96" s="180"/>
      <c r="F96" s="180"/>
      <c r="G96" s="180"/>
      <c r="H96" s="180"/>
      <c r="I96" s="180"/>
      <c r="J96" s="180"/>
      <c r="K96" s="180"/>
    </row>
    <row r="97" spans="2:11" x14ac:dyDescent="0.25">
      <c r="B97" s="185" t="s">
        <v>1316</v>
      </c>
      <c r="C97" s="184"/>
      <c r="D97" s="181"/>
      <c r="E97" s="180"/>
      <c r="F97" s="180"/>
      <c r="G97" s="180"/>
      <c r="H97" s="180"/>
      <c r="I97" s="180"/>
      <c r="J97" s="180"/>
      <c r="K97" s="180"/>
    </row>
    <row r="98" spans="2:11" x14ac:dyDescent="0.25">
      <c r="B98" s="185" t="s">
        <v>1315</v>
      </c>
      <c r="C98" s="184"/>
      <c r="D98" s="181"/>
      <c r="E98" s="180"/>
      <c r="F98" s="180"/>
      <c r="G98" s="180"/>
      <c r="H98" s="180"/>
      <c r="I98" s="180"/>
      <c r="J98" s="180"/>
      <c r="K98" s="180"/>
    </row>
    <row r="99" spans="2:11" x14ac:dyDescent="0.25">
      <c r="B99" s="185" t="s">
        <v>100</v>
      </c>
      <c r="C99" s="184">
        <v>0</v>
      </c>
      <c r="D99" s="181"/>
      <c r="E99" s="180"/>
      <c r="F99" s="180"/>
      <c r="G99" s="180"/>
      <c r="H99" s="180"/>
      <c r="I99" s="180"/>
      <c r="J99" s="180"/>
      <c r="K99" s="180"/>
    </row>
    <row r="100" spans="2:11" x14ac:dyDescent="0.25">
      <c r="B100" s="183"/>
      <c r="C100" s="182"/>
      <c r="D100" s="181"/>
      <c r="E100" s="180"/>
      <c r="F100" s="180"/>
      <c r="G100" s="180"/>
      <c r="H100" s="180"/>
      <c r="I100" s="180"/>
      <c r="J100" s="180"/>
      <c r="K100" s="180"/>
    </row>
    <row r="101" spans="2:11" x14ac:dyDescent="0.25">
      <c r="B101" s="183"/>
      <c r="C101" s="182"/>
      <c r="D101" s="181"/>
      <c r="E101" s="180"/>
      <c r="F101" s="180"/>
      <c r="G101" s="180"/>
      <c r="H101" s="180"/>
      <c r="I101" s="180"/>
      <c r="J101" s="180"/>
      <c r="K101" s="180"/>
    </row>
    <row r="102" spans="2:11" x14ac:dyDescent="0.25">
      <c r="B102" s="183"/>
      <c r="C102" s="182"/>
      <c r="D102" s="181"/>
      <c r="E102" s="180"/>
      <c r="F102" s="180"/>
      <c r="G102" s="180"/>
      <c r="H102" s="180"/>
      <c r="I102" s="180"/>
      <c r="J102" s="180"/>
      <c r="K102" s="180"/>
    </row>
    <row r="103" spans="2:11" ht="18" x14ac:dyDescent="0.25">
      <c r="B103" s="439" t="s">
        <v>1314</v>
      </c>
      <c r="C103" s="439"/>
      <c r="D103" s="439"/>
      <c r="E103" s="439"/>
      <c r="F103" s="439"/>
    </row>
    <row r="104" spans="2:11" ht="18" x14ac:dyDescent="0.25">
      <c r="B104" s="168"/>
      <c r="C104" s="179"/>
      <c r="D104" s="178"/>
      <c r="E104" s="178"/>
      <c r="F104" s="178"/>
    </row>
    <row r="105" spans="2:11" x14ac:dyDescent="0.25">
      <c r="B105" s="177" t="s">
        <v>1313</v>
      </c>
      <c r="C105" s="175">
        <v>472</v>
      </c>
      <c r="D105" s="147"/>
      <c r="E105" s="147"/>
    </row>
    <row r="106" spans="2:11" x14ac:dyDescent="0.25">
      <c r="B106" s="176" t="s">
        <v>1312</v>
      </c>
      <c r="C106" s="397">
        <v>1</v>
      </c>
      <c r="D106" s="22"/>
      <c r="E106" s="147"/>
    </row>
    <row r="107" spans="2:11" x14ac:dyDescent="0.25">
      <c r="B107" s="176" t="s">
        <v>1311</v>
      </c>
      <c r="C107" s="175"/>
      <c r="D107" s="147"/>
      <c r="E107" s="147"/>
    </row>
    <row r="108" spans="2:11" x14ac:dyDescent="0.25">
      <c r="B108" s="176" t="s">
        <v>1310</v>
      </c>
      <c r="C108" s="175"/>
      <c r="D108" s="147"/>
      <c r="E108" s="147"/>
    </row>
    <row r="109" spans="2:11" x14ac:dyDescent="0.25">
      <c r="B109" s="176" t="s">
        <v>1309</v>
      </c>
      <c r="C109" s="175"/>
      <c r="D109" s="147"/>
      <c r="E109" s="147"/>
    </row>
    <row r="110" spans="2:11" x14ac:dyDescent="0.25">
      <c r="B110" s="176" t="s">
        <v>1308</v>
      </c>
      <c r="C110" s="175"/>
      <c r="D110" s="147"/>
      <c r="E110" s="147"/>
    </row>
    <row r="111" spans="2:11" x14ac:dyDescent="0.25">
      <c r="B111" s="176" t="s">
        <v>1307</v>
      </c>
      <c r="C111" s="175"/>
      <c r="D111" s="147"/>
      <c r="E111" s="147"/>
    </row>
    <row r="112" spans="2:11" x14ac:dyDescent="0.25">
      <c r="B112" s="176" t="s">
        <v>1306</v>
      </c>
      <c r="C112" s="175"/>
      <c r="D112" s="147"/>
      <c r="E112" s="147"/>
    </row>
    <row r="113" spans="2:6" x14ac:dyDescent="0.25">
      <c r="B113" s="174"/>
      <c r="C113" s="173"/>
      <c r="D113" s="147"/>
      <c r="E113" s="147"/>
    </row>
    <row r="114" spans="2:6" x14ac:dyDescent="0.25">
      <c r="D114" s="147"/>
      <c r="E114" s="147"/>
    </row>
    <row r="115" spans="2:6" ht="18" x14ac:dyDescent="0.25">
      <c r="B115" s="439" t="s">
        <v>1305</v>
      </c>
      <c r="C115" s="439"/>
      <c r="D115" s="439"/>
      <c r="E115" s="439"/>
      <c r="F115" s="439"/>
    </row>
    <row r="116" spans="2:6" ht="18" x14ac:dyDescent="0.25">
      <c r="B116" s="168"/>
      <c r="C116" s="436" t="s">
        <v>1300</v>
      </c>
      <c r="D116" s="436"/>
      <c r="E116" s="436"/>
      <c r="F116" s="436"/>
    </row>
    <row r="117" spans="2:6" x14ac:dyDescent="0.25">
      <c r="B117" s="165" t="s">
        <v>1304</v>
      </c>
      <c r="C117" s="437"/>
      <c r="D117" s="437"/>
      <c r="E117" s="437"/>
      <c r="F117" s="437"/>
    </row>
    <row r="118" spans="2:6" x14ac:dyDescent="0.25">
      <c r="B118" s="165"/>
      <c r="C118" s="172"/>
      <c r="D118" s="172"/>
      <c r="E118" s="172"/>
      <c r="F118" s="172"/>
    </row>
    <row r="119" spans="2:6" x14ac:dyDescent="0.25">
      <c r="B119" s="164" t="s">
        <v>1303</v>
      </c>
      <c r="C119" s="438" t="s">
        <v>1626</v>
      </c>
      <c r="D119" s="438"/>
      <c r="E119" s="438"/>
      <c r="F119" s="438"/>
    </row>
    <row r="120" spans="2:6" x14ac:dyDescent="0.25">
      <c r="B120" s="171" t="s">
        <v>1302</v>
      </c>
      <c r="C120" s="170"/>
      <c r="D120" s="170"/>
      <c r="E120" s="170"/>
      <c r="F120" s="170"/>
    </row>
    <row r="121" spans="2:6" x14ac:dyDescent="0.25">
      <c r="B121" s="165"/>
      <c r="C121" s="147"/>
      <c r="D121" s="147"/>
      <c r="E121" s="147"/>
      <c r="F121" s="147"/>
    </row>
    <row r="122" spans="2:6" x14ac:dyDescent="0.25">
      <c r="B122" s="165"/>
      <c r="C122" s="147"/>
      <c r="D122" s="147"/>
      <c r="E122" s="147"/>
      <c r="F122" s="147"/>
    </row>
    <row r="123" spans="2:6" ht="15.75" x14ac:dyDescent="0.25">
      <c r="B123" s="169"/>
    </row>
    <row r="124" spans="2:6" ht="18" x14ac:dyDescent="0.25">
      <c r="B124" s="439" t="s">
        <v>1301</v>
      </c>
      <c r="C124" s="439"/>
      <c r="D124" s="439"/>
      <c r="E124" s="439"/>
      <c r="F124" s="439"/>
    </row>
    <row r="125" spans="2:6" ht="18" x14ac:dyDescent="0.25">
      <c r="B125" s="168"/>
      <c r="C125" s="436" t="s">
        <v>1300</v>
      </c>
      <c r="D125" s="436"/>
      <c r="E125" s="436"/>
      <c r="F125" s="436"/>
    </row>
    <row r="126" spans="2:6" x14ac:dyDescent="0.25">
      <c r="B126" s="167"/>
      <c r="C126" s="444" t="s">
        <v>1299</v>
      </c>
      <c r="D126" s="444"/>
      <c r="E126" s="444" t="s">
        <v>1298</v>
      </c>
      <c r="F126" s="444"/>
    </row>
    <row r="127" spans="2:6" ht="30" x14ac:dyDescent="0.25">
      <c r="B127" s="166" t="s">
        <v>1297</v>
      </c>
      <c r="C127" s="437" t="s">
        <v>1626</v>
      </c>
      <c r="D127" s="437"/>
      <c r="E127" s="437"/>
      <c r="F127" s="437"/>
    </row>
    <row r="128" spans="2:6" x14ac:dyDescent="0.25">
      <c r="B128" s="165" t="s">
        <v>1296</v>
      </c>
      <c r="C128" s="437" t="s">
        <v>1626</v>
      </c>
      <c r="D128" s="437"/>
      <c r="E128" s="437"/>
      <c r="F128" s="437"/>
    </row>
    <row r="129" spans="2:9" x14ac:dyDescent="0.25">
      <c r="B129" s="164" t="s">
        <v>1295</v>
      </c>
      <c r="C129" s="438"/>
      <c r="D129" s="438"/>
      <c r="E129" s="438" t="s">
        <v>1626</v>
      </c>
      <c r="F129" s="438"/>
    </row>
    <row r="130" spans="2:9" x14ac:dyDescent="0.25">
      <c r="B130" s="163" t="s">
        <v>1294</v>
      </c>
      <c r="C130" s="147"/>
      <c r="D130" s="147"/>
      <c r="E130" s="147"/>
      <c r="F130" s="147"/>
    </row>
    <row r="131" spans="2:9" x14ac:dyDescent="0.25">
      <c r="B131" s="147"/>
      <c r="C131" s="147"/>
      <c r="D131" s="147"/>
      <c r="E131" s="147"/>
      <c r="F131" s="147"/>
      <c r="I131" s="357" t="s">
        <v>1259</v>
      </c>
    </row>
    <row r="132" spans="2:9" x14ac:dyDescent="0.25">
      <c r="B132" s="147"/>
      <c r="C132" s="147"/>
      <c r="D132" s="147"/>
      <c r="E132" s="147"/>
      <c r="F132" s="147"/>
    </row>
  </sheetData>
  <mergeCells count="18">
    <mergeCell ref="C126:D126"/>
    <mergeCell ref="E126:F126"/>
    <mergeCell ref="C127:D127"/>
    <mergeCell ref="C128:D128"/>
    <mergeCell ref="C129:D129"/>
    <mergeCell ref="E127:F127"/>
    <mergeCell ref="E128:F128"/>
    <mergeCell ref="E129:F129"/>
    <mergeCell ref="B5:I5"/>
    <mergeCell ref="C125:F125"/>
    <mergeCell ref="C116:F116"/>
    <mergeCell ref="C117:F117"/>
    <mergeCell ref="C119:F119"/>
    <mergeCell ref="B115:F115"/>
    <mergeCell ref="B124:F124"/>
    <mergeCell ref="B103:F103"/>
    <mergeCell ref="B59:D59"/>
    <mergeCell ref="B86:E86"/>
  </mergeCells>
  <hyperlinks>
    <hyperlink ref="I131" location="'NTT Contents'!A1" display="To Contents"/>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A4:N51"/>
  <sheetViews>
    <sheetView zoomScale="85" zoomScaleNormal="85" workbookViewId="0">
      <selection activeCell="B5" sqref="B5"/>
    </sheetView>
  </sheetViews>
  <sheetFormatPr defaultRowHeight="15" x14ac:dyDescent="0.25"/>
  <cols>
    <col min="1" max="1" width="4.7109375" style="180" customWidth="1"/>
    <col min="2" max="2" width="7.7109375" style="180" customWidth="1"/>
    <col min="3" max="13" width="15.7109375" style="180" customWidth="1"/>
    <col min="14" max="16384" width="9.140625" style="180"/>
  </cols>
  <sheetData>
    <row r="4" spans="1:13" ht="18" x14ac:dyDescent="0.25">
      <c r="B4" s="121" t="s">
        <v>1740</v>
      </c>
      <c r="K4" s="233" t="s">
        <v>1404</v>
      </c>
      <c r="L4" s="232" t="s">
        <v>1739</v>
      </c>
    </row>
    <row r="5" spans="1:13" x14ac:dyDescent="0.25">
      <c r="B5" s="231" t="s">
        <v>1403</v>
      </c>
    </row>
    <row r="7" spans="1:13" ht="15.75" x14ac:dyDescent="0.25">
      <c r="B7" s="217" t="s">
        <v>1402</v>
      </c>
      <c r="C7" s="191"/>
      <c r="D7" s="191"/>
      <c r="E7" s="191"/>
      <c r="F7" s="191"/>
      <c r="G7" s="191"/>
      <c r="H7" s="191"/>
      <c r="I7" s="191"/>
      <c r="J7" s="191"/>
      <c r="K7" s="191"/>
      <c r="L7" s="191"/>
      <c r="M7" s="191"/>
    </row>
    <row r="8" spans="1:13" ht="3.75" customHeight="1" x14ac:dyDescent="0.25">
      <c r="B8" s="217"/>
      <c r="C8" s="191"/>
      <c r="D8" s="191"/>
      <c r="E8" s="191"/>
      <c r="F8" s="191"/>
      <c r="G8" s="191"/>
      <c r="H8" s="191"/>
      <c r="I8" s="191"/>
      <c r="J8" s="191"/>
      <c r="K8" s="191"/>
      <c r="L8" s="191"/>
      <c r="M8" s="191"/>
    </row>
    <row r="9" spans="1:13" x14ac:dyDescent="0.25">
      <c r="B9" s="216" t="s">
        <v>1241</v>
      </c>
      <c r="C9" s="227"/>
      <c r="D9" s="227"/>
      <c r="E9" s="227"/>
      <c r="F9" s="227"/>
      <c r="G9" s="227"/>
      <c r="H9" s="227"/>
      <c r="I9" s="227"/>
      <c r="J9" s="227"/>
      <c r="K9" s="227"/>
      <c r="L9" s="227"/>
      <c r="M9" s="227"/>
    </row>
    <row r="10" spans="1:13" ht="45" x14ac:dyDescent="0.25">
      <c r="A10" s="181"/>
      <c r="B10" s="205"/>
      <c r="C10" s="225" t="s">
        <v>1400</v>
      </c>
      <c r="D10" s="224" t="s">
        <v>1399</v>
      </c>
      <c r="E10" s="224" t="s">
        <v>1398</v>
      </c>
      <c r="F10" s="224" t="s">
        <v>1397</v>
      </c>
      <c r="G10" s="224" t="s">
        <v>1396</v>
      </c>
      <c r="H10" s="224" t="s">
        <v>1395</v>
      </c>
      <c r="I10" s="224" t="s">
        <v>1394</v>
      </c>
      <c r="J10" s="224" t="s">
        <v>901</v>
      </c>
      <c r="K10" s="224" t="s">
        <v>1393</v>
      </c>
      <c r="L10" s="224" t="s">
        <v>98</v>
      </c>
      <c r="M10" s="223" t="s">
        <v>100</v>
      </c>
    </row>
    <row r="11" spans="1:13" x14ac:dyDescent="0.25">
      <c r="A11" s="181"/>
      <c r="B11" s="222" t="s">
        <v>100</v>
      </c>
      <c r="C11" s="230">
        <v>208049</v>
      </c>
      <c r="D11" s="230">
        <v>18527</v>
      </c>
      <c r="E11" s="230">
        <v>3423</v>
      </c>
      <c r="F11" s="230">
        <v>1309</v>
      </c>
      <c r="G11" s="230">
        <v>12004</v>
      </c>
      <c r="H11" s="230">
        <v>967</v>
      </c>
      <c r="I11" s="230">
        <v>7151</v>
      </c>
      <c r="J11" s="230">
        <v>10552</v>
      </c>
      <c r="K11" s="230">
        <v>453</v>
      </c>
      <c r="L11" s="230">
        <v>341</v>
      </c>
      <c r="M11" s="368">
        <v>262776</v>
      </c>
    </row>
    <row r="12" spans="1:13" x14ac:dyDescent="0.25">
      <c r="A12" s="181"/>
      <c r="B12" s="219" t="s">
        <v>1390</v>
      </c>
      <c r="C12" s="371">
        <v>79</v>
      </c>
      <c r="D12" s="371">
        <v>7</v>
      </c>
      <c r="E12" s="371">
        <v>1</v>
      </c>
      <c r="F12" s="371">
        <v>0</v>
      </c>
      <c r="G12" s="371">
        <v>5</v>
      </c>
      <c r="H12" s="371">
        <v>0</v>
      </c>
      <c r="I12" s="371">
        <v>3</v>
      </c>
      <c r="J12" s="371">
        <v>4</v>
      </c>
      <c r="K12" s="371">
        <v>0</v>
      </c>
      <c r="L12" s="371">
        <v>0</v>
      </c>
      <c r="M12" s="372">
        <v>99</v>
      </c>
    </row>
    <row r="13" spans="1:13" x14ac:dyDescent="0.25">
      <c r="A13" s="181"/>
      <c r="B13" s="183"/>
      <c r="C13" s="183"/>
      <c r="D13" s="191"/>
      <c r="E13" s="191"/>
      <c r="F13" s="191"/>
      <c r="G13" s="191"/>
      <c r="H13" s="191"/>
      <c r="I13" s="191"/>
      <c r="J13" s="191"/>
      <c r="K13" s="191"/>
      <c r="L13" s="191"/>
      <c r="M13" s="191"/>
    </row>
    <row r="14" spans="1:13" ht="15.75" x14ac:dyDescent="0.25">
      <c r="A14" s="181"/>
      <c r="B14" s="218" t="s">
        <v>1401</v>
      </c>
      <c r="C14" s="183"/>
      <c r="D14" s="191"/>
      <c r="E14" s="191"/>
      <c r="F14" s="191"/>
      <c r="G14" s="191"/>
      <c r="H14" s="191"/>
      <c r="I14" s="191"/>
      <c r="J14" s="191"/>
      <c r="K14" s="191"/>
      <c r="L14" s="191"/>
      <c r="M14" s="191"/>
    </row>
    <row r="15" spans="1:13" ht="3.75" customHeight="1" x14ac:dyDescent="0.25">
      <c r="A15" s="181"/>
      <c r="B15" s="218"/>
      <c r="C15" s="183"/>
      <c r="D15" s="191"/>
      <c r="E15" s="191"/>
      <c r="F15" s="191"/>
      <c r="G15" s="191"/>
      <c r="H15" s="191"/>
      <c r="I15" s="191"/>
      <c r="J15" s="191"/>
      <c r="K15" s="191"/>
      <c r="L15" s="191"/>
      <c r="M15" s="191"/>
    </row>
    <row r="16" spans="1:13" x14ac:dyDescent="0.25">
      <c r="A16" s="181"/>
      <c r="B16" s="229" t="s">
        <v>1239</v>
      </c>
      <c r="C16" s="228"/>
      <c r="D16" s="227"/>
      <c r="E16" s="227"/>
      <c r="F16" s="227"/>
      <c r="G16" s="227"/>
      <c r="H16" s="227"/>
      <c r="I16" s="227"/>
      <c r="J16" s="227"/>
      <c r="K16" s="227"/>
      <c r="L16" s="227"/>
      <c r="M16" s="227"/>
    </row>
    <row r="17" spans="1:13" ht="45" x14ac:dyDescent="0.25">
      <c r="A17" s="181"/>
      <c r="B17" s="205"/>
      <c r="C17" s="225" t="s">
        <v>1400</v>
      </c>
      <c r="D17" s="224" t="s">
        <v>1399</v>
      </c>
      <c r="E17" s="224" t="s">
        <v>1398</v>
      </c>
      <c r="F17" s="224" t="s">
        <v>1397</v>
      </c>
      <c r="G17" s="224" t="s">
        <v>1396</v>
      </c>
      <c r="H17" s="224" t="s">
        <v>1395</v>
      </c>
      <c r="I17" s="224" t="s">
        <v>1394</v>
      </c>
      <c r="J17" s="224" t="s">
        <v>901</v>
      </c>
      <c r="K17" s="224" t="s">
        <v>1393</v>
      </c>
      <c r="L17" s="224" t="s">
        <v>98</v>
      </c>
      <c r="M17" s="223" t="s">
        <v>100</v>
      </c>
    </row>
    <row r="18" spans="1:13" x14ac:dyDescent="0.25">
      <c r="A18" s="181"/>
      <c r="B18" s="222" t="s">
        <v>100</v>
      </c>
      <c r="C18" s="221">
        <v>247.52</v>
      </c>
      <c r="D18" s="221">
        <v>13.46</v>
      </c>
      <c r="E18" s="221">
        <v>27.61</v>
      </c>
      <c r="F18" s="221">
        <v>9.82</v>
      </c>
      <c r="G18" s="221">
        <v>41.5</v>
      </c>
      <c r="H18" s="221">
        <v>8.24</v>
      </c>
      <c r="I18" s="221">
        <v>82.11</v>
      </c>
      <c r="J18" s="221">
        <v>38.380000000000003</v>
      </c>
      <c r="K18" s="221">
        <v>7.84</v>
      </c>
      <c r="L18" s="221">
        <v>0.43</v>
      </c>
      <c r="M18" s="369">
        <v>476.91</v>
      </c>
    </row>
    <row r="19" spans="1:13" x14ac:dyDescent="0.25">
      <c r="A19" s="181"/>
      <c r="B19" s="219" t="s">
        <v>1390</v>
      </c>
      <c r="C19" s="426">
        <v>51.9</v>
      </c>
      <c r="D19" s="426">
        <v>2.8210000000000002</v>
      </c>
      <c r="E19" s="426">
        <v>5.7880000000000003</v>
      </c>
      <c r="F19" s="426">
        <v>2.0590000000000002</v>
      </c>
      <c r="G19" s="426">
        <v>8.702</v>
      </c>
      <c r="H19" s="426">
        <v>1.7290000000000001</v>
      </c>
      <c r="I19" s="426">
        <v>17.22</v>
      </c>
      <c r="J19" s="426">
        <v>8.048</v>
      </c>
      <c r="K19" s="426">
        <v>1.6439999999999999</v>
      </c>
      <c r="L19" s="426">
        <v>9.0999999999999998E-2</v>
      </c>
      <c r="M19" s="425">
        <v>100.002</v>
      </c>
    </row>
    <row r="20" spans="1:13" x14ac:dyDescent="0.25">
      <c r="A20" s="181"/>
      <c r="B20" s="183"/>
      <c r="C20" s="183"/>
      <c r="D20" s="191"/>
      <c r="E20" s="191"/>
      <c r="F20" s="191"/>
      <c r="G20" s="191"/>
      <c r="H20" s="191"/>
      <c r="I20" s="191"/>
      <c r="J20" s="191"/>
      <c r="K20" s="191"/>
      <c r="L20" s="191"/>
      <c r="M20" s="191"/>
    </row>
    <row r="21" spans="1:13" ht="15.75" x14ac:dyDescent="0.25">
      <c r="A21" s="181"/>
      <c r="B21" s="218" t="s">
        <v>1392</v>
      </c>
      <c r="C21" s="183"/>
      <c r="D21" s="191"/>
      <c r="E21" s="191"/>
      <c r="F21" s="191"/>
      <c r="G21" s="191"/>
      <c r="H21" s="191"/>
      <c r="I21" s="191"/>
      <c r="J21" s="191"/>
      <c r="K21" s="191"/>
      <c r="L21" s="191"/>
      <c r="M21" s="191"/>
    </row>
    <row r="22" spans="1:13" ht="3.75" customHeight="1" x14ac:dyDescent="0.25">
      <c r="A22" s="181"/>
      <c r="B22" s="218"/>
      <c r="C22" s="183"/>
      <c r="D22" s="191"/>
      <c r="E22" s="191"/>
      <c r="F22" s="191"/>
      <c r="G22" s="191"/>
      <c r="H22" s="191"/>
      <c r="I22" s="191"/>
      <c r="J22" s="191"/>
      <c r="K22" s="191"/>
      <c r="L22" s="191"/>
      <c r="M22" s="191"/>
    </row>
    <row r="23" spans="1:13" x14ac:dyDescent="0.25">
      <c r="A23" s="181"/>
      <c r="B23" s="229" t="s">
        <v>1237</v>
      </c>
      <c r="C23" s="228"/>
      <c r="D23" s="227"/>
      <c r="E23" s="227"/>
      <c r="F23" s="227"/>
      <c r="G23" s="227"/>
      <c r="H23" s="227"/>
      <c r="I23" s="227"/>
      <c r="J23" s="227"/>
      <c r="K23" s="227"/>
      <c r="L23" s="227"/>
      <c r="M23" s="227"/>
    </row>
    <row r="24" spans="1:13" x14ac:dyDescent="0.25">
      <c r="A24" s="181"/>
      <c r="B24" s="183"/>
      <c r="C24" s="226"/>
      <c r="D24" s="191"/>
      <c r="E24" s="191"/>
      <c r="F24" s="191"/>
      <c r="G24" s="191"/>
      <c r="H24" s="191"/>
      <c r="I24" s="191"/>
      <c r="J24" s="191"/>
      <c r="K24" s="191"/>
      <c r="L24" s="191"/>
      <c r="M24" s="191"/>
    </row>
    <row r="25" spans="1:13" x14ac:dyDescent="0.25">
      <c r="A25" s="181"/>
      <c r="B25" s="205"/>
      <c r="C25" s="225" t="s">
        <v>1169</v>
      </c>
      <c r="D25" s="224" t="s">
        <v>1170</v>
      </c>
      <c r="E25" s="224" t="s">
        <v>1171</v>
      </c>
      <c r="F25" s="224" t="s">
        <v>1172</v>
      </c>
      <c r="G25" s="224" t="s">
        <v>1391</v>
      </c>
      <c r="H25" s="224" t="s">
        <v>1173</v>
      </c>
      <c r="I25" s="223" t="s">
        <v>100</v>
      </c>
    </row>
    <row r="26" spans="1:13" x14ac:dyDescent="0.25">
      <c r="A26" s="181"/>
      <c r="B26" s="222" t="s">
        <v>100</v>
      </c>
      <c r="C26" s="221">
        <v>182.2</v>
      </c>
      <c r="D26" s="221">
        <v>108.3</v>
      </c>
      <c r="E26" s="221">
        <v>72.099999999999994</v>
      </c>
      <c r="F26" s="221">
        <v>34.200000000000003</v>
      </c>
      <c r="G26" s="221">
        <v>20.6</v>
      </c>
      <c r="H26" s="221">
        <v>59.4</v>
      </c>
      <c r="I26" s="369">
        <v>476.9</v>
      </c>
    </row>
    <row r="27" spans="1:13" x14ac:dyDescent="0.25">
      <c r="A27" s="181"/>
      <c r="B27" s="219" t="s">
        <v>1390</v>
      </c>
      <c r="C27" s="371">
        <v>38.21</v>
      </c>
      <c r="D27" s="371">
        <v>22.7</v>
      </c>
      <c r="E27" s="371">
        <v>15.12</v>
      </c>
      <c r="F27" s="371">
        <v>7.17</v>
      </c>
      <c r="G27" s="371">
        <v>4.32</v>
      </c>
      <c r="H27" s="371">
        <v>12.46</v>
      </c>
      <c r="I27" s="372">
        <v>100</v>
      </c>
    </row>
    <row r="28" spans="1:13" x14ac:dyDescent="0.25">
      <c r="A28" s="181"/>
      <c r="B28" s="181"/>
      <c r="C28" s="181"/>
    </row>
    <row r="29" spans="1:13" x14ac:dyDescent="0.25">
      <c r="A29" s="181"/>
    </row>
    <row r="51" spans="14:14" x14ac:dyDescent="0.25">
      <c r="N51" s="357" t="s">
        <v>1259</v>
      </c>
    </row>
  </sheetData>
  <hyperlinks>
    <hyperlink ref="N51"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4:O99"/>
  <sheetViews>
    <sheetView topLeftCell="A64" zoomScale="70" zoomScaleNormal="70" workbookViewId="0">
      <selection activeCell="C77" sqref="C77:L88"/>
    </sheetView>
  </sheetViews>
  <sheetFormatPr defaultRowHeight="15" x14ac:dyDescent="0.25"/>
  <cols>
    <col min="1" max="1" width="4.7109375" style="180" customWidth="1"/>
    <col min="2" max="2" width="31" style="180" customWidth="1"/>
    <col min="3" max="12" width="15.7109375" style="180" customWidth="1"/>
    <col min="13" max="13" width="3.42578125" style="180" customWidth="1"/>
    <col min="14" max="16384" width="9.140625" style="180"/>
  </cols>
  <sheetData>
    <row r="4" spans="2:14" x14ac:dyDescent="0.25">
      <c r="B4" s="191"/>
      <c r="C4" s="191"/>
      <c r="D4" s="191"/>
      <c r="E4" s="191"/>
      <c r="F4" s="191"/>
      <c r="G4" s="191"/>
      <c r="H4" s="191"/>
      <c r="I4" s="191"/>
      <c r="J4" s="191"/>
      <c r="K4" s="191"/>
      <c r="L4" s="191"/>
    </row>
    <row r="5" spans="2:14" ht="15.75" x14ac:dyDescent="0.25">
      <c r="B5" s="217" t="s">
        <v>1424</v>
      </c>
      <c r="C5" s="191"/>
      <c r="D5" s="191"/>
      <c r="E5" s="191"/>
      <c r="F5" s="191"/>
      <c r="G5" s="191"/>
      <c r="H5" s="191"/>
      <c r="I5" s="191"/>
      <c r="J5" s="191"/>
      <c r="K5" s="191"/>
      <c r="L5" s="191"/>
    </row>
    <row r="6" spans="2:14" ht="3.75" customHeight="1" x14ac:dyDescent="0.25">
      <c r="B6" s="217"/>
      <c r="C6" s="191"/>
      <c r="D6" s="191"/>
      <c r="E6" s="191"/>
      <c r="F6" s="191"/>
      <c r="G6" s="191"/>
      <c r="H6" s="191"/>
      <c r="I6" s="191"/>
      <c r="J6" s="191"/>
      <c r="K6" s="191"/>
      <c r="L6" s="191"/>
    </row>
    <row r="7" spans="2:14" x14ac:dyDescent="0.25">
      <c r="B7" s="239" t="s">
        <v>1235</v>
      </c>
      <c r="C7" s="239"/>
      <c r="D7" s="238"/>
      <c r="E7" s="252"/>
      <c r="F7" s="252"/>
      <c r="G7" s="252"/>
      <c r="H7" s="252"/>
      <c r="I7" s="252"/>
      <c r="J7" s="252"/>
      <c r="K7" s="237"/>
      <c r="L7" s="237"/>
      <c r="M7" s="183"/>
      <c r="N7" s="251"/>
    </row>
    <row r="8" spans="2:14" x14ac:dyDescent="0.25">
      <c r="B8" s="215"/>
      <c r="C8" s="445" t="s">
        <v>1415</v>
      </c>
      <c r="D8" s="445"/>
      <c r="E8" s="445"/>
      <c r="F8" s="445"/>
      <c r="G8" s="445"/>
      <c r="H8" s="445"/>
      <c r="I8" s="445"/>
      <c r="J8" s="445"/>
      <c r="K8" s="445"/>
      <c r="L8" s="445"/>
      <c r="M8" s="181"/>
      <c r="N8" s="183"/>
    </row>
    <row r="9" spans="2:14" x14ac:dyDescent="0.25">
      <c r="B9" s="215"/>
      <c r="C9" s="236" t="s">
        <v>1414</v>
      </c>
      <c r="D9" s="236" t="s">
        <v>1413</v>
      </c>
      <c r="E9" s="236" t="s">
        <v>1412</v>
      </c>
      <c r="F9" s="236" t="s">
        <v>1411</v>
      </c>
      <c r="G9" s="236" t="s">
        <v>1410</v>
      </c>
      <c r="H9" s="236" t="s">
        <v>1409</v>
      </c>
      <c r="I9" s="236" t="s">
        <v>1408</v>
      </c>
      <c r="J9" s="236" t="s">
        <v>1407</v>
      </c>
      <c r="K9" s="236" t="s">
        <v>1406</v>
      </c>
      <c r="L9" s="236" t="s">
        <v>1405</v>
      </c>
      <c r="M9" s="181"/>
      <c r="N9" s="250"/>
    </row>
    <row r="10" spans="2:14" x14ac:dyDescent="0.25">
      <c r="C10" s="235"/>
      <c r="D10" s="235"/>
      <c r="E10" s="235"/>
      <c r="F10" s="235"/>
      <c r="G10" s="235"/>
      <c r="H10" s="235"/>
      <c r="I10" s="235"/>
      <c r="J10" s="235"/>
      <c r="K10" s="235"/>
      <c r="L10" s="235"/>
      <c r="M10" s="181"/>
      <c r="N10" s="183"/>
    </row>
    <row r="11" spans="2:14" x14ac:dyDescent="0.25">
      <c r="B11" s="234" t="s">
        <v>1400</v>
      </c>
      <c r="C11" s="247">
        <v>88.608071933410002</v>
      </c>
      <c r="D11" s="247">
        <v>75.654675003045924</v>
      </c>
      <c r="E11" s="247">
        <v>53.328753139843784</v>
      </c>
      <c r="F11" s="247">
        <v>15.79737534511951</v>
      </c>
      <c r="G11" s="247">
        <v>8.5296308863595982</v>
      </c>
      <c r="H11" s="247">
        <v>1.5842961555882342</v>
      </c>
      <c r="I11" s="247">
        <v>1.0852523845779898</v>
      </c>
      <c r="J11" s="247">
        <v>0.76745137240282513</v>
      </c>
      <c r="K11" s="247">
        <v>0.54012145543389434</v>
      </c>
      <c r="L11" s="247">
        <v>1.6245723242182519</v>
      </c>
      <c r="M11" s="181"/>
      <c r="N11" s="249"/>
    </row>
    <row r="12" spans="2:14" x14ac:dyDescent="0.25">
      <c r="B12" s="234" t="s">
        <v>1399</v>
      </c>
      <c r="C12" s="247">
        <v>5.3917733984281977</v>
      </c>
      <c r="D12" s="247">
        <v>4.6109476705763282</v>
      </c>
      <c r="E12" s="247">
        <v>2.7662881980828771</v>
      </c>
      <c r="F12" s="247">
        <v>0.43492704066444393</v>
      </c>
      <c r="G12" s="247">
        <v>0.14871440372707787</v>
      </c>
      <c r="H12" s="247">
        <v>2.5336528042391046E-2</v>
      </c>
      <c r="I12" s="247">
        <v>1.6423678256727792E-2</v>
      </c>
      <c r="J12" s="247">
        <v>1.0515159859490355E-2</v>
      </c>
      <c r="K12" s="247">
        <v>7.0101065729935704E-3</v>
      </c>
      <c r="L12" s="247">
        <v>4.4263815789473686E-2</v>
      </c>
      <c r="M12" s="181"/>
      <c r="N12" s="249"/>
    </row>
    <row r="13" spans="2:14" x14ac:dyDescent="0.25">
      <c r="B13" s="234" t="s">
        <v>1398</v>
      </c>
      <c r="C13" s="247">
        <v>9.9825572435174745</v>
      </c>
      <c r="D13" s="247">
        <v>7.0333421633186433</v>
      </c>
      <c r="E13" s="247">
        <v>5.0120269870349494</v>
      </c>
      <c r="F13" s="247">
        <v>1.4912887542277338</v>
      </c>
      <c r="G13" s="247">
        <v>1.0802117671927847</v>
      </c>
      <c r="H13" s="247">
        <v>0.41708929742748796</v>
      </c>
      <c r="I13" s="247">
        <v>0.32761197217382387</v>
      </c>
      <c r="J13" s="247">
        <v>0.26913930639540845</v>
      </c>
      <c r="K13" s="247">
        <v>0.23495165906528648</v>
      </c>
      <c r="L13" s="247">
        <v>1.7574808496464076</v>
      </c>
      <c r="M13" s="181"/>
      <c r="N13" s="249"/>
    </row>
    <row r="14" spans="2:14" x14ac:dyDescent="0.25">
      <c r="B14" s="234" t="s">
        <v>1397</v>
      </c>
      <c r="C14" s="247">
        <v>3.7464558546062765</v>
      </c>
      <c r="D14" s="247">
        <v>2.5686892127566265</v>
      </c>
      <c r="E14" s="247">
        <v>1.7678519698932187</v>
      </c>
      <c r="F14" s="247">
        <v>0.62344102558872416</v>
      </c>
      <c r="G14" s="247">
        <v>0.44584447379424991</v>
      </c>
      <c r="H14" s="247">
        <v>0.14844787916492438</v>
      </c>
      <c r="I14" s="247">
        <v>0.10727913534793118</v>
      </c>
      <c r="J14" s="247">
        <v>8.7045348849068352E-2</v>
      </c>
      <c r="K14" s="247">
        <v>6.9215576587694158E-2</v>
      </c>
      <c r="L14" s="247">
        <v>0.25722952341128591</v>
      </c>
      <c r="M14" s="181"/>
      <c r="N14" s="249"/>
    </row>
    <row r="15" spans="2:14" x14ac:dyDescent="0.25">
      <c r="B15" s="234" t="s">
        <v>1396</v>
      </c>
      <c r="C15" s="247">
        <v>15.130915990283182</v>
      </c>
      <c r="D15" s="247">
        <v>13.097567594262125</v>
      </c>
      <c r="E15" s="247">
        <v>8.8837252275711105</v>
      </c>
      <c r="F15" s="247">
        <v>2.390083252562071</v>
      </c>
      <c r="G15" s="247">
        <v>1.140000519815856</v>
      </c>
      <c r="H15" s="247">
        <v>0.20304276419725822</v>
      </c>
      <c r="I15" s="247">
        <v>0.13213894177916807</v>
      </c>
      <c r="J15" s="247">
        <v>8.9133356306832098E-2</v>
      </c>
      <c r="K15" s="247">
        <v>6.6875196144335056E-2</v>
      </c>
      <c r="L15" s="247">
        <v>0.36831715707806217</v>
      </c>
      <c r="M15" s="181"/>
      <c r="N15" s="249"/>
    </row>
    <row r="16" spans="2:14" ht="30" x14ac:dyDescent="0.25">
      <c r="B16" s="234" t="s">
        <v>1395</v>
      </c>
      <c r="C16" s="247">
        <v>3.5966</v>
      </c>
      <c r="D16" s="247">
        <v>2.7004999999999999</v>
      </c>
      <c r="E16" s="247">
        <v>1.4227000000000001</v>
      </c>
      <c r="F16" s="247">
        <v>0.1991</v>
      </c>
      <c r="G16" s="247">
        <v>0.11360000000000001</v>
      </c>
      <c r="H16" s="247">
        <v>4.82E-2</v>
      </c>
      <c r="I16" s="247">
        <v>3.6900000000000002E-2</v>
      </c>
      <c r="J16" s="247">
        <v>0.02</v>
      </c>
      <c r="K16" s="247">
        <v>8.6E-3</v>
      </c>
      <c r="L16" s="247">
        <v>9.7699999999999995E-2</v>
      </c>
      <c r="M16" s="181"/>
      <c r="N16" s="249"/>
    </row>
    <row r="17" spans="2:14" x14ac:dyDescent="0.25">
      <c r="B17" s="234" t="s">
        <v>1394</v>
      </c>
      <c r="C17" s="247">
        <v>35.16285697939017</v>
      </c>
      <c r="D17" s="247">
        <v>29.119865884753825</v>
      </c>
      <c r="E17" s="247">
        <v>14.548241594457753</v>
      </c>
      <c r="F17" s="247">
        <v>1.5576157210192259</v>
      </c>
      <c r="G17" s="247">
        <v>0.64866469814633942</v>
      </c>
      <c r="H17" s="247">
        <v>0.19393279750114276</v>
      </c>
      <c r="I17" s="247">
        <v>0.14973129791204043</v>
      </c>
      <c r="J17" s="247">
        <v>0.11588792235657924</v>
      </c>
      <c r="K17" s="247">
        <v>9.1377113999745213E-2</v>
      </c>
      <c r="L17" s="247">
        <v>0.52672599046317781</v>
      </c>
      <c r="M17" s="181"/>
      <c r="N17" s="249"/>
    </row>
    <row r="18" spans="2:14" x14ac:dyDescent="0.25">
      <c r="B18" s="234" t="s">
        <v>1417</v>
      </c>
      <c r="C18" s="247">
        <v>15.025451738130087</v>
      </c>
      <c r="D18" s="247">
        <v>12.549368795239504</v>
      </c>
      <c r="E18" s="247">
        <v>7.9659137229496091</v>
      </c>
      <c r="F18" s="247">
        <v>1.5174143609349298</v>
      </c>
      <c r="G18" s="247">
        <v>0.76771260694185617</v>
      </c>
      <c r="H18" s="247">
        <v>0.21684657612767172</v>
      </c>
      <c r="I18" s="247">
        <v>0.14163079818815369</v>
      </c>
      <c r="J18" s="247">
        <v>8.3914201238645972E-2</v>
      </c>
      <c r="K18" s="247">
        <v>4.0422084743006292E-2</v>
      </c>
      <c r="L18" s="247">
        <v>7.5625115506535806E-2</v>
      </c>
      <c r="M18" s="181"/>
      <c r="N18" s="249"/>
    </row>
    <row r="19" spans="2:14" ht="30" x14ac:dyDescent="0.25">
      <c r="B19" s="234" t="s">
        <v>1416</v>
      </c>
      <c r="C19" s="247">
        <v>4.3349069057261564</v>
      </c>
      <c r="D19" s="247">
        <v>2.2614850260160684</v>
      </c>
      <c r="E19" s="247">
        <v>1.1589006015806236</v>
      </c>
      <c r="F19" s="247">
        <v>6.0324080263175144E-2</v>
      </c>
      <c r="G19" s="247">
        <v>5.9604713036868111E-3</v>
      </c>
      <c r="H19" s="247">
        <v>2.3636351721516664E-3</v>
      </c>
      <c r="I19" s="247">
        <v>1.6442679458446377E-3</v>
      </c>
      <c r="J19" s="247">
        <v>1.2332009593834781E-3</v>
      </c>
      <c r="K19" s="247">
        <v>1.2332009593834781E-3</v>
      </c>
      <c r="L19" s="247">
        <v>1.2948610073526521E-2</v>
      </c>
      <c r="M19" s="181"/>
      <c r="N19" s="249"/>
    </row>
    <row r="20" spans="2:14" x14ac:dyDescent="0.25">
      <c r="B20" s="234" t="s">
        <v>98</v>
      </c>
      <c r="C20" s="247">
        <v>0.25747806228373699</v>
      </c>
      <c r="D20" s="247">
        <v>0.15170491349480969</v>
      </c>
      <c r="E20" s="247">
        <v>1.4610103806228373E-2</v>
      </c>
      <c r="F20" s="247">
        <v>5.1035294117647064E-3</v>
      </c>
      <c r="G20" s="247">
        <v>1.8012456747404843E-3</v>
      </c>
      <c r="H20" s="247">
        <v>5.0034602076124573E-4</v>
      </c>
      <c r="I20" s="247">
        <v>5.0034602076124573E-4</v>
      </c>
      <c r="J20" s="247">
        <v>5.0034602076124573E-4</v>
      </c>
      <c r="K20" s="247">
        <v>4.0027681660899654E-4</v>
      </c>
      <c r="L20" s="247">
        <v>1.2008304498269894E-3</v>
      </c>
      <c r="M20" s="181"/>
      <c r="N20" s="249"/>
    </row>
    <row r="21" spans="2:14" x14ac:dyDescent="0.25">
      <c r="C21" s="247"/>
      <c r="D21" s="247"/>
      <c r="E21" s="247"/>
      <c r="F21" s="247"/>
      <c r="G21" s="247"/>
      <c r="H21" s="247"/>
      <c r="I21" s="247"/>
      <c r="J21" s="247"/>
      <c r="K21" s="247"/>
      <c r="L21" s="247"/>
      <c r="M21" s="181"/>
      <c r="N21" s="183"/>
    </row>
    <row r="22" spans="2:14" x14ac:dyDescent="0.25">
      <c r="B22" s="214" t="s">
        <v>100</v>
      </c>
      <c r="C22" s="240">
        <v>181.12992217069285</v>
      </c>
      <c r="D22" s="240">
        <v>149.87014597078823</v>
      </c>
      <c r="E22" s="240">
        <v>96.985915850682915</v>
      </c>
      <c r="F22" s="240">
        <v>24.130817465282153</v>
      </c>
      <c r="G22" s="240">
        <v>12.874759531689897</v>
      </c>
      <c r="H22" s="240">
        <v>2.8092344522903367</v>
      </c>
      <c r="I22" s="240">
        <v>1.9722204944904136</v>
      </c>
      <c r="J22" s="240">
        <v>1.4206862668902946</v>
      </c>
      <c r="K22" s="240">
        <v>1.0370633447977904</v>
      </c>
      <c r="L22" s="240">
        <v>4.5542509149794101</v>
      </c>
      <c r="M22" s="181"/>
      <c r="N22" s="248"/>
    </row>
    <row r="23" spans="2:14" x14ac:dyDescent="0.25">
      <c r="M23" s="181"/>
      <c r="N23" s="183"/>
    </row>
    <row r="24" spans="2:14" x14ac:dyDescent="0.25">
      <c r="M24" s="181"/>
      <c r="N24" s="183"/>
    </row>
    <row r="25" spans="2:14" x14ac:dyDescent="0.25">
      <c r="M25" s="181"/>
      <c r="N25" s="183"/>
    </row>
    <row r="26" spans="2:14" x14ac:dyDescent="0.25">
      <c r="M26" s="181"/>
      <c r="N26" s="183"/>
    </row>
    <row r="27" spans="2:14" ht="15.75" x14ac:dyDescent="0.25">
      <c r="B27" s="217" t="s">
        <v>1423</v>
      </c>
      <c r="C27" s="191"/>
      <c r="D27" s="191"/>
      <c r="E27" s="191"/>
      <c r="F27" s="191"/>
      <c r="G27" s="191"/>
      <c r="H27" s="191"/>
      <c r="I27" s="191"/>
      <c r="J27" s="191"/>
      <c r="K27" s="191"/>
      <c r="L27" s="191"/>
      <c r="M27" s="181"/>
      <c r="N27" s="183"/>
    </row>
    <row r="28" spans="2:14" ht="3.75" customHeight="1" x14ac:dyDescent="0.25">
      <c r="B28" s="217"/>
      <c r="C28" s="191"/>
      <c r="D28" s="191"/>
      <c r="E28" s="191"/>
      <c r="F28" s="191"/>
      <c r="G28" s="191"/>
      <c r="H28" s="191"/>
      <c r="I28" s="191"/>
      <c r="J28" s="191"/>
      <c r="K28" s="191"/>
      <c r="L28" s="191"/>
      <c r="M28" s="181"/>
      <c r="N28" s="183"/>
    </row>
    <row r="29" spans="2:14" x14ac:dyDescent="0.25">
      <c r="B29" s="246" t="s">
        <v>1422</v>
      </c>
      <c r="C29" s="238"/>
      <c r="D29" s="237"/>
      <c r="E29" s="237"/>
      <c r="F29" s="237"/>
      <c r="G29" s="237"/>
      <c r="H29" s="237"/>
      <c r="I29" s="237"/>
      <c r="J29" s="237"/>
      <c r="K29" s="237"/>
      <c r="L29" s="237"/>
      <c r="M29" s="181"/>
      <c r="N29" s="183"/>
    </row>
    <row r="30" spans="2:14" x14ac:dyDescent="0.25">
      <c r="B30" s="215"/>
      <c r="C30" s="445" t="s">
        <v>1415</v>
      </c>
      <c r="D30" s="445"/>
      <c r="E30" s="445"/>
      <c r="F30" s="445"/>
      <c r="G30" s="445"/>
      <c r="H30" s="445"/>
      <c r="I30" s="445"/>
      <c r="J30" s="445"/>
      <c r="K30" s="445"/>
      <c r="L30" s="445"/>
      <c r="M30" s="181"/>
      <c r="N30" s="183"/>
    </row>
    <row r="31" spans="2:14" x14ac:dyDescent="0.25">
      <c r="B31" s="215"/>
      <c r="C31" s="236" t="s">
        <v>1414</v>
      </c>
      <c r="D31" s="236" t="s">
        <v>1413</v>
      </c>
      <c r="E31" s="236" t="s">
        <v>1412</v>
      </c>
      <c r="F31" s="236" t="s">
        <v>1411</v>
      </c>
      <c r="G31" s="236" t="s">
        <v>1410</v>
      </c>
      <c r="H31" s="236" t="s">
        <v>1409</v>
      </c>
      <c r="I31" s="236" t="s">
        <v>1408</v>
      </c>
      <c r="J31" s="236" t="s">
        <v>1407</v>
      </c>
      <c r="K31" s="236" t="s">
        <v>1406</v>
      </c>
      <c r="L31" s="236" t="s">
        <v>1405</v>
      </c>
      <c r="M31" s="181"/>
      <c r="N31" s="250"/>
    </row>
    <row r="32" spans="2:14" x14ac:dyDescent="0.25">
      <c r="C32" s="235"/>
      <c r="D32" s="235"/>
      <c r="E32" s="235"/>
      <c r="F32" s="235"/>
      <c r="G32" s="235"/>
      <c r="H32" s="235"/>
      <c r="I32" s="235"/>
      <c r="J32" s="235"/>
      <c r="K32" s="235"/>
      <c r="L32" s="235"/>
      <c r="M32" s="181"/>
      <c r="N32" s="183"/>
    </row>
    <row r="33" spans="2:14" x14ac:dyDescent="0.25">
      <c r="B33" s="234" t="s">
        <v>1400</v>
      </c>
      <c r="C33" s="377">
        <v>35.798319463789205</v>
      </c>
      <c r="D33" s="377">
        <v>30.565050853645843</v>
      </c>
      <c r="E33" s="377">
        <v>21.545212528045699</v>
      </c>
      <c r="F33" s="377">
        <v>6.3822570218994272</v>
      </c>
      <c r="G33" s="377">
        <v>3.4460342575513412</v>
      </c>
      <c r="H33" s="377">
        <v>0.64006741897761632</v>
      </c>
      <c r="I33" s="377">
        <v>0.43845002734241068</v>
      </c>
      <c r="J33" s="377">
        <v>0.31005605700174166</v>
      </c>
      <c r="K33" s="377">
        <v>0.21821308137028581</v>
      </c>
      <c r="L33" s="377">
        <v>0.65633929037640215</v>
      </c>
      <c r="M33" s="181"/>
      <c r="N33" s="249"/>
    </row>
    <row r="34" spans="2:14" x14ac:dyDescent="0.25">
      <c r="B34" s="234" t="s">
        <v>1399</v>
      </c>
      <c r="C34" s="377">
        <v>40.069064062872101</v>
      </c>
      <c r="D34" s="377">
        <v>34.266343176946883</v>
      </c>
      <c r="E34" s="377">
        <v>20.557722076684922</v>
      </c>
      <c r="F34" s="377">
        <v>3.2321683734222422</v>
      </c>
      <c r="G34" s="377">
        <v>1.1051738509168847</v>
      </c>
      <c r="H34" s="377">
        <v>0.18828887830435811</v>
      </c>
      <c r="I34" s="377">
        <v>0.12205286973088827</v>
      </c>
      <c r="J34" s="377">
        <v>7.8143605620385775E-2</v>
      </c>
      <c r="K34" s="377">
        <v>5.2095737080257186E-2</v>
      </c>
      <c r="L34" s="377">
        <v>0.32894736842105254</v>
      </c>
      <c r="M34" s="181"/>
      <c r="N34" s="249"/>
    </row>
    <row r="35" spans="2:14" x14ac:dyDescent="0.25">
      <c r="B35" s="234" t="s">
        <v>1398</v>
      </c>
      <c r="C35" s="377">
        <v>36.161217587373159</v>
      </c>
      <c r="D35" s="377">
        <v>25.477862047760581</v>
      </c>
      <c r="E35" s="377">
        <v>18.155768508079667</v>
      </c>
      <c r="F35" s="377">
        <v>5.4021044720030043</v>
      </c>
      <c r="G35" s="377">
        <v>3.9130026305900025</v>
      </c>
      <c r="H35" s="377">
        <v>1.510881076833726</v>
      </c>
      <c r="I35" s="377">
        <v>1.1867548085135455</v>
      </c>
      <c r="J35" s="377">
        <v>0.97494106795121449</v>
      </c>
      <c r="K35" s="377">
        <v>0.85109835673533518</v>
      </c>
      <c r="L35" s="377">
        <v>6.3663694441597478</v>
      </c>
      <c r="M35" s="181"/>
      <c r="N35" s="249"/>
    </row>
    <row r="36" spans="2:14" x14ac:dyDescent="0.25">
      <c r="B36" s="234" t="s">
        <v>1397</v>
      </c>
      <c r="C36" s="377">
        <v>38.145454916319061</v>
      </c>
      <c r="D36" s="377">
        <v>26.153736320894229</v>
      </c>
      <c r="E36" s="377">
        <v>17.999816422066065</v>
      </c>
      <c r="F36" s="377">
        <v>6.3477170044160687</v>
      </c>
      <c r="G36" s="377">
        <v>4.5394743551825067</v>
      </c>
      <c r="H36" s="377">
        <v>1.5114583227096103</v>
      </c>
      <c r="I36" s="377">
        <v>1.092288706897431</v>
      </c>
      <c r="J36" s="377">
        <v>0.88627346992891465</v>
      </c>
      <c r="K36" s="377">
        <v>0.70473529081804365</v>
      </c>
      <c r="L36" s="377">
        <v>2.6190451907680692</v>
      </c>
      <c r="M36" s="181"/>
      <c r="N36" s="249"/>
    </row>
    <row r="37" spans="2:14" x14ac:dyDescent="0.25">
      <c r="B37" s="234" t="s">
        <v>1396</v>
      </c>
      <c r="C37" s="377">
        <v>36.458457200129104</v>
      </c>
      <c r="D37" s="377">
        <v>31.559035015980331</v>
      </c>
      <c r="E37" s="377">
        <v>21.405638376097205</v>
      </c>
      <c r="F37" s="377">
        <v>5.7589869657751498</v>
      </c>
      <c r="G37" s="377">
        <v>2.7468700630234251</v>
      </c>
      <c r="H37" s="377">
        <v>0.48923845278339306</v>
      </c>
      <c r="I37" s="377">
        <v>0.31839327879554152</v>
      </c>
      <c r="J37" s="377">
        <v>0.21476985650461447</v>
      </c>
      <c r="K37" s="377">
        <v>0.1611380618294509</v>
      </c>
      <c r="L37" s="377">
        <v>0.88747272908177988</v>
      </c>
      <c r="M37" s="181"/>
      <c r="N37" s="249"/>
    </row>
    <row r="38" spans="2:14" ht="30" x14ac:dyDescent="0.25">
      <c r="B38" s="234" t="s">
        <v>1395</v>
      </c>
      <c r="C38" s="377">
        <v>43.627409357221715</v>
      </c>
      <c r="D38" s="377">
        <v>32.757554070282275</v>
      </c>
      <c r="E38" s="377">
        <v>17.25760865609724</v>
      </c>
      <c r="F38" s="377">
        <v>2.4151190577275323</v>
      </c>
      <c r="G38" s="377">
        <v>1.3779885733694006</v>
      </c>
      <c r="H38" s="377">
        <v>0.584674729193707</v>
      </c>
      <c r="I38" s="377">
        <v>0.44760368272298318</v>
      </c>
      <c r="J38" s="377">
        <v>0.24260362207207758</v>
      </c>
      <c r="K38" s="377">
        <v>0.10431955749099336</v>
      </c>
      <c r="L38" s="377">
        <v>1.185118693822099</v>
      </c>
      <c r="M38" s="181"/>
      <c r="N38" s="249"/>
    </row>
    <row r="39" spans="2:14" x14ac:dyDescent="0.25">
      <c r="B39" s="234" t="s">
        <v>1394</v>
      </c>
      <c r="C39" s="377">
        <v>42.821530537564037</v>
      </c>
      <c r="D39" s="377">
        <v>35.462341042556012</v>
      </c>
      <c r="E39" s="377">
        <v>17.716932730183871</v>
      </c>
      <c r="F39" s="377">
        <v>1.8968734310328892</v>
      </c>
      <c r="G39" s="377">
        <v>0.78994761991592211</v>
      </c>
      <c r="H39" s="377">
        <v>0.23617248209660216</v>
      </c>
      <c r="I39" s="377">
        <v>0.1823436403284184</v>
      </c>
      <c r="J39" s="377">
        <v>0.14112898189802248</v>
      </c>
      <c r="K39" s="377">
        <v>0.11127957776206902</v>
      </c>
      <c r="L39" s="377">
        <v>0.64144995666216231</v>
      </c>
      <c r="M39" s="181"/>
      <c r="N39" s="249"/>
    </row>
    <row r="40" spans="2:14" x14ac:dyDescent="0.25">
      <c r="B40" s="234" t="s">
        <v>1417</v>
      </c>
      <c r="C40" s="377">
        <v>39.144785076528912</v>
      </c>
      <c r="D40" s="377">
        <v>32.69401498852266</v>
      </c>
      <c r="E40" s="377">
        <v>20.753051958612271</v>
      </c>
      <c r="F40" s="377">
        <v>3.9532161871779081</v>
      </c>
      <c r="G40" s="377">
        <v>2.0000693172517314</v>
      </c>
      <c r="H40" s="377">
        <v>0.56493560160709388</v>
      </c>
      <c r="I40" s="377">
        <v>0.36898106306003681</v>
      </c>
      <c r="J40" s="377">
        <v>0.21861594776678481</v>
      </c>
      <c r="K40" s="377">
        <v>0.10530890166814634</v>
      </c>
      <c r="L40" s="377">
        <v>0.19702095780445603</v>
      </c>
      <c r="M40" s="181"/>
      <c r="N40" s="249"/>
    </row>
    <row r="41" spans="2:14" ht="30" x14ac:dyDescent="0.25">
      <c r="B41" s="234" t="s">
        <v>1416</v>
      </c>
      <c r="C41" s="377">
        <v>55.285128245455375</v>
      </c>
      <c r="D41" s="377">
        <v>28.841793470425557</v>
      </c>
      <c r="E41" s="377">
        <v>14.780010222938699</v>
      </c>
      <c r="F41" s="377">
        <v>0.76934166896027467</v>
      </c>
      <c r="G41" s="377">
        <v>7.6016723679209419E-2</v>
      </c>
      <c r="H41" s="377">
        <v>3.0144562838307184E-2</v>
      </c>
      <c r="I41" s="377">
        <v>2.0970130670126739E-2</v>
      </c>
      <c r="J41" s="377">
        <v>1.5727598002595052E-2</v>
      </c>
      <c r="K41" s="377">
        <v>1.5727598002595052E-2</v>
      </c>
      <c r="L41" s="377">
        <v>0.16513977902724805</v>
      </c>
      <c r="M41" s="181"/>
      <c r="N41" s="249"/>
    </row>
    <row r="42" spans="2:14" x14ac:dyDescent="0.25">
      <c r="B42" s="234" t="s">
        <v>98</v>
      </c>
      <c r="C42" s="377">
        <v>59.354094579008063</v>
      </c>
      <c r="D42" s="377">
        <v>34.971164936562857</v>
      </c>
      <c r="E42" s="377">
        <v>3.3679354094579006</v>
      </c>
      <c r="F42" s="377">
        <v>1.1764705882352944</v>
      </c>
      <c r="G42" s="377">
        <v>0.41522491349480961</v>
      </c>
      <c r="H42" s="377">
        <v>0.11534025374855825</v>
      </c>
      <c r="I42" s="377">
        <v>0.11534025374855825</v>
      </c>
      <c r="J42" s="377">
        <v>0.11534025374855825</v>
      </c>
      <c r="K42" s="377">
        <v>9.22722029988466E-2</v>
      </c>
      <c r="L42" s="377">
        <v>0.27681660899653976</v>
      </c>
      <c r="M42" s="181"/>
      <c r="N42" s="249"/>
    </row>
    <row r="43" spans="2:14" x14ac:dyDescent="0.25">
      <c r="C43" s="378"/>
      <c r="D43" s="378"/>
      <c r="E43" s="378"/>
      <c r="F43" s="378"/>
      <c r="G43" s="378"/>
      <c r="H43" s="378"/>
      <c r="I43" s="378"/>
      <c r="J43" s="378"/>
      <c r="K43" s="378"/>
      <c r="L43" s="378"/>
      <c r="M43" s="181"/>
      <c r="N43" s="183"/>
    </row>
    <row r="44" spans="2:14" x14ac:dyDescent="0.25">
      <c r="B44" s="214" t="s">
        <v>100</v>
      </c>
      <c r="C44" s="379">
        <v>37.97883688439898</v>
      </c>
      <c r="D44" s="379">
        <v>31.424370746991855</v>
      </c>
      <c r="E44" s="379">
        <v>20.335747037455057</v>
      </c>
      <c r="F44" s="379">
        <v>5.0596851664160978</v>
      </c>
      <c r="G44" s="379">
        <v>2.6995450907284031</v>
      </c>
      <c r="H44" s="379">
        <v>0.58903275480362061</v>
      </c>
      <c r="I44" s="379">
        <v>0.41352991025819308</v>
      </c>
      <c r="J44" s="379">
        <v>0.29788569082078697</v>
      </c>
      <c r="K44" s="379">
        <v>0.2174486641348389</v>
      </c>
      <c r="L44" s="379">
        <v>0.95492313228970127</v>
      </c>
      <c r="M44" s="181"/>
      <c r="N44" s="248"/>
    </row>
    <row r="45" spans="2:14" x14ac:dyDescent="0.25">
      <c r="M45" s="181"/>
      <c r="N45" s="183"/>
    </row>
    <row r="46" spans="2:14" x14ac:dyDescent="0.25">
      <c r="M46" s="181"/>
      <c r="N46" s="181"/>
    </row>
    <row r="47" spans="2:14" x14ac:dyDescent="0.25">
      <c r="M47" s="181"/>
      <c r="N47" s="181"/>
    </row>
    <row r="49" spans="2:15" ht="15.75" x14ac:dyDescent="0.25">
      <c r="B49" s="217" t="s">
        <v>1421</v>
      </c>
      <c r="C49" s="191"/>
      <c r="D49" s="191"/>
      <c r="E49" s="191"/>
      <c r="F49" s="191"/>
      <c r="G49" s="191"/>
      <c r="H49" s="191"/>
      <c r="I49" s="191"/>
      <c r="J49" s="191"/>
      <c r="K49" s="191"/>
      <c r="L49" s="191"/>
    </row>
    <row r="50" spans="2:15" ht="3.75" customHeight="1" x14ac:dyDescent="0.25">
      <c r="B50" s="217"/>
      <c r="C50" s="191"/>
      <c r="D50" s="191"/>
      <c r="E50" s="191"/>
      <c r="F50" s="191"/>
      <c r="G50" s="191"/>
      <c r="H50" s="191"/>
      <c r="I50" s="191"/>
      <c r="J50" s="191"/>
      <c r="K50" s="191"/>
      <c r="L50" s="191"/>
    </row>
    <row r="51" spans="2:15" x14ac:dyDescent="0.25">
      <c r="B51" s="246" t="s">
        <v>1231</v>
      </c>
      <c r="C51" s="238"/>
      <c r="D51" s="238"/>
      <c r="E51" s="237"/>
      <c r="F51" s="237"/>
      <c r="G51" s="237"/>
      <c r="H51" s="237"/>
      <c r="I51" s="237"/>
      <c r="J51" s="237"/>
      <c r="K51" s="237"/>
      <c r="L51" s="237"/>
      <c r="M51" s="237"/>
      <c r="N51" s="237"/>
    </row>
    <row r="52" spans="2:15" x14ac:dyDescent="0.25">
      <c r="B52" s="215"/>
      <c r="C52" s="445" t="s">
        <v>1415</v>
      </c>
      <c r="D52" s="445"/>
      <c r="E52" s="445"/>
      <c r="F52" s="445"/>
      <c r="G52" s="445"/>
      <c r="H52" s="445"/>
      <c r="I52" s="445"/>
      <c r="J52" s="445"/>
      <c r="K52" s="445"/>
      <c r="L52" s="445"/>
      <c r="N52" s="215"/>
    </row>
    <row r="53" spans="2:15" x14ac:dyDescent="0.25">
      <c r="B53" s="215"/>
      <c r="C53" s="236" t="s">
        <v>1414</v>
      </c>
      <c r="D53" s="236" t="s">
        <v>1413</v>
      </c>
      <c r="E53" s="236" t="s">
        <v>1412</v>
      </c>
      <c r="F53" s="236" t="s">
        <v>1411</v>
      </c>
      <c r="G53" s="236" t="s">
        <v>1410</v>
      </c>
      <c r="H53" s="236" t="s">
        <v>1409</v>
      </c>
      <c r="I53" s="236" t="s">
        <v>1408</v>
      </c>
      <c r="J53" s="236" t="s">
        <v>1407</v>
      </c>
      <c r="K53" s="236" t="s">
        <v>1406</v>
      </c>
      <c r="L53" s="236" t="s">
        <v>1405</v>
      </c>
      <c r="N53" s="236" t="s">
        <v>1418</v>
      </c>
    </row>
    <row r="54" spans="2:15" x14ac:dyDescent="0.25">
      <c r="C54" s="241"/>
      <c r="D54" s="241"/>
      <c r="E54" s="241"/>
      <c r="F54" s="241"/>
      <c r="G54" s="241"/>
      <c r="H54" s="241"/>
      <c r="I54" s="241"/>
      <c r="J54" s="241"/>
      <c r="K54" s="241"/>
      <c r="L54" s="241"/>
      <c r="M54" s="181"/>
      <c r="N54" s="181"/>
      <c r="O54" s="181"/>
    </row>
    <row r="55" spans="2:15" x14ac:dyDescent="0.25">
      <c r="B55" s="234" t="s">
        <v>1400</v>
      </c>
      <c r="C55" s="247">
        <v>9.8800000000000008</v>
      </c>
      <c r="D55" s="247">
        <v>39.81</v>
      </c>
      <c r="E55" s="247">
        <v>73.069999999999993</v>
      </c>
      <c r="F55" s="247">
        <v>41.02</v>
      </c>
      <c r="G55" s="247">
        <v>47.71</v>
      </c>
      <c r="H55" s="247">
        <v>12.74</v>
      </c>
      <c r="I55" s="247">
        <v>5.87</v>
      </c>
      <c r="J55" s="247">
        <v>4.3099999999999996</v>
      </c>
      <c r="K55" s="247">
        <v>3.32</v>
      </c>
      <c r="L55" s="247">
        <v>9.8000000000000007</v>
      </c>
      <c r="M55" s="181"/>
      <c r="N55" s="241">
        <v>62.89</v>
      </c>
      <c r="O55" s="181"/>
    </row>
    <row r="56" spans="2:15" x14ac:dyDescent="0.25">
      <c r="B56" s="234" t="s">
        <v>1399</v>
      </c>
      <c r="C56" s="247">
        <v>0.45</v>
      </c>
      <c r="D56" s="247">
        <v>2.46</v>
      </c>
      <c r="E56" s="247">
        <v>6.05</v>
      </c>
      <c r="F56" s="247">
        <v>2.62</v>
      </c>
      <c r="G56" s="247">
        <v>1.32</v>
      </c>
      <c r="H56" s="247">
        <v>0.18</v>
      </c>
      <c r="I56" s="247">
        <v>0.11</v>
      </c>
      <c r="J56" s="247">
        <v>7.0000000000000007E-2</v>
      </c>
      <c r="K56" s="247">
        <v>0.04</v>
      </c>
      <c r="L56" s="247">
        <v>0.16</v>
      </c>
      <c r="M56" s="181"/>
      <c r="N56" s="241">
        <v>55.04</v>
      </c>
      <c r="O56" s="181"/>
    </row>
    <row r="57" spans="2:15" x14ac:dyDescent="0.25">
      <c r="B57" s="234" t="s">
        <v>1398</v>
      </c>
      <c r="C57" s="247">
        <v>3.56</v>
      </c>
      <c r="D57" s="247">
        <v>4.42</v>
      </c>
      <c r="E57" s="247">
        <v>8.6199999999999992</v>
      </c>
      <c r="F57" s="247">
        <v>2.2799999999999998</v>
      </c>
      <c r="G57" s="247">
        <v>1.73</v>
      </c>
      <c r="H57" s="247">
        <v>0.69</v>
      </c>
      <c r="I57" s="247">
        <v>0.65</v>
      </c>
      <c r="J57" s="247">
        <v>0.71</v>
      </c>
      <c r="K57" s="247">
        <v>0.28999999999999998</v>
      </c>
      <c r="L57" s="247">
        <v>4.6399999999999997</v>
      </c>
      <c r="M57" s="181"/>
      <c r="N57" s="241">
        <v>61.47</v>
      </c>
      <c r="O57" s="181"/>
    </row>
    <row r="58" spans="2:15" x14ac:dyDescent="0.25">
      <c r="B58" s="234" t="s">
        <v>1397</v>
      </c>
      <c r="C58" s="247">
        <v>1.23</v>
      </c>
      <c r="D58" s="247">
        <v>2.0699999999999998</v>
      </c>
      <c r="E58" s="247">
        <v>2.0699999999999998</v>
      </c>
      <c r="F58" s="247">
        <v>1.19</v>
      </c>
      <c r="G58" s="247">
        <v>0.72</v>
      </c>
      <c r="H58" s="247">
        <v>0.72</v>
      </c>
      <c r="I58" s="247">
        <v>0.27</v>
      </c>
      <c r="J58" s="247">
        <v>0.25</v>
      </c>
      <c r="K58" s="247">
        <v>0.26</v>
      </c>
      <c r="L58" s="247">
        <v>1.05</v>
      </c>
      <c r="M58" s="181"/>
      <c r="N58" s="241">
        <v>63.67</v>
      </c>
      <c r="O58" s="181"/>
    </row>
    <row r="59" spans="2:15" x14ac:dyDescent="0.25">
      <c r="B59" s="234" t="s">
        <v>1396</v>
      </c>
      <c r="C59" s="247">
        <v>2.46</v>
      </c>
      <c r="D59" s="247">
        <v>8.16</v>
      </c>
      <c r="E59" s="247">
        <v>15.35</v>
      </c>
      <c r="F59" s="247">
        <v>6.63</v>
      </c>
      <c r="G59" s="247">
        <v>4.5199999999999996</v>
      </c>
      <c r="H59" s="247">
        <v>1.37</v>
      </c>
      <c r="I59" s="247">
        <v>0.79</v>
      </c>
      <c r="J59" s="247">
        <v>0.36</v>
      </c>
      <c r="K59" s="247">
        <v>0.28000000000000003</v>
      </c>
      <c r="L59" s="247">
        <v>1.57</v>
      </c>
      <c r="M59" s="181"/>
      <c r="N59" s="241">
        <v>60.65</v>
      </c>
      <c r="O59" s="181"/>
    </row>
    <row r="60" spans="2:15" ht="30" x14ac:dyDescent="0.25">
      <c r="B60" s="234" t="s">
        <v>1395</v>
      </c>
      <c r="C60" s="247">
        <v>1.34</v>
      </c>
      <c r="D60" s="247">
        <v>2.15</v>
      </c>
      <c r="E60" s="247">
        <v>3</v>
      </c>
      <c r="F60" s="247">
        <v>0.61</v>
      </c>
      <c r="G60" s="247">
        <v>0.26</v>
      </c>
      <c r="H60" s="247">
        <v>0.04</v>
      </c>
      <c r="I60" s="247">
        <v>0.3</v>
      </c>
      <c r="J60" s="247">
        <v>0.26</v>
      </c>
      <c r="K60" s="247">
        <v>0.03</v>
      </c>
      <c r="L60" s="247">
        <v>0.25</v>
      </c>
      <c r="M60" s="181"/>
      <c r="N60" s="241">
        <v>53.9</v>
      </c>
      <c r="O60" s="181"/>
    </row>
    <row r="61" spans="2:15" x14ac:dyDescent="0.25">
      <c r="B61" s="234" t="s">
        <v>1394</v>
      </c>
      <c r="C61" s="247">
        <v>8.5399999999999991</v>
      </c>
      <c r="D61" s="247">
        <v>23.11</v>
      </c>
      <c r="E61" s="247">
        <v>34.979999999999997</v>
      </c>
      <c r="F61" s="247">
        <v>8.06</v>
      </c>
      <c r="G61" s="247">
        <v>1.98</v>
      </c>
      <c r="H61" s="247">
        <v>0.66</v>
      </c>
      <c r="I61" s="247">
        <v>0.4</v>
      </c>
      <c r="J61" s="247">
        <v>0.31</v>
      </c>
      <c r="K61" s="247">
        <v>0.32</v>
      </c>
      <c r="L61" s="247">
        <v>3.75</v>
      </c>
      <c r="M61" s="181"/>
      <c r="N61" s="241">
        <v>51.31</v>
      </c>
      <c r="O61" s="181"/>
    </row>
    <row r="62" spans="2:15" x14ac:dyDescent="0.25">
      <c r="B62" s="234" t="s">
        <v>1417</v>
      </c>
      <c r="C62" s="247">
        <v>5.88</v>
      </c>
      <c r="D62" s="247">
        <v>10.78</v>
      </c>
      <c r="E62" s="247">
        <v>12.93</v>
      </c>
      <c r="F62" s="247">
        <v>3.9</v>
      </c>
      <c r="G62" s="247">
        <v>2.0699999999999998</v>
      </c>
      <c r="H62" s="247">
        <v>0.53</v>
      </c>
      <c r="I62" s="247">
        <v>0.52</v>
      </c>
      <c r="J62" s="247">
        <v>0.39</v>
      </c>
      <c r="K62" s="247">
        <v>0.2</v>
      </c>
      <c r="L62" s="247">
        <v>1.18</v>
      </c>
      <c r="M62" s="181"/>
      <c r="N62" s="241">
        <v>56.98</v>
      </c>
      <c r="O62" s="181"/>
    </row>
    <row r="63" spans="2:15" ht="30" x14ac:dyDescent="0.25">
      <c r="B63" s="234" t="s">
        <v>1416</v>
      </c>
      <c r="C63" s="247">
        <v>2.62</v>
      </c>
      <c r="D63" s="247">
        <v>2.29</v>
      </c>
      <c r="E63" s="247">
        <v>2.02</v>
      </c>
      <c r="F63" s="247">
        <v>0.64</v>
      </c>
      <c r="G63" s="247">
        <v>0.01</v>
      </c>
      <c r="H63" s="247">
        <v>0.02</v>
      </c>
      <c r="I63" s="247">
        <v>0</v>
      </c>
      <c r="J63" s="247">
        <v>0</v>
      </c>
      <c r="K63" s="247">
        <v>0</v>
      </c>
      <c r="L63" s="247">
        <v>0.24</v>
      </c>
      <c r="M63" s="181"/>
      <c r="N63" s="241">
        <v>42.22</v>
      </c>
      <c r="O63" s="181"/>
    </row>
    <row r="64" spans="2:15" x14ac:dyDescent="0.25">
      <c r="B64" s="234" t="s">
        <v>98</v>
      </c>
      <c r="C64" s="247">
        <v>0.06</v>
      </c>
      <c r="D64" s="247">
        <v>0.28000000000000003</v>
      </c>
      <c r="E64" s="247">
        <v>0.05</v>
      </c>
      <c r="F64" s="247">
        <v>0.02</v>
      </c>
      <c r="G64" s="247">
        <v>0.01</v>
      </c>
      <c r="H64" s="247">
        <v>0</v>
      </c>
      <c r="I64" s="247">
        <v>0</v>
      </c>
      <c r="J64" s="247">
        <v>0</v>
      </c>
      <c r="K64" s="247">
        <v>0</v>
      </c>
      <c r="L64" s="247">
        <v>0.01</v>
      </c>
      <c r="M64" s="181"/>
      <c r="N64" s="241">
        <v>35.47</v>
      </c>
      <c r="O64" s="181"/>
    </row>
    <row r="65" spans="2:15" x14ac:dyDescent="0.25">
      <c r="C65" s="247"/>
      <c r="D65" s="247"/>
      <c r="E65" s="247"/>
      <c r="F65" s="247"/>
      <c r="G65" s="247"/>
      <c r="H65" s="247"/>
      <c r="I65" s="247"/>
      <c r="J65" s="247"/>
      <c r="K65" s="247"/>
      <c r="L65" s="247"/>
      <c r="M65" s="181"/>
      <c r="N65" s="181"/>
      <c r="O65" s="181"/>
    </row>
    <row r="66" spans="2:15" x14ac:dyDescent="0.25">
      <c r="B66" s="214" t="s">
        <v>100</v>
      </c>
      <c r="C66" s="240">
        <v>36.020000000000003</v>
      </c>
      <c r="D66" s="240">
        <v>95.530000000000015</v>
      </c>
      <c r="E66" s="240">
        <v>158.14000000000001</v>
      </c>
      <c r="F66" s="240">
        <v>66.97</v>
      </c>
      <c r="G66" s="240">
        <v>60.329999999999991</v>
      </c>
      <c r="H66" s="240">
        <v>16.95</v>
      </c>
      <c r="I66" s="240">
        <v>8.91</v>
      </c>
      <c r="J66" s="240">
        <v>6.6599999999999993</v>
      </c>
      <c r="K66" s="240">
        <v>4.7400000000000011</v>
      </c>
      <c r="L66" s="240">
        <v>22.650000000000002</v>
      </c>
      <c r="M66" s="181"/>
      <c r="N66" s="240">
        <v>59.46</v>
      </c>
      <c r="O66" s="181"/>
    </row>
    <row r="67" spans="2:15" x14ac:dyDescent="0.25">
      <c r="C67" s="181"/>
      <c r="D67" s="181"/>
      <c r="E67" s="181"/>
      <c r="F67" s="181"/>
      <c r="G67" s="181"/>
      <c r="H67" s="181"/>
      <c r="I67" s="181"/>
      <c r="J67" s="181"/>
      <c r="K67" s="181"/>
      <c r="L67" s="181"/>
      <c r="M67" s="181"/>
      <c r="N67" s="181"/>
      <c r="O67" s="181"/>
    </row>
    <row r="71" spans="2:15" ht="15.75" x14ac:dyDescent="0.25">
      <c r="B71" s="217" t="s">
        <v>1420</v>
      </c>
      <c r="C71" s="191"/>
      <c r="D71" s="191"/>
      <c r="E71" s="191"/>
      <c r="F71" s="191"/>
      <c r="G71" s="191"/>
      <c r="H71" s="191"/>
      <c r="I71" s="191"/>
      <c r="J71" s="191"/>
      <c r="K71" s="191"/>
      <c r="L71" s="191"/>
    </row>
    <row r="72" spans="2:15" ht="3.75" customHeight="1" x14ac:dyDescent="0.25">
      <c r="B72" s="217"/>
      <c r="C72" s="191"/>
      <c r="D72" s="191"/>
      <c r="E72" s="191"/>
      <c r="F72" s="191"/>
      <c r="G72" s="191"/>
      <c r="H72" s="191"/>
      <c r="I72" s="191"/>
      <c r="J72" s="191"/>
      <c r="K72" s="191"/>
      <c r="L72" s="191"/>
    </row>
    <row r="73" spans="2:15" x14ac:dyDescent="0.25">
      <c r="B73" s="246" t="s">
        <v>1419</v>
      </c>
      <c r="C73" s="245"/>
      <c r="D73" s="245"/>
      <c r="E73" s="244"/>
      <c r="F73" s="244"/>
      <c r="G73" s="244"/>
      <c r="H73" s="244"/>
      <c r="I73" s="244"/>
      <c r="J73" s="244"/>
      <c r="K73" s="244"/>
      <c r="L73" s="244"/>
      <c r="M73" s="181"/>
      <c r="N73" s="244"/>
    </row>
    <row r="74" spans="2:15" x14ac:dyDescent="0.25">
      <c r="B74" s="205"/>
      <c r="C74" s="446" t="s">
        <v>1415</v>
      </c>
      <c r="D74" s="446"/>
      <c r="E74" s="446"/>
      <c r="F74" s="446"/>
      <c r="G74" s="446"/>
      <c r="H74" s="446"/>
      <c r="I74" s="446"/>
      <c r="J74" s="446"/>
      <c r="K74" s="446"/>
      <c r="L74" s="446"/>
      <c r="M74" s="181"/>
      <c r="N74" s="205"/>
    </row>
    <row r="75" spans="2:15" x14ac:dyDescent="0.25">
      <c r="B75" s="205"/>
      <c r="C75" s="243" t="s">
        <v>1414</v>
      </c>
      <c r="D75" s="243" t="s">
        <v>1413</v>
      </c>
      <c r="E75" s="243" t="s">
        <v>1412</v>
      </c>
      <c r="F75" s="243" t="s">
        <v>1411</v>
      </c>
      <c r="G75" s="243" t="s">
        <v>1410</v>
      </c>
      <c r="H75" s="243" t="s">
        <v>1409</v>
      </c>
      <c r="I75" s="243" t="s">
        <v>1408</v>
      </c>
      <c r="J75" s="243" t="s">
        <v>1407</v>
      </c>
      <c r="K75" s="243" t="s">
        <v>1406</v>
      </c>
      <c r="L75" s="243" t="s">
        <v>1405</v>
      </c>
      <c r="M75" s="181"/>
      <c r="N75" s="243" t="s">
        <v>1418</v>
      </c>
    </row>
    <row r="76" spans="2:15" x14ac:dyDescent="0.25">
      <c r="B76" s="181"/>
      <c r="C76" s="241"/>
      <c r="D76" s="241"/>
      <c r="E76" s="241"/>
      <c r="F76" s="241"/>
      <c r="G76" s="241"/>
      <c r="H76" s="241"/>
      <c r="I76" s="241"/>
      <c r="J76" s="241"/>
      <c r="K76" s="241"/>
      <c r="L76" s="241"/>
      <c r="M76" s="181"/>
      <c r="N76" s="181"/>
    </row>
    <row r="77" spans="2:15" x14ac:dyDescent="0.25">
      <c r="B77" s="242" t="s">
        <v>1400</v>
      </c>
      <c r="C77" s="377">
        <v>3.9915966386554627</v>
      </c>
      <c r="D77" s="377">
        <v>16.083548804137042</v>
      </c>
      <c r="E77" s="377">
        <v>29.52084680025856</v>
      </c>
      <c r="F77" s="377">
        <v>16.572398190045249</v>
      </c>
      <c r="G77" s="377">
        <v>19.275210084033613</v>
      </c>
      <c r="H77" s="377">
        <v>5.1470588235294112</v>
      </c>
      <c r="I77" s="377">
        <v>2.3715255332902392</v>
      </c>
      <c r="J77" s="377">
        <v>1.7412734324499028</v>
      </c>
      <c r="K77" s="377">
        <v>1.3413057530704589</v>
      </c>
      <c r="L77" s="377">
        <v>3.9592760180995472</v>
      </c>
      <c r="M77" s="380"/>
      <c r="N77" s="381"/>
    </row>
    <row r="78" spans="2:15" x14ac:dyDescent="0.25">
      <c r="B78" s="242" t="s">
        <v>1399</v>
      </c>
      <c r="C78" s="377">
        <v>3.3432392273402676</v>
      </c>
      <c r="D78" s="377">
        <v>18.276374442793461</v>
      </c>
      <c r="E78" s="377">
        <v>44.947994056463592</v>
      </c>
      <c r="F78" s="377">
        <v>19.465081723625559</v>
      </c>
      <c r="G78" s="377">
        <v>9.8068350668647852</v>
      </c>
      <c r="H78" s="377">
        <v>1.3372956909361069</v>
      </c>
      <c r="I78" s="377">
        <v>0.81723625557206525</v>
      </c>
      <c r="J78" s="377">
        <v>0.52005943536404153</v>
      </c>
      <c r="K78" s="377">
        <v>0.29717682020802377</v>
      </c>
      <c r="L78" s="377">
        <v>1.1887072808320951</v>
      </c>
      <c r="M78" s="380"/>
      <c r="N78" s="381"/>
    </row>
    <row r="79" spans="2:15" x14ac:dyDescent="0.25">
      <c r="B79" s="242" t="s">
        <v>1398</v>
      </c>
      <c r="C79" s="377">
        <v>12.893879029337196</v>
      </c>
      <c r="D79" s="377">
        <v>16.008692502716407</v>
      </c>
      <c r="E79" s="377">
        <v>31.220572256428831</v>
      </c>
      <c r="F79" s="377">
        <v>8.2578775805867437</v>
      </c>
      <c r="G79" s="377">
        <v>6.2658457080767835</v>
      </c>
      <c r="H79" s="377">
        <v>2.4990945309670409</v>
      </c>
      <c r="I79" s="377">
        <v>2.3542194856935894</v>
      </c>
      <c r="J79" s="377">
        <v>2.5715320536037667</v>
      </c>
      <c r="K79" s="377">
        <v>1.0503440782325244</v>
      </c>
      <c r="L79" s="377">
        <v>16.80550525172039</v>
      </c>
      <c r="M79" s="380"/>
      <c r="N79" s="381"/>
    </row>
    <row r="80" spans="2:15" x14ac:dyDescent="0.25">
      <c r="B80" s="242" t="s">
        <v>1397</v>
      </c>
      <c r="C80" s="377">
        <v>12.525458248472503</v>
      </c>
      <c r="D80" s="377">
        <v>21.079429735234214</v>
      </c>
      <c r="E80" s="377">
        <v>21.079429735234214</v>
      </c>
      <c r="F80" s="377">
        <v>12.118126272912424</v>
      </c>
      <c r="G80" s="377">
        <v>7.3319755600814664</v>
      </c>
      <c r="H80" s="377">
        <v>7.3319755600814664</v>
      </c>
      <c r="I80" s="377">
        <v>2.7494908350305498</v>
      </c>
      <c r="J80" s="377">
        <v>2.5458248472505089</v>
      </c>
      <c r="K80" s="377">
        <v>2.6476578411405294</v>
      </c>
      <c r="L80" s="377">
        <v>10.692464358452138</v>
      </c>
      <c r="M80" s="380"/>
      <c r="N80" s="381"/>
    </row>
    <row r="81" spans="2:14" x14ac:dyDescent="0.25">
      <c r="B81" s="242" t="s">
        <v>1396</v>
      </c>
      <c r="C81" s="377">
        <v>5.927710843373494</v>
      </c>
      <c r="D81" s="377">
        <v>19.662650602409641</v>
      </c>
      <c r="E81" s="377">
        <v>36.98795180722891</v>
      </c>
      <c r="F81" s="377">
        <v>15.975903614457831</v>
      </c>
      <c r="G81" s="377">
        <v>10.89156626506024</v>
      </c>
      <c r="H81" s="377">
        <v>3.3012048192771086</v>
      </c>
      <c r="I81" s="377">
        <v>1.9036144578313252</v>
      </c>
      <c r="J81" s="377">
        <v>0.86746987951807231</v>
      </c>
      <c r="K81" s="377">
        <v>0.67469879518072295</v>
      </c>
      <c r="L81" s="377">
        <v>3.7831325301204823</v>
      </c>
      <c r="M81" s="380"/>
      <c r="N81" s="381"/>
    </row>
    <row r="82" spans="2:14" ht="30" x14ac:dyDescent="0.25">
      <c r="B82" s="242" t="s">
        <v>1395</v>
      </c>
      <c r="C82" s="377">
        <v>16.262135922330099</v>
      </c>
      <c r="D82" s="377">
        <v>26.092233009708739</v>
      </c>
      <c r="E82" s="377">
        <v>36.407766990291265</v>
      </c>
      <c r="F82" s="377">
        <v>7.4029126213592225</v>
      </c>
      <c r="G82" s="377">
        <v>3.1553398058252426</v>
      </c>
      <c r="H82" s="377">
        <v>0.48543689320388345</v>
      </c>
      <c r="I82" s="377">
        <v>3.6407766990291259</v>
      </c>
      <c r="J82" s="377">
        <v>3.1553398058252426</v>
      </c>
      <c r="K82" s="377">
        <v>0.36407766990291257</v>
      </c>
      <c r="L82" s="377">
        <v>3.0339805825242721</v>
      </c>
      <c r="M82" s="380"/>
      <c r="N82" s="381"/>
    </row>
    <row r="83" spans="2:14" x14ac:dyDescent="0.25">
      <c r="B83" s="242" t="s">
        <v>1394</v>
      </c>
      <c r="C83" s="377">
        <v>10.400682011935208</v>
      </c>
      <c r="D83" s="377">
        <v>28.145171111923027</v>
      </c>
      <c r="E83" s="377">
        <v>42.601388381439534</v>
      </c>
      <c r="F83" s="377">
        <v>9.816100353184753</v>
      </c>
      <c r="G83" s="377">
        <v>2.4113993423456339</v>
      </c>
      <c r="H83" s="377">
        <v>0.80379978078187808</v>
      </c>
      <c r="I83" s="377">
        <v>0.4871513822920473</v>
      </c>
      <c r="J83" s="377">
        <v>0.37754232127633663</v>
      </c>
      <c r="K83" s="377">
        <v>0.38972110583363778</v>
      </c>
      <c r="L83" s="377">
        <v>4.5670442089879426</v>
      </c>
      <c r="M83" s="380"/>
      <c r="N83" s="381"/>
    </row>
    <row r="84" spans="2:14" x14ac:dyDescent="0.25">
      <c r="B84" s="242" t="s">
        <v>1417</v>
      </c>
      <c r="C84" s="377">
        <v>15.320479416362687</v>
      </c>
      <c r="D84" s="377">
        <v>28.087545596664924</v>
      </c>
      <c r="E84" s="377">
        <v>33.689421573736318</v>
      </c>
      <c r="F84" s="377">
        <v>10.161542470036476</v>
      </c>
      <c r="G84" s="377">
        <v>5.3934340802501293</v>
      </c>
      <c r="H84" s="377">
        <v>1.3809275664408547</v>
      </c>
      <c r="I84" s="377">
        <v>1.354872329338197</v>
      </c>
      <c r="J84" s="377">
        <v>1.0161542470036478</v>
      </c>
      <c r="K84" s="377">
        <v>0.52110474205315271</v>
      </c>
      <c r="L84" s="377">
        <v>3.0745179781136005</v>
      </c>
      <c r="M84" s="380"/>
      <c r="N84" s="381"/>
    </row>
    <row r="85" spans="2:14" ht="30" x14ac:dyDescent="0.25">
      <c r="B85" s="242" t="s">
        <v>1416</v>
      </c>
      <c r="C85" s="377">
        <v>33.41836734693878</v>
      </c>
      <c r="D85" s="377">
        <v>29.20918367346939</v>
      </c>
      <c r="E85" s="377">
        <v>25.765306122448976</v>
      </c>
      <c r="F85" s="377">
        <v>8.1632653061224492</v>
      </c>
      <c r="G85" s="377">
        <v>0.12755102040816327</v>
      </c>
      <c r="H85" s="377">
        <v>0.25510204081632654</v>
      </c>
      <c r="I85" s="377">
        <v>0</v>
      </c>
      <c r="J85" s="377">
        <v>0</v>
      </c>
      <c r="K85" s="377">
        <v>0</v>
      </c>
      <c r="L85" s="377">
        <v>3.0612244897959182</v>
      </c>
      <c r="M85" s="380"/>
      <c r="N85" s="381"/>
    </row>
    <row r="86" spans="2:14" x14ac:dyDescent="0.25">
      <c r="B86" s="242" t="s">
        <v>98</v>
      </c>
      <c r="C86" s="377">
        <v>0.76530612244897955</v>
      </c>
      <c r="D86" s="377">
        <v>65.116279069767444</v>
      </c>
      <c r="E86" s="377">
        <v>11.627906976744187</v>
      </c>
      <c r="F86" s="377">
        <v>4.6511627906976747</v>
      </c>
      <c r="G86" s="377">
        <v>2.3255813953488373</v>
      </c>
      <c r="H86" s="377">
        <v>0</v>
      </c>
      <c r="I86" s="377">
        <v>0</v>
      </c>
      <c r="J86" s="377">
        <v>0</v>
      </c>
      <c r="K86" s="377">
        <v>0</v>
      </c>
      <c r="L86" s="377">
        <v>2.3255813953488373</v>
      </c>
      <c r="M86" s="380"/>
      <c r="N86" s="381"/>
    </row>
    <row r="87" spans="2:14" x14ac:dyDescent="0.25">
      <c r="B87" s="181"/>
      <c r="C87" s="378"/>
      <c r="D87" s="378"/>
      <c r="E87" s="378"/>
      <c r="F87" s="378"/>
      <c r="G87" s="378"/>
      <c r="H87" s="378"/>
      <c r="I87" s="378"/>
      <c r="J87" s="378"/>
      <c r="K87" s="378"/>
      <c r="L87" s="378"/>
      <c r="M87" s="380"/>
      <c r="N87" s="380"/>
    </row>
    <row r="88" spans="2:14" x14ac:dyDescent="0.25">
      <c r="B88" s="222" t="s">
        <v>100</v>
      </c>
      <c r="C88" s="379">
        <v>7.552787737728293</v>
      </c>
      <c r="D88" s="379">
        <v>20.031033108972345</v>
      </c>
      <c r="E88" s="379">
        <v>33.159296303285736</v>
      </c>
      <c r="F88" s="379">
        <v>14.042481809985111</v>
      </c>
      <c r="G88" s="379">
        <v>12.650185569604325</v>
      </c>
      <c r="H88" s="379">
        <v>3.5541297100081777</v>
      </c>
      <c r="I88" s="379">
        <v>1.8682770334025287</v>
      </c>
      <c r="J88" s="379">
        <v>1.3964899037554253</v>
      </c>
      <c r="K88" s="379">
        <v>0.99389821978989756</v>
      </c>
      <c r="L88" s="379">
        <v>4.7493237717808396</v>
      </c>
      <c r="M88" s="380"/>
      <c r="N88" s="382"/>
    </row>
    <row r="99" spans="14:14" x14ac:dyDescent="0.25">
      <c r="N99" s="357" t="s">
        <v>1259</v>
      </c>
    </row>
  </sheetData>
  <mergeCells count="4">
    <mergeCell ref="C8:L8"/>
    <mergeCell ref="C30:L30"/>
    <mergeCell ref="C52:L52"/>
    <mergeCell ref="C74:L74"/>
  </mergeCells>
  <hyperlinks>
    <hyperlink ref="N99" location="'D. NTT Frontpage'!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A4:V26"/>
  <sheetViews>
    <sheetView zoomScale="85" zoomScaleNormal="85" workbookViewId="0">
      <selection activeCell="F45" sqref="F45"/>
    </sheetView>
  </sheetViews>
  <sheetFormatPr defaultRowHeight="15" x14ac:dyDescent="0.25"/>
  <cols>
    <col min="1" max="1" width="4.7109375" style="180" customWidth="1"/>
    <col min="2" max="2" width="30.28515625" style="180" customWidth="1"/>
    <col min="3" max="8" width="27.42578125" style="180" customWidth="1"/>
    <col min="9" max="9" width="25.7109375" style="180" customWidth="1"/>
    <col min="10" max="16384" width="9.140625" style="180"/>
  </cols>
  <sheetData>
    <row r="4" spans="2:10" x14ac:dyDescent="0.25">
      <c r="B4" s="191"/>
      <c r="C4" s="191"/>
      <c r="D4" s="191"/>
      <c r="E4" s="191"/>
      <c r="F4" s="191"/>
      <c r="G4" s="191"/>
      <c r="H4" s="191"/>
      <c r="I4" s="191"/>
      <c r="J4" s="191"/>
    </row>
    <row r="5" spans="2:10" ht="15.75" x14ac:dyDescent="0.25">
      <c r="B5" s="259" t="s">
        <v>1426</v>
      </c>
      <c r="C5" s="191"/>
      <c r="D5" s="191"/>
      <c r="E5" s="191"/>
      <c r="F5" s="191"/>
      <c r="G5" s="191"/>
      <c r="H5" s="191"/>
      <c r="I5" s="191"/>
      <c r="J5" s="191"/>
    </row>
    <row r="6" spans="2:10" ht="3.75" customHeight="1" x14ac:dyDescent="0.25">
      <c r="B6" s="217"/>
      <c r="C6" s="191"/>
      <c r="D6" s="191"/>
      <c r="E6" s="191"/>
      <c r="F6" s="191"/>
      <c r="G6" s="191"/>
      <c r="H6" s="191"/>
      <c r="I6" s="191"/>
    </row>
    <row r="7" spans="2:10" x14ac:dyDescent="0.25">
      <c r="B7" s="256" t="s">
        <v>1227</v>
      </c>
      <c r="C7" s="256"/>
      <c r="D7" s="255"/>
      <c r="E7" s="255"/>
      <c r="F7" s="255"/>
      <c r="G7" s="255"/>
      <c r="H7" s="255"/>
      <c r="I7" s="255"/>
    </row>
    <row r="8" spans="2:10" x14ac:dyDescent="0.25">
      <c r="B8" s="215"/>
      <c r="C8" s="215"/>
      <c r="D8" s="215"/>
      <c r="E8" s="215"/>
      <c r="F8" s="215"/>
      <c r="G8" s="215"/>
      <c r="H8" s="215"/>
      <c r="I8" s="215"/>
    </row>
    <row r="9" spans="2:10" ht="30" x14ac:dyDescent="0.25">
      <c r="B9" s="215"/>
      <c r="C9" s="236" t="s">
        <v>1160</v>
      </c>
      <c r="D9" s="236" t="s">
        <v>1161</v>
      </c>
      <c r="E9" s="236" t="s">
        <v>1162</v>
      </c>
      <c r="F9" s="236" t="s">
        <v>1163</v>
      </c>
      <c r="G9" s="236" t="s">
        <v>1164</v>
      </c>
      <c r="H9" s="236" t="s">
        <v>1425</v>
      </c>
      <c r="I9" s="236" t="s">
        <v>100</v>
      </c>
    </row>
    <row r="11" spans="2:10" x14ac:dyDescent="0.25">
      <c r="B11" s="234" t="s">
        <v>1400</v>
      </c>
      <c r="C11" s="258">
        <v>119.98</v>
      </c>
      <c r="D11" s="258">
        <v>42.53</v>
      </c>
      <c r="E11" s="258">
        <v>10.53</v>
      </c>
      <c r="F11" s="258">
        <v>39.64</v>
      </c>
      <c r="G11" s="258">
        <v>34.83</v>
      </c>
      <c r="H11" s="258"/>
      <c r="I11" s="258">
        <v>247.51</v>
      </c>
    </row>
    <row r="12" spans="2:10" x14ac:dyDescent="0.25">
      <c r="B12" s="234" t="s">
        <v>1399</v>
      </c>
      <c r="C12" s="258">
        <v>1</v>
      </c>
      <c r="D12" s="258">
        <v>6.11</v>
      </c>
      <c r="E12" s="258">
        <v>1.74</v>
      </c>
      <c r="F12" s="258">
        <v>2.23</v>
      </c>
      <c r="G12" s="258">
        <v>2.39</v>
      </c>
      <c r="H12" s="258"/>
      <c r="I12" s="258">
        <v>13.47</v>
      </c>
    </row>
    <row r="13" spans="2:10" x14ac:dyDescent="0.25">
      <c r="B13" s="234" t="s">
        <v>1398</v>
      </c>
      <c r="C13" s="258">
        <v>7.63</v>
      </c>
      <c r="D13" s="258">
        <v>4.0999999999999996</v>
      </c>
      <c r="E13" s="258">
        <v>3.77</v>
      </c>
      <c r="F13" s="258">
        <v>7.09</v>
      </c>
      <c r="G13" s="258">
        <v>5.01</v>
      </c>
      <c r="H13" s="258"/>
      <c r="I13" s="258">
        <v>27.6</v>
      </c>
    </row>
    <row r="14" spans="2:10" x14ac:dyDescent="0.25">
      <c r="B14" s="234" t="s">
        <v>1397</v>
      </c>
      <c r="C14" s="258">
        <v>5.0599999999999996</v>
      </c>
      <c r="D14" s="258">
        <v>1.04</v>
      </c>
      <c r="E14" s="258">
        <v>0.54</v>
      </c>
      <c r="F14" s="258">
        <v>1.65</v>
      </c>
      <c r="G14" s="258">
        <v>1.54</v>
      </c>
      <c r="H14" s="258"/>
      <c r="I14" s="258">
        <v>9.8299999999999983</v>
      </c>
    </row>
    <row r="15" spans="2:10" x14ac:dyDescent="0.25">
      <c r="B15" s="234" t="s">
        <v>1396</v>
      </c>
      <c r="C15" s="258">
        <v>14.51</v>
      </c>
      <c r="D15" s="258">
        <v>2.42</v>
      </c>
      <c r="E15" s="258">
        <v>2.7</v>
      </c>
      <c r="F15" s="258">
        <v>11.03</v>
      </c>
      <c r="G15" s="258">
        <v>8.1300000000000008</v>
      </c>
      <c r="H15" s="258">
        <v>2.71</v>
      </c>
      <c r="I15" s="258">
        <v>41.5</v>
      </c>
    </row>
    <row r="16" spans="2:10" ht="30" x14ac:dyDescent="0.25">
      <c r="B16" s="234" t="s">
        <v>1395</v>
      </c>
      <c r="C16" s="258">
        <v>0.8</v>
      </c>
      <c r="D16" s="258">
        <v>1.1499999999999999</v>
      </c>
      <c r="E16" s="258">
        <v>0.47</v>
      </c>
      <c r="F16" s="258">
        <v>1.92</v>
      </c>
      <c r="G16" s="258">
        <v>3.89</v>
      </c>
      <c r="H16" s="258"/>
      <c r="I16" s="258">
        <v>8.23</v>
      </c>
    </row>
    <row r="17" spans="1:22" x14ac:dyDescent="0.25">
      <c r="B17" s="234" t="s">
        <v>1394</v>
      </c>
      <c r="C17" s="258">
        <v>34.36</v>
      </c>
      <c r="D17" s="258">
        <v>5.35</v>
      </c>
      <c r="E17" s="258">
        <v>2.48</v>
      </c>
      <c r="F17" s="258">
        <v>10.01</v>
      </c>
      <c r="G17" s="258">
        <v>13.31</v>
      </c>
      <c r="H17" s="258">
        <v>16.61</v>
      </c>
      <c r="I17" s="258">
        <v>82.11999999999999</v>
      </c>
    </row>
    <row r="18" spans="1:22" x14ac:dyDescent="0.25">
      <c r="B18" s="234" t="s">
        <v>1417</v>
      </c>
      <c r="C18" s="258">
        <v>2.7</v>
      </c>
      <c r="D18" s="258">
        <v>11.29</v>
      </c>
      <c r="E18" s="258">
        <v>4.67</v>
      </c>
      <c r="F18" s="258">
        <v>7.16</v>
      </c>
      <c r="G18" s="258">
        <v>12.56</v>
      </c>
      <c r="H18" s="258"/>
      <c r="I18" s="258">
        <v>38.379999999999995</v>
      </c>
    </row>
    <row r="19" spans="1:22" ht="30" x14ac:dyDescent="0.25">
      <c r="B19" s="234" t="s">
        <v>1416</v>
      </c>
      <c r="C19" s="258">
        <v>4.08</v>
      </c>
      <c r="D19" s="258">
        <v>0.63</v>
      </c>
      <c r="E19" s="258">
        <v>0.56000000000000005</v>
      </c>
      <c r="F19" s="258">
        <v>1.1299999999999999</v>
      </c>
      <c r="G19" s="258">
        <v>1.44</v>
      </c>
      <c r="H19" s="258"/>
      <c r="I19" s="258">
        <v>7.84</v>
      </c>
    </row>
    <row r="20" spans="1:22" x14ac:dyDescent="0.25">
      <c r="B20" s="234" t="s">
        <v>98</v>
      </c>
      <c r="C20" s="258">
        <v>0.2</v>
      </c>
      <c r="D20" s="258">
        <v>0.04</v>
      </c>
      <c r="E20" s="258">
        <v>0.09</v>
      </c>
      <c r="F20" s="258">
        <v>0.04</v>
      </c>
      <c r="G20" s="258">
        <v>7.0000000000000007E-2</v>
      </c>
      <c r="H20" s="258"/>
      <c r="I20" s="258">
        <v>0.44</v>
      </c>
    </row>
    <row r="21" spans="1:22" x14ac:dyDescent="0.25">
      <c r="C21" s="258"/>
      <c r="D21" s="258"/>
      <c r="E21" s="258"/>
      <c r="F21" s="258"/>
      <c r="G21" s="258"/>
      <c r="H21" s="258"/>
      <c r="I21" s="258"/>
    </row>
    <row r="22" spans="1:22" x14ac:dyDescent="0.25">
      <c r="B22" s="253" t="s">
        <v>100</v>
      </c>
      <c r="C22" s="220">
        <v>190.32000000000002</v>
      </c>
      <c r="D22" s="220">
        <v>74.660000000000011</v>
      </c>
      <c r="E22" s="220">
        <v>27.549999999999997</v>
      </c>
      <c r="F22" s="220">
        <v>81.899999999999991</v>
      </c>
      <c r="G22" s="220">
        <v>83.169999999999987</v>
      </c>
      <c r="H22" s="220">
        <v>19.32</v>
      </c>
      <c r="I22" s="220">
        <v>476.92</v>
      </c>
    </row>
    <row r="24" spans="1:22" x14ac:dyDescent="0.25">
      <c r="A24" s="181"/>
      <c r="B24" s="181"/>
      <c r="C24" s="181"/>
      <c r="D24" s="181"/>
      <c r="E24" s="181"/>
      <c r="F24" s="181"/>
      <c r="G24" s="181"/>
      <c r="H24" s="181"/>
      <c r="I24" s="181"/>
    </row>
    <row r="25" spans="1:22" x14ac:dyDescent="0.25">
      <c r="B25" s="187"/>
      <c r="C25" s="187"/>
      <c r="D25" s="187"/>
      <c r="E25" s="187"/>
      <c r="F25" s="187"/>
      <c r="G25" s="187"/>
      <c r="H25" s="187"/>
      <c r="I25" s="187"/>
      <c r="J25" s="187"/>
      <c r="K25" s="187"/>
      <c r="L25" s="187"/>
      <c r="M25" s="187"/>
      <c r="N25" s="187"/>
      <c r="O25" s="187"/>
      <c r="P25" s="187"/>
      <c r="Q25" s="187"/>
      <c r="R25" s="187"/>
      <c r="S25" s="187"/>
      <c r="T25" s="187"/>
      <c r="U25" s="187"/>
      <c r="V25" s="187"/>
    </row>
    <row r="26" spans="1:22" x14ac:dyDescent="0.25">
      <c r="I26" s="357" t="s">
        <v>1259</v>
      </c>
    </row>
  </sheetData>
  <hyperlinks>
    <hyperlink ref="I26"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4:N78"/>
  <sheetViews>
    <sheetView zoomScale="85" zoomScaleNormal="85" workbookViewId="0">
      <selection activeCell="C49" sqref="C49:M60"/>
    </sheetView>
  </sheetViews>
  <sheetFormatPr defaultRowHeight="15" x14ac:dyDescent="0.25"/>
  <cols>
    <col min="1" max="1" width="4.7109375" style="180" customWidth="1"/>
    <col min="2" max="2" width="26.28515625" style="180" customWidth="1"/>
    <col min="3" max="12" width="17.7109375" style="180" customWidth="1"/>
    <col min="13" max="13" width="18" style="180" customWidth="1"/>
    <col min="14" max="16384" width="9.140625" style="180"/>
  </cols>
  <sheetData>
    <row r="4" spans="2:13" x14ac:dyDescent="0.25">
      <c r="B4" s="191"/>
      <c r="C4" s="191"/>
      <c r="D4" s="191"/>
      <c r="E4" s="191"/>
      <c r="F4" s="191"/>
      <c r="G4" s="191"/>
      <c r="H4" s="191"/>
      <c r="I4" s="191"/>
      <c r="J4" s="191"/>
      <c r="K4" s="191"/>
      <c r="L4" s="191"/>
      <c r="M4" s="191"/>
    </row>
    <row r="5" spans="2:13" ht="15.75" x14ac:dyDescent="0.25">
      <c r="B5" s="217" t="s">
        <v>1443</v>
      </c>
      <c r="C5" s="191"/>
      <c r="D5" s="191"/>
      <c r="E5" s="191"/>
      <c r="F5" s="191"/>
      <c r="G5" s="191"/>
      <c r="H5" s="191"/>
      <c r="I5" s="191"/>
      <c r="J5" s="191"/>
      <c r="K5" s="191"/>
      <c r="L5" s="191"/>
      <c r="M5" s="191"/>
    </row>
    <row r="6" spans="2:13" x14ac:dyDescent="0.25">
      <c r="B6" s="256" t="s">
        <v>1225</v>
      </c>
      <c r="C6" s="255"/>
      <c r="D6" s="255"/>
      <c r="E6" s="255"/>
      <c r="F6" s="255"/>
      <c r="G6" s="255"/>
      <c r="H6" s="255"/>
      <c r="I6" s="255"/>
      <c r="J6" s="255"/>
      <c r="K6" s="255"/>
      <c r="L6" s="255"/>
      <c r="M6" s="255"/>
    </row>
    <row r="7" spans="2:13" x14ac:dyDescent="0.25">
      <c r="B7" s="215"/>
      <c r="C7" s="215"/>
      <c r="D7" s="215"/>
      <c r="E7" s="215"/>
      <c r="F7" s="215"/>
      <c r="G7" s="215"/>
      <c r="H7" s="215"/>
      <c r="I7" s="215"/>
      <c r="J7" s="215"/>
      <c r="K7" s="215"/>
      <c r="L7" s="215"/>
      <c r="M7" s="215"/>
    </row>
    <row r="8" spans="2:13" ht="45" x14ac:dyDescent="0.25">
      <c r="B8" s="215"/>
      <c r="C8" s="224" t="s">
        <v>1400</v>
      </c>
      <c r="D8" s="224" t="s">
        <v>1399</v>
      </c>
      <c r="E8" s="224" t="s">
        <v>1398</v>
      </c>
      <c r="F8" s="224" t="s">
        <v>1397</v>
      </c>
      <c r="G8" s="224" t="s">
        <v>1396</v>
      </c>
      <c r="H8" s="224" t="s">
        <v>1395</v>
      </c>
      <c r="I8" s="224" t="s">
        <v>1394</v>
      </c>
      <c r="J8" s="224" t="s">
        <v>901</v>
      </c>
      <c r="K8" s="224" t="s">
        <v>1393</v>
      </c>
      <c r="L8" s="224" t="s">
        <v>98</v>
      </c>
      <c r="M8" s="223" t="s">
        <v>100</v>
      </c>
    </row>
    <row r="9" spans="2:13" x14ac:dyDescent="0.25">
      <c r="B9" s="181" t="s">
        <v>1439</v>
      </c>
      <c r="C9" s="180">
        <v>0</v>
      </c>
      <c r="D9" s="180">
        <v>0</v>
      </c>
      <c r="E9" s="180">
        <v>0</v>
      </c>
      <c r="F9" s="180">
        <v>0</v>
      </c>
      <c r="G9" s="180">
        <v>0</v>
      </c>
      <c r="H9" s="180">
        <v>0</v>
      </c>
      <c r="I9" s="180">
        <v>0</v>
      </c>
      <c r="J9" s="180">
        <v>0</v>
      </c>
      <c r="K9" s="180">
        <v>0</v>
      </c>
      <c r="L9" s="180">
        <v>0</v>
      </c>
      <c r="M9" s="194">
        <v>0</v>
      </c>
    </row>
    <row r="10" spans="2:13" x14ac:dyDescent="0.25">
      <c r="B10" s="181" t="s">
        <v>1438</v>
      </c>
      <c r="C10" s="258">
        <v>0.01</v>
      </c>
      <c r="D10" s="258">
        <v>0</v>
      </c>
      <c r="E10" s="258">
        <v>0</v>
      </c>
      <c r="F10" s="258">
        <v>0</v>
      </c>
      <c r="G10" s="258">
        <v>0.04</v>
      </c>
      <c r="H10" s="258">
        <v>0</v>
      </c>
      <c r="I10" s="258">
        <v>0</v>
      </c>
      <c r="J10" s="258">
        <v>0</v>
      </c>
      <c r="K10" s="258">
        <v>0</v>
      </c>
      <c r="L10" s="258">
        <v>0</v>
      </c>
      <c r="M10" s="258">
        <v>0.05</v>
      </c>
    </row>
    <row r="11" spans="2:13" ht="30" customHeight="1" x14ac:dyDescent="0.25">
      <c r="B11" s="242" t="s">
        <v>1437</v>
      </c>
      <c r="C11" s="258"/>
      <c r="D11" s="258"/>
      <c r="E11" s="258"/>
      <c r="F11" s="258"/>
      <c r="G11" s="258"/>
      <c r="H11" s="258"/>
      <c r="I11" s="258"/>
      <c r="J11" s="258"/>
      <c r="K11" s="258"/>
      <c r="L11" s="258"/>
      <c r="M11" s="258"/>
    </row>
    <row r="12" spans="2:13" x14ac:dyDescent="0.25">
      <c r="B12" s="263" t="s">
        <v>1436</v>
      </c>
      <c r="C12" s="258">
        <v>20.170000000000002</v>
      </c>
      <c r="D12" s="258">
        <v>1.37</v>
      </c>
      <c r="E12" s="258">
        <v>0.01</v>
      </c>
      <c r="F12" s="258">
        <v>0.1</v>
      </c>
      <c r="G12" s="258">
        <v>1.44</v>
      </c>
      <c r="H12" s="258">
        <v>0.02</v>
      </c>
      <c r="I12" s="258">
        <v>1.56</v>
      </c>
      <c r="J12" s="258">
        <v>2.74</v>
      </c>
      <c r="K12" s="258">
        <v>0.01</v>
      </c>
      <c r="L12" s="258">
        <v>0.04</v>
      </c>
      <c r="M12" s="258">
        <v>27.460000000000004</v>
      </c>
    </row>
    <row r="13" spans="2:13" x14ac:dyDescent="0.25">
      <c r="B13" s="263" t="s">
        <v>1435</v>
      </c>
      <c r="C13" s="258">
        <v>37.82</v>
      </c>
      <c r="D13" s="258">
        <v>1.87</v>
      </c>
      <c r="E13" s="258">
        <v>0</v>
      </c>
      <c r="F13" s="258">
        <v>0.28000000000000003</v>
      </c>
      <c r="G13" s="258">
        <v>3.13</v>
      </c>
      <c r="H13" s="258">
        <v>0.09</v>
      </c>
      <c r="I13" s="258">
        <v>1.4</v>
      </c>
      <c r="J13" s="258">
        <v>4.59</v>
      </c>
      <c r="K13" s="258">
        <v>0.03</v>
      </c>
      <c r="L13" s="258">
        <v>0.02</v>
      </c>
      <c r="M13" s="258">
        <v>49.230000000000011</v>
      </c>
    </row>
    <row r="14" spans="2:13" x14ac:dyDescent="0.25">
      <c r="B14" s="262" t="s">
        <v>1434</v>
      </c>
      <c r="C14" s="258">
        <v>73.14</v>
      </c>
      <c r="D14" s="258">
        <v>3.77</v>
      </c>
      <c r="E14" s="258">
        <v>0.03</v>
      </c>
      <c r="F14" s="258">
        <v>1.71</v>
      </c>
      <c r="G14" s="258">
        <v>6.49</v>
      </c>
      <c r="H14" s="258">
        <v>0.25</v>
      </c>
      <c r="I14" s="258">
        <v>7.11</v>
      </c>
      <c r="J14" s="258">
        <v>8.19</v>
      </c>
      <c r="K14" s="258">
        <v>0.02</v>
      </c>
      <c r="L14" s="258">
        <v>0.03</v>
      </c>
      <c r="M14" s="258">
        <v>100.73999999999998</v>
      </c>
    </row>
    <row r="15" spans="2:13" x14ac:dyDescent="0.25">
      <c r="B15" s="262" t="s">
        <v>1433</v>
      </c>
      <c r="C15" s="258">
        <v>3.93</v>
      </c>
      <c r="D15" s="258">
        <v>0.17</v>
      </c>
      <c r="E15" s="258">
        <v>0</v>
      </c>
      <c r="F15" s="258">
        <v>4.7699999999999996</v>
      </c>
      <c r="G15" s="258">
        <v>3.41</v>
      </c>
      <c r="H15" s="258">
        <v>0</v>
      </c>
      <c r="I15" s="258">
        <v>3.92</v>
      </c>
      <c r="J15" s="258">
        <v>0.57999999999999996</v>
      </c>
      <c r="K15" s="258">
        <v>0</v>
      </c>
      <c r="L15" s="258">
        <v>0.04</v>
      </c>
      <c r="M15" s="258">
        <v>16.82</v>
      </c>
    </row>
    <row r="16" spans="2:13" x14ac:dyDescent="0.25">
      <c r="B16" s="181" t="s">
        <v>1428</v>
      </c>
      <c r="C16" s="258">
        <v>14.05</v>
      </c>
      <c r="D16" s="258">
        <v>0.7</v>
      </c>
      <c r="E16" s="258">
        <v>0.15</v>
      </c>
      <c r="F16" s="258">
        <v>0.57999999999999996</v>
      </c>
      <c r="G16" s="258">
        <v>10.86</v>
      </c>
      <c r="H16" s="258">
        <v>1.91</v>
      </c>
      <c r="I16" s="258">
        <v>32.74</v>
      </c>
      <c r="J16" s="258">
        <v>9.7799999999999994</v>
      </c>
      <c r="K16" s="258">
        <v>3.17</v>
      </c>
      <c r="L16" s="258">
        <v>0.05</v>
      </c>
      <c r="M16" s="258">
        <v>73.989999999999995</v>
      </c>
    </row>
    <row r="17" spans="2:13" x14ac:dyDescent="0.25">
      <c r="B17" s="181" t="s">
        <v>1432</v>
      </c>
      <c r="C17" s="258">
        <v>0</v>
      </c>
      <c r="D17" s="258">
        <v>0</v>
      </c>
      <c r="E17" s="258">
        <v>0</v>
      </c>
      <c r="F17" s="258">
        <v>0</v>
      </c>
      <c r="G17" s="258">
        <v>0</v>
      </c>
      <c r="H17" s="258">
        <v>0</v>
      </c>
      <c r="I17" s="258">
        <v>0</v>
      </c>
      <c r="J17" s="258">
        <v>0</v>
      </c>
      <c r="K17" s="258">
        <v>0</v>
      </c>
      <c r="L17" s="258">
        <v>0</v>
      </c>
      <c r="M17" s="258">
        <v>0</v>
      </c>
    </row>
    <row r="18" spans="2:13" x14ac:dyDescent="0.25">
      <c r="B18" s="180" t="s">
        <v>1431</v>
      </c>
      <c r="C18" s="258">
        <v>0</v>
      </c>
      <c r="D18" s="258">
        <v>0</v>
      </c>
      <c r="E18" s="258">
        <v>0</v>
      </c>
      <c r="F18" s="258">
        <v>0</v>
      </c>
      <c r="G18" s="258">
        <v>0</v>
      </c>
      <c r="H18" s="258">
        <v>0</v>
      </c>
      <c r="I18" s="258">
        <v>0</v>
      </c>
      <c r="J18" s="258">
        <v>0</v>
      </c>
      <c r="K18" s="258">
        <v>0</v>
      </c>
      <c r="L18" s="258">
        <v>0</v>
      </c>
      <c r="M18" s="258">
        <v>0</v>
      </c>
    </row>
    <row r="19" spans="2:13" x14ac:dyDescent="0.25">
      <c r="B19" s="180" t="s">
        <v>98</v>
      </c>
      <c r="C19" s="258">
        <v>0</v>
      </c>
      <c r="D19" s="258">
        <v>0</v>
      </c>
      <c r="E19" s="258">
        <v>0</v>
      </c>
      <c r="F19" s="258">
        <v>0</v>
      </c>
      <c r="G19" s="258">
        <v>0</v>
      </c>
      <c r="H19" s="258">
        <v>0</v>
      </c>
      <c r="I19" s="258">
        <v>0</v>
      </c>
      <c r="J19" s="258">
        <v>0</v>
      </c>
      <c r="K19" s="258">
        <v>0</v>
      </c>
      <c r="L19" s="258">
        <v>0</v>
      </c>
      <c r="M19" s="258">
        <v>0</v>
      </c>
    </row>
    <row r="20" spans="2:13" x14ac:dyDescent="0.25">
      <c r="B20" s="253" t="s">
        <v>100</v>
      </c>
      <c r="C20" s="220">
        <v>149.12</v>
      </c>
      <c r="D20" s="220">
        <v>7.88</v>
      </c>
      <c r="E20" s="220">
        <v>0.19</v>
      </c>
      <c r="F20" s="220">
        <v>7.4399999999999995</v>
      </c>
      <c r="G20" s="220">
        <v>25.369999999999997</v>
      </c>
      <c r="H20" s="220">
        <v>2.27</v>
      </c>
      <c r="I20" s="220">
        <v>46.730000000000004</v>
      </c>
      <c r="J20" s="220">
        <v>25.879999999999995</v>
      </c>
      <c r="K20" s="220">
        <v>3.23</v>
      </c>
      <c r="L20" s="220">
        <v>0.18</v>
      </c>
      <c r="M20" s="220">
        <v>268.28999999999996</v>
      </c>
    </row>
    <row r="21" spans="2:13" x14ac:dyDescent="0.25">
      <c r="B21" s="260" t="s">
        <v>1442</v>
      </c>
    </row>
    <row r="25" spans="2:13" ht="15.75" x14ac:dyDescent="0.25">
      <c r="B25" s="217" t="s">
        <v>1441</v>
      </c>
      <c r="C25" s="191"/>
      <c r="D25" s="191"/>
      <c r="E25" s="191"/>
      <c r="F25" s="191"/>
      <c r="G25" s="191"/>
      <c r="H25" s="191"/>
      <c r="I25" s="191"/>
      <c r="J25" s="191"/>
      <c r="K25" s="191"/>
      <c r="L25" s="191"/>
      <c r="M25" s="191"/>
    </row>
    <row r="26" spans="2:13" x14ac:dyDescent="0.25">
      <c r="B26" s="256" t="s">
        <v>1223</v>
      </c>
      <c r="C26" s="255"/>
      <c r="D26" s="255"/>
      <c r="E26" s="255"/>
      <c r="F26" s="255"/>
      <c r="G26" s="255"/>
      <c r="H26" s="255"/>
      <c r="I26" s="255"/>
      <c r="J26" s="255"/>
      <c r="K26" s="255"/>
      <c r="L26" s="255"/>
      <c r="M26" s="255"/>
    </row>
    <row r="27" spans="2:13" x14ac:dyDescent="0.25">
      <c r="B27" s="215"/>
      <c r="C27" s="215"/>
      <c r="D27" s="215"/>
      <c r="E27" s="215"/>
      <c r="F27" s="215"/>
      <c r="G27" s="215"/>
      <c r="H27" s="215"/>
      <c r="I27" s="215"/>
      <c r="J27" s="215"/>
      <c r="K27" s="215"/>
      <c r="L27" s="215"/>
      <c r="M27" s="215"/>
    </row>
    <row r="28" spans="2:13" ht="45" x14ac:dyDescent="0.25">
      <c r="B28" s="215"/>
      <c r="C28" s="224" t="s">
        <v>1400</v>
      </c>
      <c r="D28" s="224" t="s">
        <v>1399</v>
      </c>
      <c r="E28" s="224" t="s">
        <v>1398</v>
      </c>
      <c r="F28" s="224" t="s">
        <v>1397</v>
      </c>
      <c r="G28" s="224" t="s">
        <v>1396</v>
      </c>
      <c r="H28" s="224" t="s">
        <v>1395</v>
      </c>
      <c r="I28" s="224" t="s">
        <v>1394</v>
      </c>
      <c r="J28" s="224" t="s">
        <v>901</v>
      </c>
      <c r="K28" s="224" t="s">
        <v>1393</v>
      </c>
      <c r="L28" s="224" t="s">
        <v>98</v>
      </c>
      <c r="M28" s="223" t="s">
        <v>100</v>
      </c>
    </row>
    <row r="29" spans="2:13" x14ac:dyDescent="0.25">
      <c r="B29" s="181" t="s">
        <v>1439</v>
      </c>
      <c r="C29" s="180">
        <v>0</v>
      </c>
      <c r="D29" s="180">
        <v>0</v>
      </c>
      <c r="E29" s="180">
        <v>0</v>
      </c>
      <c r="F29" s="180">
        <v>0</v>
      </c>
      <c r="G29" s="180">
        <v>0</v>
      </c>
      <c r="H29" s="180">
        <v>0</v>
      </c>
      <c r="I29" s="180">
        <v>0</v>
      </c>
      <c r="J29" s="180">
        <v>0</v>
      </c>
      <c r="K29" s="180">
        <v>0</v>
      </c>
      <c r="L29" s="180">
        <v>0</v>
      </c>
      <c r="M29" s="194">
        <v>0</v>
      </c>
    </row>
    <row r="30" spans="2:13" x14ac:dyDescent="0.25">
      <c r="B30" s="181" t="s">
        <v>1438</v>
      </c>
      <c r="C30" s="258">
        <v>0</v>
      </c>
      <c r="D30" s="258">
        <v>0</v>
      </c>
      <c r="E30" s="258">
        <v>0</v>
      </c>
      <c r="F30" s="258">
        <v>0</v>
      </c>
      <c r="G30" s="258">
        <v>0.03</v>
      </c>
      <c r="H30" s="258">
        <v>0</v>
      </c>
      <c r="I30" s="258">
        <v>0.01</v>
      </c>
      <c r="J30" s="258">
        <v>0</v>
      </c>
      <c r="K30" s="258">
        <v>0</v>
      </c>
      <c r="L30" s="258">
        <v>0</v>
      </c>
      <c r="M30" s="258">
        <v>0.04</v>
      </c>
    </row>
    <row r="31" spans="2:13" ht="30" x14ac:dyDescent="0.25">
      <c r="B31" s="242" t="s">
        <v>1437</v>
      </c>
      <c r="C31" s="258"/>
      <c r="D31" s="258"/>
      <c r="E31" s="258"/>
      <c r="F31" s="258"/>
      <c r="G31" s="258"/>
      <c r="H31" s="258"/>
      <c r="I31" s="258"/>
      <c r="J31" s="258"/>
      <c r="K31" s="258"/>
      <c r="L31" s="258"/>
      <c r="M31" s="258"/>
    </row>
    <row r="32" spans="2:13" x14ac:dyDescent="0.25">
      <c r="B32" s="263" t="s">
        <v>1436</v>
      </c>
      <c r="C32" s="258">
        <v>14.15</v>
      </c>
      <c r="D32" s="258">
        <v>1.04</v>
      </c>
      <c r="E32" s="258">
        <v>0.3</v>
      </c>
      <c r="F32" s="258">
        <v>0.17</v>
      </c>
      <c r="G32" s="258">
        <v>2.31</v>
      </c>
      <c r="H32" s="258">
        <v>0.49</v>
      </c>
      <c r="I32" s="258">
        <v>2.69</v>
      </c>
      <c r="J32" s="258">
        <v>2.6</v>
      </c>
      <c r="K32" s="258">
        <v>0.37</v>
      </c>
      <c r="L32" s="258">
        <v>0.03</v>
      </c>
      <c r="M32" s="258">
        <v>24.150000000000006</v>
      </c>
    </row>
    <row r="33" spans="2:13" x14ac:dyDescent="0.25">
      <c r="B33" s="263" t="s">
        <v>1435</v>
      </c>
      <c r="C33" s="258">
        <v>25.5</v>
      </c>
      <c r="D33" s="258">
        <v>1.46</v>
      </c>
      <c r="E33" s="258">
        <v>0.26</v>
      </c>
      <c r="F33" s="258">
        <v>0.25</v>
      </c>
      <c r="G33" s="258">
        <v>2.4500000000000002</v>
      </c>
      <c r="H33" s="258">
        <v>0.6</v>
      </c>
      <c r="I33" s="258">
        <v>3.43</v>
      </c>
      <c r="J33" s="258">
        <v>2.5299999999999998</v>
      </c>
      <c r="K33" s="258">
        <v>0.53</v>
      </c>
      <c r="L33" s="258">
        <v>0.02</v>
      </c>
      <c r="M33" s="258">
        <v>37.030000000000008</v>
      </c>
    </row>
    <row r="34" spans="2:13" x14ac:dyDescent="0.25">
      <c r="B34" s="262" t="s">
        <v>1434</v>
      </c>
      <c r="C34" s="258">
        <v>51.07</v>
      </c>
      <c r="D34" s="258">
        <v>2.62</v>
      </c>
      <c r="E34" s="258">
        <v>26.07</v>
      </c>
      <c r="F34" s="258">
        <v>1.1399999999999999</v>
      </c>
      <c r="G34" s="258">
        <v>4.99</v>
      </c>
      <c r="H34" s="258">
        <v>1.42</v>
      </c>
      <c r="I34" s="258">
        <v>8.56</v>
      </c>
      <c r="J34" s="258">
        <v>3.26</v>
      </c>
      <c r="K34" s="258">
        <v>0.53</v>
      </c>
      <c r="L34" s="258">
        <v>0.03</v>
      </c>
      <c r="M34" s="258">
        <v>99.69</v>
      </c>
    </row>
    <row r="35" spans="2:13" x14ac:dyDescent="0.25">
      <c r="B35" s="262" t="s">
        <v>1433</v>
      </c>
      <c r="C35" s="258">
        <v>1.74</v>
      </c>
      <c r="D35" s="258">
        <v>0.08</v>
      </c>
      <c r="E35" s="258">
        <v>0.56000000000000005</v>
      </c>
      <c r="F35" s="258">
        <v>0.74</v>
      </c>
      <c r="G35" s="258">
        <v>1.08</v>
      </c>
      <c r="H35" s="258">
        <v>0.15</v>
      </c>
      <c r="I35" s="258">
        <v>1.35</v>
      </c>
      <c r="J35" s="258">
        <v>0.33</v>
      </c>
      <c r="K35" s="258">
        <v>0.15</v>
      </c>
      <c r="L35" s="258">
        <v>0.05</v>
      </c>
      <c r="M35" s="258">
        <v>6.2300000000000013</v>
      </c>
    </row>
    <row r="36" spans="2:13" x14ac:dyDescent="0.25">
      <c r="B36" s="181" t="s">
        <v>1428</v>
      </c>
      <c r="C36" s="258">
        <v>5.95</v>
      </c>
      <c r="D36" s="258">
        <v>0.39</v>
      </c>
      <c r="E36" s="258">
        <v>0.22</v>
      </c>
      <c r="F36" s="258">
        <v>0.08</v>
      </c>
      <c r="G36" s="258">
        <v>5.26</v>
      </c>
      <c r="H36" s="258">
        <v>3.32</v>
      </c>
      <c r="I36" s="258">
        <v>19.34</v>
      </c>
      <c r="J36" s="258">
        <v>3.79</v>
      </c>
      <c r="K36" s="258">
        <v>3.02</v>
      </c>
      <c r="L36" s="258">
        <v>0.12</v>
      </c>
      <c r="M36" s="258">
        <v>41.49</v>
      </c>
    </row>
    <row r="37" spans="2:13" x14ac:dyDescent="0.25">
      <c r="B37" s="181" t="s">
        <v>1432</v>
      </c>
      <c r="C37" s="258">
        <v>0</v>
      </c>
      <c r="D37" s="258">
        <v>0</v>
      </c>
      <c r="E37" s="258">
        <v>0</v>
      </c>
      <c r="F37" s="258">
        <v>0</v>
      </c>
      <c r="G37" s="258">
        <v>0</v>
      </c>
      <c r="H37" s="258">
        <v>0</v>
      </c>
      <c r="I37" s="258">
        <v>0</v>
      </c>
      <c r="J37" s="258">
        <v>0</v>
      </c>
      <c r="K37" s="258">
        <v>0</v>
      </c>
      <c r="L37" s="258">
        <v>0</v>
      </c>
      <c r="M37" s="258">
        <v>0</v>
      </c>
    </row>
    <row r="38" spans="2:13" x14ac:dyDescent="0.25">
      <c r="B38" s="180" t="s">
        <v>1431</v>
      </c>
      <c r="C38" s="258">
        <v>0</v>
      </c>
      <c r="D38" s="258">
        <v>0</v>
      </c>
      <c r="E38" s="258">
        <v>0</v>
      </c>
      <c r="F38" s="258">
        <v>0</v>
      </c>
      <c r="G38" s="258">
        <v>0</v>
      </c>
      <c r="H38" s="258">
        <v>0</v>
      </c>
      <c r="I38" s="258">
        <v>0</v>
      </c>
      <c r="J38" s="258">
        <v>0</v>
      </c>
      <c r="K38" s="258">
        <v>0</v>
      </c>
      <c r="L38" s="258">
        <v>0</v>
      </c>
      <c r="M38" s="258">
        <v>0</v>
      </c>
    </row>
    <row r="39" spans="2:13" x14ac:dyDescent="0.25">
      <c r="B39" s="180" t="s">
        <v>98</v>
      </c>
      <c r="C39" s="258">
        <v>0</v>
      </c>
      <c r="D39" s="258">
        <v>0</v>
      </c>
      <c r="E39" s="258">
        <v>0</v>
      </c>
      <c r="F39" s="258">
        <v>0</v>
      </c>
      <c r="G39" s="258">
        <v>0</v>
      </c>
      <c r="H39" s="258">
        <v>0</v>
      </c>
      <c r="I39" s="258">
        <v>0</v>
      </c>
      <c r="J39" s="258">
        <v>0</v>
      </c>
      <c r="K39" s="258">
        <v>0</v>
      </c>
      <c r="L39" s="258">
        <v>0</v>
      </c>
      <c r="M39" s="258">
        <v>0</v>
      </c>
    </row>
    <row r="40" spans="2:13" x14ac:dyDescent="0.25">
      <c r="B40" s="253" t="s">
        <v>100</v>
      </c>
      <c r="C40" s="220">
        <v>98.41</v>
      </c>
      <c r="D40" s="220">
        <v>5.59</v>
      </c>
      <c r="E40" s="220">
        <v>27.409999999999997</v>
      </c>
      <c r="F40" s="220">
        <v>2.38</v>
      </c>
      <c r="G40" s="220">
        <v>16.12</v>
      </c>
      <c r="H40" s="220">
        <v>5.9799999999999995</v>
      </c>
      <c r="I40" s="220">
        <v>35.380000000000003</v>
      </c>
      <c r="J40" s="220">
        <v>12.510000000000002</v>
      </c>
      <c r="K40" s="220">
        <v>4.5999999999999996</v>
      </c>
      <c r="L40" s="220">
        <v>0.25</v>
      </c>
      <c r="M40" s="220">
        <v>208.63000000000002</v>
      </c>
    </row>
    <row r="45" spans="2:13" ht="15.75" x14ac:dyDescent="0.25">
      <c r="B45" s="217" t="s">
        <v>1440</v>
      </c>
      <c r="C45" s="191"/>
      <c r="D45" s="191"/>
      <c r="E45" s="191"/>
      <c r="F45" s="191"/>
      <c r="G45" s="191"/>
      <c r="H45" s="191"/>
      <c r="I45" s="191"/>
      <c r="J45" s="191"/>
      <c r="K45" s="191"/>
      <c r="L45" s="191"/>
      <c r="M45" s="191"/>
    </row>
    <row r="46" spans="2:13" x14ac:dyDescent="0.25">
      <c r="B46" s="256" t="s">
        <v>1221</v>
      </c>
      <c r="C46" s="255"/>
      <c r="D46" s="255"/>
      <c r="E46" s="255"/>
      <c r="F46" s="255"/>
      <c r="G46" s="255"/>
      <c r="H46" s="255"/>
      <c r="I46" s="255"/>
      <c r="J46" s="255"/>
      <c r="K46" s="255"/>
      <c r="L46" s="255"/>
      <c r="M46" s="255"/>
    </row>
    <row r="47" spans="2:13" x14ac:dyDescent="0.25">
      <c r="B47" s="215"/>
      <c r="C47" s="215"/>
      <c r="D47" s="215"/>
      <c r="E47" s="215"/>
      <c r="F47" s="215"/>
      <c r="G47" s="215"/>
      <c r="H47" s="215"/>
      <c r="I47" s="215"/>
      <c r="J47" s="215"/>
      <c r="K47" s="215"/>
      <c r="L47" s="215"/>
      <c r="M47" s="215"/>
    </row>
    <row r="48" spans="2:13" ht="45" x14ac:dyDescent="0.25">
      <c r="B48" s="215"/>
      <c r="C48" s="224" t="s">
        <v>1400</v>
      </c>
      <c r="D48" s="224" t="s">
        <v>1399</v>
      </c>
      <c r="E48" s="224" t="s">
        <v>1398</v>
      </c>
      <c r="F48" s="224" t="s">
        <v>1397</v>
      </c>
      <c r="G48" s="224" t="s">
        <v>1396</v>
      </c>
      <c r="H48" s="224" t="s">
        <v>1395</v>
      </c>
      <c r="I48" s="224" t="s">
        <v>1394</v>
      </c>
      <c r="J48" s="224" t="s">
        <v>901</v>
      </c>
      <c r="K48" s="224" t="s">
        <v>1393</v>
      </c>
      <c r="L48" s="224" t="s">
        <v>98</v>
      </c>
      <c r="M48" s="223" t="s">
        <v>100</v>
      </c>
    </row>
    <row r="49" spans="2:14" x14ac:dyDescent="0.25">
      <c r="B49" s="181" t="s">
        <v>1439</v>
      </c>
      <c r="C49" s="180">
        <v>0</v>
      </c>
      <c r="D49" s="180">
        <v>0</v>
      </c>
      <c r="E49" s="180">
        <v>0</v>
      </c>
      <c r="F49" s="180">
        <v>0</v>
      </c>
      <c r="G49" s="180">
        <v>0</v>
      </c>
      <c r="H49" s="180">
        <v>0</v>
      </c>
      <c r="I49" s="180">
        <v>0</v>
      </c>
      <c r="J49" s="180">
        <v>0</v>
      </c>
      <c r="K49" s="180">
        <v>0</v>
      </c>
      <c r="L49" s="180">
        <v>0</v>
      </c>
      <c r="M49" s="194">
        <v>0</v>
      </c>
    </row>
    <row r="50" spans="2:14" x14ac:dyDescent="0.25">
      <c r="B50" s="181" t="s">
        <v>1438</v>
      </c>
      <c r="C50" s="258">
        <v>0.01</v>
      </c>
      <c r="D50" s="258">
        <v>0</v>
      </c>
      <c r="E50" s="258">
        <v>0</v>
      </c>
      <c r="F50" s="258">
        <v>0</v>
      </c>
      <c r="G50" s="258">
        <v>7.0000000000000007E-2</v>
      </c>
      <c r="H50" s="258">
        <v>0</v>
      </c>
      <c r="I50" s="258">
        <v>0.01</v>
      </c>
      <c r="J50" s="258">
        <v>0</v>
      </c>
      <c r="K50" s="258">
        <v>0</v>
      </c>
      <c r="L50" s="258">
        <v>0</v>
      </c>
      <c r="M50" s="258">
        <v>0.09</v>
      </c>
    </row>
    <row r="51" spans="2:14" ht="30" x14ac:dyDescent="0.25">
      <c r="B51" s="242" t="s">
        <v>1437</v>
      </c>
      <c r="C51" s="258"/>
      <c r="D51" s="258"/>
      <c r="E51" s="258"/>
      <c r="F51" s="258"/>
      <c r="G51" s="258"/>
      <c r="H51" s="258"/>
      <c r="I51" s="258"/>
      <c r="J51" s="258"/>
      <c r="K51" s="258"/>
      <c r="L51" s="258"/>
      <c r="M51" s="258"/>
    </row>
    <row r="52" spans="2:14" x14ac:dyDescent="0.25">
      <c r="B52" s="263" t="s">
        <v>1436</v>
      </c>
      <c r="C52" s="258">
        <v>34.32</v>
      </c>
      <c r="D52" s="258">
        <v>2.41</v>
      </c>
      <c r="E52" s="258">
        <v>0.31</v>
      </c>
      <c r="F52" s="258">
        <v>0.27</v>
      </c>
      <c r="G52" s="258">
        <v>3.75</v>
      </c>
      <c r="H52" s="258">
        <v>0.51</v>
      </c>
      <c r="I52" s="258">
        <v>4.25</v>
      </c>
      <c r="J52" s="258">
        <v>5.34</v>
      </c>
      <c r="K52" s="258">
        <v>0.38</v>
      </c>
      <c r="L52" s="258">
        <v>7.0000000000000007E-2</v>
      </c>
      <c r="M52" s="258">
        <v>51.610000000000014</v>
      </c>
    </row>
    <row r="53" spans="2:14" x14ac:dyDescent="0.25">
      <c r="B53" s="263" t="s">
        <v>1435</v>
      </c>
      <c r="C53" s="258">
        <v>63.32</v>
      </c>
      <c r="D53" s="258">
        <v>3.33</v>
      </c>
      <c r="E53" s="258">
        <v>0.26</v>
      </c>
      <c r="F53" s="258">
        <v>0.53</v>
      </c>
      <c r="G53" s="258">
        <v>5.58</v>
      </c>
      <c r="H53" s="258">
        <v>0.69</v>
      </c>
      <c r="I53" s="258">
        <v>4.83</v>
      </c>
      <c r="J53" s="258">
        <v>7.1199999999999992</v>
      </c>
      <c r="K53" s="258">
        <v>0.56000000000000005</v>
      </c>
      <c r="L53" s="258">
        <v>0.04</v>
      </c>
      <c r="M53" s="258">
        <v>86.260000000000019</v>
      </c>
    </row>
    <row r="54" spans="2:14" x14ac:dyDescent="0.25">
      <c r="B54" s="262" t="s">
        <v>1434</v>
      </c>
      <c r="C54" s="258">
        <v>124.21000000000001</v>
      </c>
      <c r="D54" s="258">
        <v>6.3900000000000006</v>
      </c>
      <c r="E54" s="258">
        <v>26.1</v>
      </c>
      <c r="F54" s="258">
        <v>2.8499999999999996</v>
      </c>
      <c r="G54" s="258">
        <v>11.48</v>
      </c>
      <c r="H54" s="258">
        <v>1.67</v>
      </c>
      <c r="I54" s="258">
        <v>15.670000000000002</v>
      </c>
      <c r="J54" s="258">
        <v>11.45</v>
      </c>
      <c r="K54" s="258">
        <v>0.55000000000000004</v>
      </c>
      <c r="L54" s="258">
        <v>0.06</v>
      </c>
      <c r="M54" s="258">
        <v>200.43</v>
      </c>
    </row>
    <row r="55" spans="2:14" x14ac:dyDescent="0.25">
      <c r="B55" s="262" t="s">
        <v>1433</v>
      </c>
      <c r="C55" s="258">
        <v>5.67</v>
      </c>
      <c r="D55" s="258">
        <v>0.25</v>
      </c>
      <c r="E55" s="258">
        <v>0.56000000000000005</v>
      </c>
      <c r="F55" s="258">
        <v>5.51</v>
      </c>
      <c r="G55" s="258">
        <v>4.49</v>
      </c>
      <c r="H55" s="258">
        <v>0.15</v>
      </c>
      <c r="I55" s="258">
        <v>5.27</v>
      </c>
      <c r="J55" s="258">
        <v>0.90999999999999992</v>
      </c>
      <c r="K55" s="258">
        <v>0.15</v>
      </c>
      <c r="L55" s="258">
        <v>0.09</v>
      </c>
      <c r="M55" s="258">
        <v>23.049999999999997</v>
      </c>
    </row>
    <row r="56" spans="2:14" x14ac:dyDescent="0.25">
      <c r="B56" s="181" t="s">
        <v>1428</v>
      </c>
      <c r="C56" s="258">
        <v>20</v>
      </c>
      <c r="D56" s="258">
        <v>1.0899999999999999</v>
      </c>
      <c r="E56" s="258">
        <v>0.37</v>
      </c>
      <c r="F56" s="258">
        <v>0.65999999999999992</v>
      </c>
      <c r="G56" s="258">
        <v>16.119999999999997</v>
      </c>
      <c r="H56" s="258">
        <v>5.2299999999999995</v>
      </c>
      <c r="I56" s="258">
        <v>52.08</v>
      </c>
      <c r="J56" s="258">
        <v>13.57</v>
      </c>
      <c r="K56" s="258">
        <v>6.1899999999999995</v>
      </c>
      <c r="L56" s="258">
        <v>0.16999999999999998</v>
      </c>
      <c r="M56" s="258">
        <v>115.47999999999998</v>
      </c>
    </row>
    <row r="57" spans="2:14" x14ac:dyDescent="0.25">
      <c r="B57" s="180" t="s">
        <v>1432</v>
      </c>
      <c r="C57" s="261">
        <v>0</v>
      </c>
      <c r="D57" s="261">
        <v>0</v>
      </c>
      <c r="E57" s="261">
        <v>0</v>
      </c>
      <c r="F57" s="261">
        <v>0</v>
      </c>
      <c r="G57" s="261">
        <v>0</v>
      </c>
      <c r="H57" s="261">
        <v>0</v>
      </c>
      <c r="I57" s="261">
        <v>0</v>
      </c>
      <c r="J57" s="261">
        <v>0</v>
      </c>
      <c r="K57" s="261">
        <v>0</v>
      </c>
      <c r="L57" s="261">
        <v>0</v>
      </c>
      <c r="M57" s="261">
        <v>0</v>
      </c>
    </row>
    <row r="58" spans="2:14" x14ac:dyDescent="0.25">
      <c r="B58" s="180" t="s">
        <v>1431</v>
      </c>
      <c r="C58" s="258">
        <v>0</v>
      </c>
      <c r="D58" s="258">
        <v>0</v>
      </c>
      <c r="E58" s="258">
        <v>0</v>
      </c>
      <c r="F58" s="258">
        <v>0</v>
      </c>
      <c r="G58" s="258">
        <v>0</v>
      </c>
      <c r="H58" s="258">
        <v>0</v>
      </c>
      <c r="I58" s="258">
        <v>0</v>
      </c>
      <c r="J58" s="258">
        <v>0</v>
      </c>
      <c r="K58" s="258">
        <v>0</v>
      </c>
      <c r="L58" s="258">
        <v>0</v>
      </c>
      <c r="M58" s="258">
        <v>0</v>
      </c>
    </row>
    <row r="59" spans="2:14" x14ac:dyDescent="0.25">
      <c r="B59" s="180" t="s">
        <v>98</v>
      </c>
      <c r="C59" s="258">
        <v>0</v>
      </c>
      <c r="D59" s="258">
        <v>0</v>
      </c>
      <c r="E59" s="258">
        <v>0</v>
      </c>
      <c r="F59" s="258">
        <v>0</v>
      </c>
      <c r="G59" s="258">
        <v>0</v>
      </c>
      <c r="H59" s="258">
        <v>0</v>
      </c>
      <c r="I59" s="258">
        <v>0</v>
      </c>
      <c r="J59" s="258">
        <v>0</v>
      </c>
      <c r="K59" s="258">
        <v>0</v>
      </c>
      <c r="L59" s="258">
        <v>0</v>
      </c>
      <c r="M59" s="258">
        <v>0</v>
      </c>
    </row>
    <row r="60" spans="2:14" x14ac:dyDescent="0.25">
      <c r="B60" s="253" t="s">
        <v>100</v>
      </c>
      <c r="C60" s="220">
        <v>247.53</v>
      </c>
      <c r="D60" s="220">
        <v>13.47</v>
      </c>
      <c r="E60" s="220">
        <v>27.6</v>
      </c>
      <c r="F60" s="220">
        <v>9.82</v>
      </c>
      <c r="G60" s="220">
        <v>41.49</v>
      </c>
      <c r="H60" s="220">
        <v>8.25</v>
      </c>
      <c r="I60" s="220">
        <v>82.11</v>
      </c>
      <c r="J60" s="220">
        <v>38.39</v>
      </c>
      <c r="K60" s="220">
        <v>7.83</v>
      </c>
      <c r="L60" s="220">
        <v>0.43</v>
      </c>
      <c r="M60" s="220">
        <v>476.92</v>
      </c>
    </row>
    <row r="63" spans="2:14" x14ac:dyDescent="0.25">
      <c r="B63" s="191"/>
      <c r="C63" s="191"/>
      <c r="D63" s="191"/>
      <c r="E63" s="191"/>
      <c r="F63" s="191"/>
      <c r="G63" s="191"/>
      <c r="H63" s="191"/>
      <c r="I63" s="191"/>
      <c r="J63" s="191"/>
      <c r="K63" s="191"/>
      <c r="L63" s="191"/>
      <c r="N63" s="191"/>
    </row>
    <row r="65" spans="14:14" x14ac:dyDescent="0.25">
      <c r="N65" s="357" t="s">
        <v>1259</v>
      </c>
    </row>
    <row r="78" spans="14:14" x14ac:dyDescent="0.25">
      <c r="N78" s="191"/>
    </row>
  </sheetData>
  <hyperlinks>
    <hyperlink ref="N65"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B4:N85"/>
  <sheetViews>
    <sheetView topLeftCell="A52" zoomScale="85" zoomScaleNormal="85" zoomScaleSheetLayoutView="100" workbookViewId="0">
      <selection activeCell="M90" sqref="M90"/>
    </sheetView>
  </sheetViews>
  <sheetFormatPr defaultRowHeight="15" x14ac:dyDescent="0.25"/>
  <cols>
    <col min="1" max="1" width="4.7109375" style="180" customWidth="1"/>
    <col min="2" max="2" width="25.140625" style="180" bestFit="1" customWidth="1"/>
    <col min="3" max="12" width="17.7109375" style="180" customWidth="1"/>
    <col min="13" max="13" width="18.5703125" style="180" bestFit="1" customWidth="1"/>
    <col min="14" max="20" width="9.140625" style="180"/>
    <col min="21" max="21" width="9.140625" style="180" customWidth="1"/>
    <col min="22" max="16384" width="9.140625" style="180"/>
  </cols>
  <sheetData>
    <row r="4" spans="2:13" x14ac:dyDescent="0.25">
      <c r="B4" s="191"/>
      <c r="C4" s="191"/>
      <c r="D4" s="191"/>
      <c r="E4" s="191"/>
      <c r="F4" s="191"/>
      <c r="G4" s="191"/>
      <c r="H4" s="191"/>
      <c r="I4" s="191"/>
      <c r="J4" s="191"/>
      <c r="K4" s="191"/>
      <c r="L4" s="191"/>
      <c r="M4" s="191"/>
    </row>
    <row r="5" spans="2:13" ht="15.75" x14ac:dyDescent="0.25">
      <c r="B5" s="217" t="s">
        <v>1469</v>
      </c>
      <c r="C5" s="191"/>
      <c r="D5" s="191"/>
      <c r="E5" s="191"/>
      <c r="F5" s="191"/>
      <c r="G5" s="191"/>
      <c r="H5" s="191"/>
      <c r="I5" s="191"/>
      <c r="J5" s="191"/>
      <c r="K5" s="191"/>
      <c r="L5" s="191"/>
      <c r="M5" s="191"/>
    </row>
    <row r="6" spans="2:13" x14ac:dyDescent="0.25">
      <c r="B6" s="256" t="s">
        <v>1468</v>
      </c>
      <c r="C6" s="255"/>
      <c r="D6" s="255"/>
      <c r="E6" s="255"/>
      <c r="F6" s="255"/>
      <c r="G6" s="255"/>
      <c r="H6" s="255"/>
      <c r="I6" s="255"/>
      <c r="J6" s="255"/>
      <c r="K6" s="255"/>
      <c r="L6" s="255"/>
      <c r="M6" s="255"/>
    </row>
    <row r="7" spans="2:13" x14ac:dyDescent="0.25">
      <c r="B7" s="215"/>
      <c r="C7" s="215"/>
      <c r="D7" s="215"/>
      <c r="E7" s="215"/>
      <c r="F7" s="215"/>
      <c r="G7" s="215"/>
      <c r="H7" s="215"/>
      <c r="I7" s="215"/>
      <c r="J7" s="215"/>
      <c r="K7" s="215"/>
      <c r="L7" s="215"/>
      <c r="M7" s="215"/>
    </row>
    <row r="8" spans="2:13" ht="45" x14ac:dyDescent="0.25">
      <c r="B8" s="215"/>
      <c r="C8" s="224" t="s">
        <v>1400</v>
      </c>
      <c r="D8" s="224" t="s">
        <v>1399</v>
      </c>
      <c r="E8" s="224" t="s">
        <v>1398</v>
      </c>
      <c r="F8" s="224" t="s">
        <v>1397</v>
      </c>
      <c r="G8" s="224" t="s">
        <v>1396</v>
      </c>
      <c r="H8" s="224" t="s">
        <v>1395</v>
      </c>
      <c r="I8" s="224" t="s">
        <v>1394</v>
      </c>
      <c r="J8" s="224" t="s">
        <v>901</v>
      </c>
      <c r="K8" s="224" t="s">
        <v>1393</v>
      </c>
      <c r="L8" s="224" t="s">
        <v>98</v>
      </c>
      <c r="M8" s="223" t="s">
        <v>100</v>
      </c>
    </row>
    <row r="9" spans="2:13" x14ac:dyDescent="0.25">
      <c r="B9" s="180" t="s">
        <v>1427</v>
      </c>
      <c r="C9" s="258">
        <v>25.98</v>
      </c>
      <c r="D9" s="258">
        <v>1.35</v>
      </c>
      <c r="E9" s="258">
        <v>0.19</v>
      </c>
      <c r="F9" s="258">
        <v>0.7</v>
      </c>
      <c r="G9" s="258">
        <v>6.23</v>
      </c>
      <c r="H9" s="258">
        <v>0.9</v>
      </c>
      <c r="I9" s="258">
        <v>8.56</v>
      </c>
      <c r="J9" s="258">
        <v>2.15</v>
      </c>
      <c r="K9" s="258">
        <v>0.56000000000000005</v>
      </c>
      <c r="L9" s="258">
        <v>0.08</v>
      </c>
      <c r="M9" s="258">
        <v>46.7</v>
      </c>
    </row>
    <row r="10" spans="2:13" x14ac:dyDescent="0.25">
      <c r="B10" s="180" t="s">
        <v>681</v>
      </c>
      <c r="C10" s="258">
        <v>21.11</v>
      </c>
      <c r="D10" s="258">
        <v>1.03</v>
      </c>
      <c r="E10" s="258">
        <v>0.15</v>
      </c>
      <c r="F10" s="258">
        <v>0.43</v>
      </c>
      <c r="G10" s="258">
        <v>4.9400000000000004</v>
      </c>
      <c r="H10" s="258">
        <v>0.71</v>
      </c>
      <c r="I10" s="258">
        <v>6.68</v>
      </c>
      <c r="J10" s="258">
        <v>2.0099999999999998</v>
      </c>
      <c r="K10" s="258">
        <v>0.42</v>
      </c>
      <c r="L10" s="258">
        <v>0.06</v>
      </c>
      <c r="M10" s="258">
        <v>37.54</v>
      </c>
    </row>
    <row r="11" spans="2:13" x14ac:dyDescent="0.25">
      <c r="B11" s="180" t="s">
        <v>683</v>
      </c>
      <c r="C11" s="258">
        <v>17.2</v>
      </c>
      <c r="D11" s="258">
        <v>0.89</v>
      </c>
      <c r="E11" s="258">
        <v>0.56999999999999995</v>
      </c>
      <c r="F11" s="258">
        <v>0.28999999999999998</v>
      </c>
      <c r="G11" s="258">
        <v>3.98</v>
      </c>
      <c r="H11" s="258">
        <v>0.57999999999999996</v>
      </c>
      <c r="I11" s="258">
        <v>8.0399999999999991</v>
      </c>
      <c r="J11" s="258">
        <v>2.4</v>
      </c>
      <c r="K11" s="258">
        <v>0.98</v>
      </c>
      <c r="L11" s="258">
        <v>0.02</v>
      </c>
      <c r="M11" s="258">
        <v>34.949999999999996</v>
      </c>
    </row>
    <row r="12" spans="2:13" x14ac:dyDescent="0.25">
      <c r="B12" s="180" t="s">
        <v>685</v>
      </c>
      <c r="C12" s="258">
        <v>43.02</v>
      </c>
      <c r="D12" s="258">
        <v>2.58</v>
      </c>
      <c r="E12" s="258">
        <v>1.2</v>
      </c>
      <c r="F12" s="258">
        <v>0.38</v>
      </c>
      <c r="G12" s="258">
        <v>5.81</v>
      </c>
      <c r="H12" s="258">
        <v>0.82</v>
      </c>
      <c r="I12" s="258">
        <v>14.09</v>
      </c>
      <c r="J12" s="258">
        <v>2.95</v>
      </c>
      <c r="K12" s="258">
        <v>0.76</v>
      </c>
      <c r="L12" s="258">
        <v>0.1</v>
      </c>
      <c r="M12" s="258">
        <v>71.710000000000008</v>
      </c>
    </row>
    <row r="13" spans="2:13" x14ac:dyDescent="0.25">
      <c r="B13" s="180" t="s">
        <v>687</v>
      </c>
      <c r="C13" s="258">
        <v>140.19999999999999</v>
      </c>
      <c r="D13" s="258">
        <v>7.62</v>
      </c>
      <c r="E13" s="258">
        <v>25.5</v>
      </c>
      <c r="F13" s="258">
        <v>8.0299999999999994</v>
      </c>
      <c r="G13" s="258">
        <v>20.54</v>
      </c>
      <c r="H13" s="258">
        <v>5.23</v>
      </c>
      <c r="I13" s="258">
        <v>44.75</v>
      </c>
      <c r="J13" s="258">
        <v>28.87</v>
      </c>
      <c r="K13" s="258">
        <v>5.12</v>
      </c>
      <c r="L13" s="258">
        <v>0.17</v>
      </c>
      <c r="M13" s="258">
        <v>286.02999999999997</v>
      </c>
    </row>
    <row r="14" spans="2:13" x14ac:dyDescent="0.25">
      <c r="B14" s="253" t="s">
        <v>100</v>
      </c>
      <c r="C14" s="220">
        <v>247.51</v>
      </c>
      <c r="D14" s="220">
        <v>13.469999999999999</v>
      </c>
      <c r="E14" s="220">
        <v>27.61</v>
      </c>
      <c r="F14" s="220">
        <v>9.8299999999999983</v>
      </c>
      <c r="G14" s="220">
        <v>41.5</v>
      </c>
      <c r="H14" s="220">
        <v>8.24</v>
      </c>
      <c r="I14" s="220">
        <v>82.12</v>
      </c>
      <c r="J14" s="220">
        <v>38.380000000000003</v>
      </c>
      <c r="K14" s="220">
        <v>7.84</v>
      </c>
      <c r="L14" s="220">
        <v>0.43000000000000005</v>
      </c>
      <c r="M14" s="220">
        <v>476.92999999999995</v>
      </c>
    </row>
    <row r="15" spans="2:13" x14ac:dyDescent="0.25">
      <c r="C15" s="194"/>
      <c r="D15" s="194"/>
      <c r="E15" s="194"/>
      <c r="F15" s="194"/>
      <c r="G15" s="194"/>
      <c r="H15" s="194"/>
      <c r="I15" s="194"/>
      <c r="J15" s="194"/>
      <c r="K15" s="194"/>
      <c r="L15" s="194"/>
      <c r="M15" s="194"/>
    </row>
    <row r="16" spans="2:13" x14ac:dyDescent="0.25">
      <c r="C16" s="194"/>
      <c r="D16" s="194"/>
      <c r="E16" s="194"/>
      <c r="F16" s="194"/>
      <c r="G16" s="194"/>
      <c r="H16" s="194"/>
      <c r="I16" s="194"/>
      <c r="J16" s="194"/>
      <c r="K16" s="194"/>
      <c r="L16" s="194"/>
      <c r="M16" s="194"/>
    </row>
    <row r="19" spans="2:13" ht="15.75" x14ac:dyDescent="0.25">
      <c r="B19" s="217" t="s">
        <v>1467</v>
      </c>
      <c r="C19" s="191"/>
      <c r="D19" s="191"/>
      <c r="E19" s="191"/>
      <c r="F19" s="191"/>
      <c r="G19" s="191"/>
      <c r="H19" s="191"/>
      <c r="I19" s="191"/>
      <c r="J19" s="191"/>
      <c r="K19" s="191"/>
      <c r="L19" s="191"/>
      <c r="M19" s="191"/>
    </row>
    <row r="20" spans="2:13" x14ac:dyDescent="0.25">
      <c r="B20" s="256" t="s">
        <v>1217</v>
      </c>
      <c r="C20" s="255"/>
      <c r="D20" s="255"/>
      <c r="E20" s="255"/>
      <c r="F20" s="255"/>
      <c r="G20" s="255"/>
      <c r="H20" s="255"/>
      <c r="I20" s="255"/>
      <c r="J20" s="255"/>
      <c r="K20" s="255"/>
      <c r="L20" s="255"/>
      <c r="M20" s="255"/>
    </row>
    <row r="21" spans="2:13" x14ac:dyDescent="0.25">
      <c r="B21" s="215"/>
      <c r="C21" s="215"/>
      <c r="D21" s="215"/>
      <c r="E21" s="215"/>
      <c r="F21" s="215"/>
      <c r="G21" s="215"/>
      <c r="H21" s="215"/>
      <c r="I21" s="215"/>
      <c r="J21" s="215"/>
      <c r="K21" s="215"/>
      <c r="L21" s="215"/>
      <c r="M21" s="215"/>
    </row>
    <row r="22" spans="2:13" ht="45" x14ac:dyDescent="0.25">
      <c r="B22" s="215"/>
      <c r="C22" s="224" t="s">
        <v>1400</v>
      </c>
      <c r="D22" s="224" t="s">
        <v>1399</v>
      </c>
      <c r="E22" s="224" t="s">
        <v>1398</v>
      </c>
      <c r="F22" s="224" t="s">
        <v>1397</v>
      </c>
      <c r="G22" s="224" t="s">
        <v>1396</v>
      </c>
      <c r="H22" s="224" t="s">
        <v>1395</v>
      </c>
      <c r="I22" s="224" t="s">
        <v>1394</v>
      </c>
      <c r="J22" s="224" t="s">
        <v>901</v>
      </c>
      <c r="K22" s="224" t="s">
        <v>1393</v>
      </c>
      <c r="L22" s="224" t="s">
        <v>98</v>
      </c>
      <c r="M22" s="223" t="s">
        <v>100</v>
      </c>
    </row>
    <row r="23" spans="2:13" x14ac:dyDescent="0.25">
      <c r="B23" s="180" t="s">
        <v>1466</v>
      </c>
      <c r="C23" s="258">
        <v>0.40899999999999997</v>
      </c>
      <c r="D23" s="258">
        <v>1.4E-2</v>
      </c>
      <c r="E23" s="258">
        <v>3.2000000000000001E-2</v>
      </c>
      <c r="F23" s="258">
        <v>0</v>
      </c>
      <c r="G23" s="258">
        <v>0.13300000000000001</v>
      </c>
      <c r="H23" s="258">
        <v>6.0000000000000001E-3</v>
      </c>
      <c r="I23" s="258">
        <v>3.7999999999999999E-2</v>
      </c>
      <c r="J23" s="258">
        <v>1.7000000000000001E-2</v>
      </c>
      <c r="K23" s="258">
        <v>1E-3</v>
      </c>
      <c r="L23" s="258">
        <v>0</v>
      </c>
      <c r="M23" s="258">
        <v>0.65</v>
      </c>
    </row>
    <row r="24" spans="2:13" x14ac:dyDescent="0.25">
      <c r="B24" s="180" t="s">
        <v>1465</v>
      </c>
      <c r="C24" s="258">
        <v>0.23300000000000001</v>
      </c>
      <c r="D24" s="258">
        <v>1.6E-2</v>
      </c>
      <c r="E24" s="258">
        <v>0.151</v>
      </c>
      <c r="F24" s="258">
        <v>3.0000000000000001E-3</v>
      </c>
      <c r="G24" s="258">
        <v>1.0999999999999999E-2</v>
      </c>
      <c r="H24" s="258">
        <v>7.3999999999999996E-2</v>
      </c>
      <c r="I24" s="258">
        <v>0.20699999999999999</v>
      </c>
      <c r="J24" s="258">
        <v>1.2999999999999999E-2</v>
      </c>
      <c r="K24" s="258">
        <v>7.0000000000000001E-3</v>
      </c>
      <c r="L24" s="258">
        <v>1E-3</v>
      </c>
      <c r="M24" s="258">
        <v>0.71600000000000008</v>
      </c>
    </row>
    <row r="25" spans="2:13" x14ac:dyDescent="0.25">
      <c r="B25" s="180" t="s">
        <v>1464</v>
      </c>
      <c r="C25" s="258">
        <v>0.74099999999999999</v>
      </c>
      <c r="D25" s="258">
        <v>7.1999999999999995E-2</v>
      </c>
      <c r="E25" s="258">
        <v>0.106</v>
      </c>
      <c r="F25" s="258">
        <v>1.4E-2</v>
      </c>
      <c r="G25" s="258">
        <v>6.9000000000000006E-2</v>
      </c>
      <c r="H25" s="258">
        <v>0.1</v>
      </c>
      <c r="I25" s="258">
        <v>1.431</v>
      </c>
      <c r="J25" s="258">
        <v>4.1000000000000002E-2</v>
      </c>
      <c r="K25" s="258">
        <v>1.2999999999999999E-2</v>
      </c>
      <c r="L25" s="258">
        <v>1E-3</v>
      </c>
      <c r="M25" s="258">
        <v>2.5880000000000001</v>
      </c>
    </row>
    <row r="26" spans="2:13" x14ac:dyDescent="0.25">
      <c r="B26" s="180" t="s">
        <v>1463</v>
      </c>
      <c r="C26" s="258">
        <v>3.379</v>
      </c>
      <c r="D26" s="258">
        <v>0.23</v>
      </c>
      <c r="E26" s="258">
        <v>1.1759999999999999</v>
      </c>
      <c r="F26" s="258">
        <v>0.05</v>
      </c>
      <c r="G26" s="258">
        <v>0.81599999999999995</v>
      </c>
      <c r="H26" s="258">
        <v>1.633</v>
      </c>
      <c r="I26" s="258">
        <v>3.5630000000000002</v>
      </c>
      <c r="J26" s="258">
        <v>0.26800000000000002</v>
      </c>
      <c r="K26" s="258">
        <v>0.30399999999999999</v>
      </c>
      <c r="L26" s="258">
        <v>8.0000000000000002E-3</v>
      </c>
      <c r="M26" s="258">
        <v>11.427</v>
      </c>
    </row>
    <row r="27" spans="2:13" x14ac:dyDescent="0.25">
      <c r="B27" s="180" t="s">
        <v>1462</v>
      </c>
      <c r="C27" s="258">
        <v>41.420999999999999</v>
      </c>
      <c r="D27" s="258">
        <v>2.7160000000000002</v>
      </c>
      <c r="E27" s="258">
        <v>12.16</v>
      </c>
      <c r="F27" s="258">
        <v>0.96299999999999997</v>
      </c>
      <c r="G27" s="258">
        <v>5.7089999999999996</v>
      </c>
      <c r="H27" s="258">
        <v>5.218</v>
      </c>
      <c r="I27" s="258">
        <v>37.865000000000002</v>
      </c>
      <c r="J27" s="258">
        <v>5.6310000000000002</v>
      </c>
      <c r="K27" s="258">
        <v>1.7989999999999999</v>
      </c>
      <c r="L27" s="258">
        <v>0.13700000000000001</v>
      </c>
      <c r="M27" s="258">
        <v>113.619</v>
      </c>
    </row>
    <row r="28" spans="2:13" x14ac:dyDescent="0.25">
      <c r="B28" s="180" t="s">
        <v>1461</v>
      </c>
      <c r="C28" s="258">
        <v>201.33699999999999</v>
      </c>
      <c r="D28" s="258">
        <v>10.407</v>
      </c>
      <c r="E28" s="258">
        <v>13.98</v>
      </c>
      <c r="F28" s="258">
        <v>8.7910000000000004</v>
      </c>
      <c r="G28" s="258">
        <v>34.764000000000003</v>
      </c>
      <c r="H28" s="258">
        <v>1.2130000000000001</v>
      </c>
      <c r="I28" s="258">
        <v>39.01</v>
      </c>
      <c r="J28" s="258">
        <v>32.414000000000001</v>
      </c>
      <c r="K28" s="258">
        <v>5.718</v>
      </c>
      <c r="L28" s="258">
        <v>0.28599999999999998</v>
      </c>
      <c r="M28" s="258">
        <v>347.92</v>
      </c>
    </row>
    <row r="29" spans="2:13" x14ac:dyDescent="0.25">
      <c r="B29" s="253" t="s">
        <v>100</v>
      </c>
      <c r="C29" s="220">
        <v>247.51999999999998</v>
      </c>
      <c r="D29" s="220">
        <v>13.455</v>
      </c>
      <c r="E29" s="220">
        <v>27.605</v>
      </c>
      <c r="F29" s="220">
        <v>9.8209999999999997</v>
      </c>
      <c r="G29" s="220">
        <v>41.502000000000002</v>
      </c>
      <c r="H29" s="220">
        <v>8.2439999999999998</v>
      </c>
      <c r="I29" s="220">
        <v>82.114000000000004</v>
      </c>
      <c r="J29" s="220">
        <v>38.384</v>
      </c>
      <c r="K29" s="220">
        <v>7.8420000000000005</v>
      </c>
      <c r="L29" s="220">
        <v>0.433</v>
      </c>
      <c r="M29" s="220">
        <v>476.92</v>
      </c>
    </row>
    <row r="34" spans="2:13" ht="15.75" x14ac:dyDescent="0.25">
      <c r="B34" s="217" t="s">
        <v>1460</v>
      </c>
      <c r="C34" s="191"/>
      <c r="D34" s="191"/>
      <c r="E34" s="191"/>
      <c r="F34" s="191"/>
      <c r="G34" s="191"/>
      <c r="H34" s="191"/>
      <c r="I34" s="191"/>
      <c r="J34" s="191"/>
      <c r="K34" s="191"/>
      <c r="L34" s="191"/>
      <c r="M34" s="191"/>
    </row>
    <row r="35" spans="2:13" x14ac:dyDescent="0.25">
      <c r="B35" s="257" t="s">
        <v>1459</v>
      </c>
      <c r="C35" s="255"/>
      <c r="D35" s="255"/>
      <c r="E35" s="255"/>
      <c r="F35" s="255"/>
      <c r="G35" s="255"/>
      <c r="H35" s="255"/>
      <c r="I35" s="255"/>
      <c r="J35" s="255"/>
      <c r="K35" s="255"/>
      <c r="L35" s="255"/>
      <c r="M35" s="255"/>
    </row>
    <row r="36" spans="2:13" x14ac:dyDescent="0.25">
      <c r="B36" s="215"/>
      <c r="C36" s="215"/>
      <c r="D36" s="215"/>
      <c r="E36" s="215"/>
      <c r="F36" s="215"/>
      <c r="G36" s="215"/>
      <c r="H36" s="215"/>
      <c r="I36" s="215"/>
      <c r="J36" s="215"/>
      <c r="K36" s="215"/>
      <c r="L36" s="215"/>
      <c r="M36" s="215"/>
    </row>
    <row r="37" spans="2:13" ht="45" x14ac:dyDescent="0.25">
      <c r="B37" s="215"/>
      <c r="C37" s="224" t="s">
        <v>1400</v>
      </c>
      <c r="D37" s="224" t="s">
        <v>1399</v>
      </c>
      <c r="E37" s="224" t="s">
        <v>1398</v>
      </c>
      <c r="F37" s="224" t="s">
        <v>1397</v>
      </c>
      <c r="G37" s="224" t="s">
        <v>1396</v>
      </c>
      <c r="H37" s="224" t="s">
        <v>1395</v>
      </c>
      <c r="I37" s="224" t="s">
        <v>1394</v>
      </c>
      <c r="J37" s="224" t="s">
        <v>901</v>
      </c>
      <c r="K37" s="224" t="s">
        <v>1393</v>
      </c>
      <c r="L37" s="224" t="s">
        <v>98</v>
      </c>
      <c r="M37" s="223" t="s">
        <v>100</v>
      </c>
    </row>
    <row r="38" spans="2:13" x14ac:dyDescent="0.25">
      <c r="B38" s="266" t="s">
        <v>1444</v>
      </c>
      <c r="C38" s="269">
        <v>1.1088</v>
      </c>
      <c r="D38" s="269"/>
      <c r="E38" s="269">
        <v>0.28223999999999999</v>
      </c>
      <c r="F38" s="269">
        <v>0.12174</v>
      </c>
      <c r="G38" s="269">
        <v>0.82176000000000005</v>
      </c>
      <c r="H38" s="269">
        <v>0.29160999999999998</v>
      </c>
      <c r="I38" s="269">
        <v>0.52503999999999995</v>
      </c>
      <c r="J38" s="269">
        <v>0.33714</v>
      </c>
      <c r="K38" s="269">
        <v>0.11094999999999999</v>
      </c>
      <c r="L38" s="269">
        <v>0.60089000000000004</v>
      </c>
      <c r="M38" s="268">
        <v>0.46411000000000002</v>
      </c>
    </row>
    <row r="39" spans="2:13" x14ac:dyDescent="0.25">
      <c r="B39" s="231" t="s">
        <v>1457</v>
      </c>
    </row>
    <row r="40" spans="2:13" x14ac:dyDescent="0.25">
      <c r="J40" s="267"/>
    </row>
    <row r="44" spans="2:13" ht="15.75" x14ac:dyDescent="0.25">
      <c r="B44" s="217" t="s">
        <v>1458</v>
      </c>
      <c r="C44" s="191"/>
      <c r="D44" s="191"/>
      <c r="E44" s="191"/>
      <c r="F44" s="191"/>
      <c r="G44" s="191"/>
      <c r="H44" s="191"/>
      <c r="I44" s="191"/>
      <c r="J44" s="191"/>
      <c r="K44" s="191"/>
      <c r="L44" s="191"/>
      <c r="M44" s="191"/>
    </row>
    <row r="45" spans="2:13" x14ac:dyDescent="0.25">
      <c r="B45" s="257" t="s">
        <v>1213</v>
      </c>
      <c r="C45" s="255"/>
      <c r="D45" s="255"/>
      <c r="E45" s="255"/>
      <c r="F45" s="255"/>
      <c r="G45" s="255"/>
      <c r="H45" s="255"/>
      <c r="I45" s="255"/>
      <c r="J45" s="255"/>
      <c r="K45" s="255"/>
      <c r="L45" s="255"/>
      <c r="M45" s="255"/>
    </row>
    <row r="46" spans="2:13" x14ac:dyDescent="0.25">
      <c r="B46" s="215"/>
      <c r="C46" s="215"/>
      <c r="D46" s="215"/>
      <c r="E46" s="215"/>
      <c r="F46" s="215"/>
      <c r="G46" s="215"/>
      <c r="H46" s="215"/>
      <c r="I46" s="215"/>
      <c r="J46" s="215"/>
      <c r="K46" s="215"/>
      <c r="L46" s="215"/>
      <c r="M46" s="215"/>
    </row>
    <row r="47" spans="2:13" ht="45" x14ac:dyDescent="0.25">
      <c r="B47" s="215"/>
      <c r="C47" s="224" t="s">
        <v>1400</v>
      </c>
      <c r="D47" s="224" t="s">
        <v>1399</v>
      </c>
      <c r="E47" s="224" t="s">
        <v>1398</v>
      </c>
      <c r="F47" s="224" t="s">
        <v>1397</v>
      </c>
      <c r="G47" s="224" t="s">
        <v>1396</v>
      </c>
      <c r="H47" s="224" t="s">
        <v>1395</v>
      </c>
      <c r="I47" s="224" t="s">
        <v>1394</v>
      </c>
      <c r="J47" s="224" t="s">
        <v>901</v>
      </c>
      <c r="K47" s="224" t="s">
        <v>1393</v>
      </c>
      <c r="L47" s="224" t="s">
        <v>98</v>
      </c>
      <c r="M47" s="223" t="s">
        <v>100</v>
      </c>
    </row>
    <row r="48" spans="2:13" x14ac:dyDescent="0.25">
      <c r="B48" s="266" t="s">
        <v>1444</v>
      </c>
      <c r="C48" s="265">
        <v>5.2700000000000004E-3</v>
      </c>
      <c r="D48" s="265"/>
      <c r="E48" s="265">
        <v>8.0999999999999996E-4</v>
      </c>
      <c r="F48" s="265">
        <v>1.57E-3</v>
      </c>
      <c r="G48" s="265">
        <v>5.4000000000000003E-3</v>
      </c>
      <c r="H48" s="265">
        <v>7.6999999999999996E-4</v>
      </c>
      <c r="I48" s="265">
        <v>2.2899999999999999E-3</v>
      </c>
      <c r="J48" s="265">
        <v>2.0200000000000001E-3</v>
      </c>
      <c r="K48" s="265">
        <v>1.5900000000000001E-3</v>
      </c>
      <c r="L48" s="265">
        <v>3.7200000000000002E-3</v>
      </c>
      <c r="M48" s="264">
        <v>2.1299999999999999E-3</v>
      </c>
    </row>
    <row r="49" spans="2:13" x14ac:dyDescent="0.25">
      <c r="B49" s="231" t="s">
        <v>1457</v>
      </c>
    </row>
    <row r="54" spans="2:13" ht="15.75" x14ac:dyDescent="0.25">
      <c r="B54" s="217" t="s">
        <v>1456</v>
      </c>
      <c r="C54" s="191"/>
      <c r="D54" s="191"/>
      <c r="E54" s="191"/>
      <c r="F54" s="191"/>
      <c r="G54" s="191"/>
      <c r="H54" s="191"/>
      <c r="I54" s="191"/>
      <c r="J54" s="191"/>
      <c r="K54" s="191"/>
      <c r="L54" s="191"/>
      <c r="M54" s="191"/>
    </row>
    <row r="55" spans="2:13" x14ac:dyDescent="0.25">
      <c r="B55" s="257" t="s">
        <v>1211</v>
      </c>
      <c r="C55" s="255"/>
      <c r="D55" s="255"/>
      <c r="E55" s="255"/>
      <c r="F55" s="255"/>
      <c r="G55" s="255"/>
      <c r="H55" s="255"/>
      <c r="I55" s="255"/>
      <c r="J55" s="255"/>
      <c r="K55" s="255"/>
      <c r="L55" s="255"/>
      <c r="M55" s="255"/>
    </row>
    <row r="56" spans="2:13" x14ac:dyDescent="0.25">
      <c r="B56" s="215"/>
      <c r="C56" s="215"/>
      <c r="D56" s="215"/>
      <c r="E56" s="215"/>
      <c r="F56" s="215"/>
      <c r="G56" s="215"/>
      <c r="H56" s="215"/>
      <c r="I56" s="215"/>
      <c r="J56" s="215"/>
      <c r="K56" s="215"/>
      <c r="L56" s="215"/>
      <c r="M56" s="215"/>
    </row>
    <row r="57" spans="2:13" ht="45" x14ac:dyDescent="0.25">
      <c r="B57" s="215"/>
      <c r="C57" s="224" t="s">
        <v>1400</v>
      </c>
      <c r="D57" s="224" t="s">
        <v>1399</v>
      </c>
      <c r="E57" s="224" t="s">
        <v>1398</v>
      </c>
      <c r="F57" s="224" t="s">
        <v>1397</v>
      </c>
      <c r="G57" s="224" t="s">
        <v>1396</v>
      </c>
      <c r="H57" s="224" t="s">
        <v>1395</v>
      </c>
      <c r="I57" s="224" t="s">
        <v>1394</v>
      </c>
      <c r="J57" s="224" t="s">
        <v>901</v>
      </c>
      <c r="K57" s="224" t="s">
        <v>1393</v>
      </c>
      <c r="L57" s="224" t="s">
        <v>98</v>
      </c>
      <c r="M57" s="223" t="s">
        <v>100</v>
      </c>
    </row>
    <row r="58" spans="2:13" x14ac:dyDescent="0.25">
      <c r="B58" s="181" t="s">
        <v>1455</v>
      </c>
      <c r="C58" s="373">
        <v>0</v>
      </c>
      <c r="D58" s="373">
        <v>0</v>
      </c>
      <c r="E58" s="373">
        <v>0</v>
      </c>
      <c r="F58" s="373">
        <v>0</v>
      </c>
      <c r="G58" s="373">
        <v>0</v>
      </c>
      <c r="H58" s="373">
        <v>0</v>
      </c>
      <c r="I58" s="373">
        <v>0</v>
      </c>
      <c r="J58" s="373">
        <v>0</v>
      </c>
      <c r="K58" s="373"/>
      <c r="L58" s="373"/>
      <c r="M58" s="373">
        <v>0</v>
      </c>
    </row>
    <row r="59" spans="2:13" x14ac:dyDescent="0.25">
      <c r="B59" s="181" t="s">
        <v>1454</v>
      </c>
      <c r="C59" s="373">
        <v>0</v>
      </c>
      <c r="D59" s="373">
        <v>0</v>
      </c>
      <c r="E59" s="373"/>
      <c r="F59" s="373">
        <v>0</v>
      </c>
      <c r="G59" s="373"/>
      <c r="H59" s="373">
        <v>0</v>
      </c>
      <c r="I59" s="373">
        <v>0.01</v>
      </c>
      <c r="J59" s="373"/>
      <c r="K59" s="373"/>
      <c r="L59" s="373"/>
      <c r="M59" s="373">
        <v>0</v>
      </c>
    </row>
    <row r="60" spans="2:13" x14ac:dyDescent="0.25">
      <c r="B60" s="181" t="s">
        <v>1453</v>
      </c>
      <c r="C60" s="373">
        <v>0</v>
      </c>
      <c r="D60" s="373">
        <v>0</v>
      </c>
      <c r="E60" s="373"/>
      <c r="F60" s="373">
        <v>0</v>
      </c>
      <c r="G60" s="373"/>
      <c r="H60" s="373">
        <v>0.01</v>
      </c>
      <c r="I60" s="373">
        <v>0.01</v>
      </c>
      <c r="J60" s="373"/>
      <c r="K60" s="373"/>
      <c r="L60" s="373"/>
      <c r="M60" s="373">
        <v>0</v>
      </c>
    </row>
    <row r="61" spans="2:13" x14ac:dyDescent="0.25">
      <c r="B61" s="181" t="s">
        <v>1452</v>
      </c>
      <c r="C61" s="373">
        <v>0</v>
      </c>
      <c r="D61" s="373">
        <v>0.01</v>
      </c>
      <c r="E61" s="373">
        <v>0.01</v>
      </c>
      <c r="F61" s="373">
        <v>0</v>
      </c>
      <c r="G61" s="373"/>
      <c r="H61" s="373">
        <v>7.0000000000000007E-2</v>
      </c>
      <c r="I61" s="373"/>
      <c r="J61" s="373">
        <v>0.62</v>
      </c>
      <c r="K61" s="373"/>
      <c r="L61" s="373"/>
      <c r="M61" s="373">
        <v>0</v>
      </c>
    </row>
    <row r="62" spans="2:13" x14ac:dyDescent="0.25">
      <c r="B62" s="181" t="s">
        <v>1451</v>
      </c>
      <c r="C62" s="373">
        <v>0</v>
      </c>
      <c r="D62" s="373">
        <v>0</v>
      </c>
      <c r="E62" s="373"/>
      <c r="F62" s="373">
        <v>0.03</v>
      </c>
      <c r="G62" s="373"/>
      <c r="H62" s="373">
        <v>0.01</v>
      </c>
      <c r="I62" s="373">
        <v>0.04</v>
      </c>
      <c r="J62" s="373"/>
      <c r="K62" s="373">
        <v>0.22</v>
      </c>
      <c r="L62" s="373"/>
      <c r="M62" s="373">
        <v>0.01</v>
      </c>
    </row>
    <row r="63" spans="2:13" x14ac:dyDescent="0.25">
      <c r="B63" s="205" t="s">
        <v>1450</v>
      </c>
      <c r="C63" s="374">
        <v>0.01</v>
      </c>
      <c r="D63" s="374">
        <v>0.03</v>
      </c>
      <c r="E63" s="374"/>
      <c r="F63" s="374">
        <v>0.01</v>
      </c>
      <c r="G63" s="374"/>
      <c r="H63" s="374">
        <v>0.17</v>
      </c>
      <c r="I63" s="374">
        <v>0.08</v>
      </c>
      <c r="J63" s="374">
        <v>0.04</v>
      </c>
      <c r="K63" s="374">
        <v>0.24</v>
      </c>
      <c r="L63" s="374"/>
      <c r="M63" s="374">
        <v>0.02</v>
      </c>
    </row>
    <row r="68" spans="2:13" ht="15.75" x14ac:dyDescent="0.25">
      <c r="B68" s="217" t="s">
        <v>1449</v>
      </c>
      <c r="C68" s="191"/>
      <c r="D68" s="191"/>
      <c r="E68" s="191"/>
      <c r="F68" s="191"/>
      <c r="G68" s="191"/>
      <c r="H68" s="191"/>
      <c r="I68" s="191"/>
      <c r="J68" s="191"/>
      <c r="K68" s="191"/>
      <c r="L68" s="191"/>
      <c r="M68" s="191"/>
    </row>
    <row r="69" spans="2:13" x14ac:dyDescent="0.25">
      <c r="B69" s="257" t="s">
        <v>1209</v>
      </c>
      <c r="C69" s="255"/>
      <c r="D69" s="255"/>
      <c r="E69" s="255"/>
      <c r="F69" s="255"/>
      <c r="G69" s="255"/>
      <c r="H69" s="255"/>
      <c r="I69" s="255"/>
      <c r="J69" s="255"/>
      <c r="K69" s="255"/>
      <c r="L69" s="255"/>
      <c r="M69" s="255"/>
    </row>
    <row r="70" spans="2:13" x14ac:dyDescent="0.25">
      <c r="B70" s="215"/>
      <c r="C70" s="215"/>
      <c r="D70" s="215"/>
      <c r="E70" s="215"/>
      <c r="F70" s="215"/>
      <c r="G70" s="215"/>
      <c r="H70" s="215"/>
      <c r="I70" s="215"/>
      <c r="J70" s="215"/>
      <c r="K70" s="215"/>
      <c r="L70" s="215"/>
      <c r="M70" s="215"/>
    </row>
    <row r="71" spans="2:13" ht="45" x14ac:dyDescent="0.25">
      <c r="B71" s="215"/>
      <c r="C71" s="224" t="s">
        <v>1400</v>
      </c>
      <c r="D71" s="224" t="s">
        <v>1399</v>
      </c>
      <c r="E71" s="224" t="s">
        <v>1398</v>
      </c>
      <c r="F71" s="224" t="s">
        <v>1397</v>
      </c>
      <c r="G71" s="224" t="s">
        <v>1396</v>
      </c>
      <c r="H71" s="224" t="s">
        <v>1395</v>
      </c>
      <c r="I71" s="224" t="s">
        <v>1394</v>
      </c>
      <c r="J71" s="224" t="s">
        <v>901</v>
      </c>
      <c r="K71" s="224" t="s">
        <v>1393</v>
      </c>
      <c r="L71" s="224" t="s">
        <v>98</v>
      </c>
      <c r="M71" s="223" t="s">
        <v>100</v>
      </c>
    </row>
    <row r="72" spans="2:13" x14ac:dyDescent="0.25">
      <c r="B72" s="266" t="s">
        <v>1448</v>
      </c>
      <c r="C72" s="265">
        <v>53.82</v>
      </c>
      <c r="D72" s="265">
        <v>2.0699999999999998</v>
      </c>
      <c r="E72" s="265">
        <v>2.2000000000000002</v>
      </c>
      <c r="F72" s="265">
        <v>3.27</v>
      </c>
      <c r="G72" s="265">
        <v>12.48</v>
      </c>
      <c r="H72" s="265">
        <v>12.05</v>
      </c>
      <c r="I72" s="265">
        <v>12.92</v>
      </c>
      <c r="J72" s="265">
        <v>4.75</v>
      </c>
      <c r="K72" s="265">
        <v>0</v>
      </c>
      <c r="L72" s="265">
        <v>0</v>
      </c>
      <c r="M72" s="264">
        <v>103.56</v>
      </c>
    </row>
    <row r="77" spans="2:13" ht="15.75" x14ac:dyDescent="0.25">
      <c r="B77" s="217" t="s">
        <v>1447</v>
      </c>
      <c r="C77" s="191"/>
      <c r="D77" s="191"/>
      <c r="E77" s="191"/>
      <c r="F77" s="191"/>
      <c r="G77" s="191"/>
      <c r="H77" s="191"/>
      <c r="I77" s="191"/>
      <c r="J77" s="191"/>
      <c r="K77" s="191"/>
      <c r="L77" s="191"/>
      <c r="M77" s="191"/>
    </row>
    <row r="78" spans="2:13" x14ac:dyDescent="0.25">
      <c r="B78" s="257" t="s">
        <v>1207</v>
      </c>
      <c r="C78" s="255"/>
      <c r="D78" s="255"/>
      <c r="E78" s="255"/>
      <c r="F78" s="255"/>
      <c r="G78" s="255"/>
      <c r="H78" s="255"/>
      <c r="I78" s="255"/>
      <c r="J78" s="255"/>
      <c r="K78" s="255"/>
      <c r="L78" s="255"/>
      <c r="M78" s="255"/>
    </row>
    <row r="79" spans="2:13" x14ac:dyDescent="0.25">
      <c r="B79" s="215"/>
      <c r="C79" s="215"/>
      <c r="D79" s="215"/>
      <c r="E79" s="215"/>
      <c r="F79" s="215"/>
      <c r="G79" s="215"/>
      <c r="H79" s="215"/>
      <c r="I79" s="215"/>
      <c r="J79" s="215"/>
      <c r="K79" s="215"/>
      <c r="L79" s="215"/>
      <c r="M79" s="215"/>
    </row>
    <row r="80" spans="2:13" ht="45" x14ac:dyDescent="0.25">
      <c r="B80" s="215"/>
      <c r="C80" s="224" t="s">
        <v>1400</v>
      </c>
      <c r="D80" s="224" t="s">
        <v>1399</v>
      </c>
      <c r="E80" s="224" t="s">
        <v>1398</v>
      </c>
      <c r="F80" s="224" t="s">
        <v>1397</v>
      </c>
      <c r="G80" s="224" t="s">
        <v>1396</v>
      </c>
      <c r="H80" s="224" t="s">
        <v>1395</v>
      </c>
      <c r="I80" s="224" t="s">
        <v>1394</v>
      </c>
      <c r="J80" s="224" t="s">
        <v>901</v>
      </c>
      <c r="K80" s="224" t="s">
        <v>1393</v>
      </c>
      <c r="L80" s="224" t="s">
        <v>98</v>
      </c>
      <c r="M80" s="223" t="s">
        <v>100</v>
      </c>
    </row>
    <row r="81" spans="2:14" x14ac:dyDescent="0.25">
      <c r="B81" s="266" t="s">
        <v>1446</v>
      </c>
      <c r="C81" s="265">
        <v>0.01</v>
      </c>
      <c r="D81" s="265">
        <v>0.01</v>
      </c>
      <c r="E81" s="265">
        <v>0</v>
      </c>
      <c r="F81" s="265">
        <v>0.01</v>
      </c>
      <c r="G81" s="265">
        <v>0.02</v>
      </c>
      <c r="H81" s="265">
        <v>0.09</v>
      </c>
      <c r="I81" s="265">
        <v>0.01</v>
      </c>
      <c r="J81" s="265">
        <v>0.01</v>
      </c>
      <c r="K81" s="265">
        <v>0</v>
      </c>
      <c r="L81" s="265">
        <v>0</v>
      </c>
      <c r="M81" s="264">
        <v>0.01</v>
      </c>
    </row>
    <row r="82" spans="2:14" x14ac:dyDescent="0.25">
      <c r="B82" s="231" t="s">
        <v>1445</v>
      </c>
    </row>
    <row r="83" spans="2:14" x14ac:dyDescent="0.25">
      <c r="B83" s="231"/>
    </row>
    <row r="85" spans="2:14" x14ac:dyDescent="0.25">
      <c r="N85" s="357" t="s">
        <v>1259</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B7:D61"/>
  <sheetViews>
    <sheetView topLeftCell="A19" zoomScale="85" zoomScaleNormal="85" workbookViewId="0"/>
  </sheetViews>
  <sheetFormatPr defaultRowHeight="15" x14ac:dyDescent="0.25"/>
  <cols>
    <col min="1" max="1" width="4.7109375" style="191" customWidth="1"/>
    <col min="2" max="2" width="71.140625" style="191" customWidth="1"/>
    <col min="3" max="3" width="68.140625" style="191" customWidth="1"/>
    <col min="4" max="4" width="80.28515625" style="191" customWidth="1"/>
    <col min="5" max="16384" width="9.140625" style="191"/>
  </cols>
  <sheetData>
    <row r="7" spans="2:4" ht="15.75" x14ac:dyDescent="0.25">
      <c r="B7" s="282" t="s">
        <v>1505</v>
      </c>
      <c r="C7" s="237"/>
      <c r="D7" s="237"/>
    </row>
    <row r="8" spans="2:4" x14ac:dyDescent="0.25">
      <c r="B8" s="281" t="s">
        <v>1188</v>
      </c>
      <c r="C8" s="280" t="s">
        <v>1504</v>
      </c>
      <c r="D8" s="279" t="s">
        <v>1503</v>
      </c>
    </row>
    <row r="9" spans="2:4" x14ac:dyDescent="0.25">
      <c r="B9" s="278"/>
      <c r="C9" s="277"/>
      <c r="D9" s="276"/>
    </row>
    <row r="10" spans="2:4" x14ac:dyDescent="0.25">
      <c r="B10" s="253" t="s">
        <v>1502</v>
      </c>
      <c r="C10" s="254"/>
      <c r="D10" s="254"/>
    </row>
    <row r="11" spans="2:4" ht="30" x14ac:dyDescent="0.25">
      <c r="B11" s="139" t="s">
        <v>1501</v>
      </c>
      <c r="C11" s="139" t="s">
        <v>1184</v>
      </c>
      <c r="D11" s="448"/>
    </row>
    <row r="12" spans="2:4" x14ac:dyDescent="0.25">
      <c r="B12" s="197"/>
      <c r="C12" s="139"/>
      <c r="D12" s="448"/>
    </row>
    <row r="13" spans="2:4" ht="45" x14ac:dyDescent="0.25">
      <c r="B13" s="197"/>
      <c r="C13" s="139" t="s">
        <v>1500</v>
      </c>
      <c r="D13" s="448"/>
    </row>
    <row r="14" spans="2:4" ht="30" x14ac:dyDescent="0.25">
      <c r="B14" s="146" t="s">
        <v>1499</v>
      </c>
      <c r="C14" s="139" t="s">
        <v>1498</v>
      </c>
      <c r="D14" s="448"/>
    </row>
    <row r="15" spans="2:4" x14ac:dyDescent="0.25">
      <c r="B15" s="146"/>
      <c r="C15" s="274" t="s">
        <v>1497</v>
      </c>
      <c r="D15" s="448"/>
    </row>
    <row r="16" spans="2:4" ht="30" x14ac:dyDescent="0.25">
      <c r="B16" s="146" t="s">
        <v>1496</v>
      </c>
      <c r="C16" s="274" t="s">
        <v>1495</v>
      </c>
      <c r="D16" s="448"/>
    </row>
    <row r="17" spans="2:4" x14ac:dyDescent="0.25">
      <c r="B17" s="275"/>
      <c r="C17" s="274" t="s">
        <v>1494</v>
      </c>
      <c r="D17" s="448"/>
    </row>
    <row r="18" spans="2:4" x14ac:dyDescent="0.25">
      <c r="B18" s="275"/>
      <c r="C18" s="274" t="s">
        <v>1493</v>
      </c>
      <c r="D18" s="448"/>
    </row>
    <row r="19" spans="2:4" x14ac:dyDescent="0.25">
      <c r="B19" s="275"/>
      <c r="C19" s="274" t="s">
        <v>1492</v>
      </c>
      <c r="D19" s="448"/>
    </row>
    <row r="20" spans="2:4" x14ac:dyDescent="0.25">
      <c r="B20" s="275"/>
      <c r="C20" s="274" t="s">
        <v>1491</v>
      </c>
      <c r="D20" s="448"/>
    </row>
    <row r="21" spans="2:4" x14ac:dyDescent="0.25">
      <c r="B21" s="275"/>
      <c r="C21" s="274" t="s">
        <v>1490</v>
      </c>
      <c r="D21" s="448"/>
    </row>
    <row r="22" spans="2:4" ht="29.25" x14ac:dyDescent="0.25">
      <c r="B22" s="275"/>
      <c r="C22" s="274" t="s">
        <v>1489</v>
      </c>
      <c r="D22" s="448"/>
    </row>
    <row r="23" spans="2:4" x14ac:dyDescent="0.25">
      <c r="B23" s="275"/>
      <c r="C23" s="274" t="s">
        <v>1488</v>
      </c>
      <c r="D23" s="448"/>
    </row>
    <row r="24" spans="2:4" x14ac:dyDescent="0.25">
      <c r="B24" s="275"/>
      <c r="C24" s="274" t="s">
        <v>1487</v>
      </c>
      <c r="D24" s="448"/>
    </row>
    <row r="25" spans="2:4" x14ac:dyDescent="0.25">
      <c r="B25" s="275"/>
      <c r="C25" s="274" t="s">
        <v>1486</v>
      </c>
      <c r="D25" s="448"/>
    </row>
    <row r="26" spans="2:4" x14ac:dyDescent="0.25">
      <c r="B26" s="275"/>
      <c r="C26" s="274" t="s">
        <v>1485</v>
      </c>
      <c r="D26" s="448"/>
    </row>
    <row r="27" spans="2:4" x14ac:dyDescent="0.25">
      <c r="B27" s="275"/>
      <c r="C27" s="274"/>
      <c r="D27" s="139"/>
    </row>
    <row r="28" spans="2:4" x14ac:dyDescent="0.25">
      <c r="B28" s="253" t="s">
        <v>1484</v>
      </c>
      <c r="C28" s="214"/>
      <c r="D28" s="214"/>
    </row>
    <row r="29" spans="2:4" ht="30" x14ac:dyDescent="0.25">
      <c r="B29" s="447" t="s">
        <v>1483</v>
      </c>
      <c r="C29" s="139" t="s">
        <v>1185</v>
      </c>
      <c r="D29" s="448"/>
    </row>
    <row r="30" spans="2:4" x14ac:dyDescent="0.25">
      <c r="B30" s="447"/>
      <c r="C30" s="139"/>
      <c r="D30" s="448"/>
    </row>
    <row r="31" spans="2:4" ht="30" x14ac:dyDescent="0.25">
      <c r="B31" s="447"/>
      <c r="C31" s="139" t="s">
        <v>1482</v>
      </c>
      <c r="D31" s="448"/>
    </row>
    <row r="32" spans="2:4" x14ac:dyDescent="0.25">
      <c r="B32" s="447"/>
      <c r="C32" s="166"/>
      <c r="D32" s="448"/>
    </row>
    <row r="33" spans="2:4" x14ac:dyDescent="0.25">
      <c r="B33" s="447"/>
      <c r="C33" s="166" t="s">
        <v>1481</v>
      </c>
      <c r="D33" s="448"/>
    </row>
    <row r="34" spans="2:4" ht="30" x14ac:dyDescent="0.25">
      <c r="B34" s="447" t="s">
        <v>1480</v>
      </c>
      <c r="C34" s="139" t="s">
        <v>1479</v>
      </c>
      <c r="D34" s="448"/>
    </row>
    <row r="35" spans="2:4" x14ac:dyDescent="0.25">
      <c r="B35" s="447"/>
      <c r="C35" s="139"/>
      <c r="D35" s="448"/>
    </row>
    <row r="36" spans="2:4" x14ac:dyDescent="0.25">
      <c r="B36" s="447"/>
      <c r="C36" s="166" t="s">
        <v>1478</v>
      </c>
      <c r="D36" s="448"/>
    </row>
    <row r="37" spans="2:4" ht="30" x14ac:dyDescent="0.25">
      <c r="B37" s="447" t="s">
        <v>1477</v>
      </c>
      <c r="C37" s="139" t="s">
        <v>1476</v>
      </c>
      <c r="D37" s="448"/>
    </row>
    <row r="38" spans="2:4" x14ac:dyDescent="0.25">
      <c r="B38" s="447"/>
      <c r="C38" s="139"/>
      <c r="D38" s="448"/>
    </row>
    <row r="39" spans="2:4" x14ac:dyDescent="0.25">
      <c r="B39" s="447"/>
      <c r="C39" s="166" t="s">
        <v>1475</v>
      </c>
      <c r="D39" s="448"/>
    </row>
    <row r="40" spans="2:4" ht="30" x14ac:dyDescent="0.25">
      <c r="B40" s="447" t="s">
        <v>1474</v>
      </c>
      <c r="C40" s="139" t="s">
        <v>1473</v>
      </c>
      <c r="D40" s="448"/>
    </row>
    <row r="41" spans="2:4" x14ac:dyDescent="0.25">
      <c r="B41" s="447"/>
      <c r="C41" s="139"/>
      <c r="D41" s="448"/>
    </row>
    <row r="42" spans="2:4" ht="30" x14ac:dyDescent="0.25">
      <c r="B42" s="447"/>
      <c r="C42" s="166" t="s">
        <v>1472</v>
      </c>
      <c r="D42" s="448"/>
    </row>
    <row r="43" spans="2:4" ht="45" x14ac:dyDescent="0.25">
      <c r="B43" s="273" t="s">
        <v>1471</v>
      </c>
      <c r="C43" s="137" t="s">
        <v>1470</v>
      </c>
      <c r="D43" s="137"/>
    </row>
    <row r="44" spans="2:4" x14ac:dyDescent="0.25">
      <c r="B44" s="147"/>
      <c r="C44" s="147"/>
      <c r="D44" s="147"/>
    </row>
    <row r="45" spans="2:4" x14ac:dyDescent="0.25">
      <c r="D45" s="357" t="s">
        <v>1259</v>
      </c>
    </row>
    <row r="56" spans="2:4" ht="15" customHeight="1" x14ac:dyDescent="0.25"/>
    <row r="57" spans="2:4" ht="222.75" customHeight="1" x14ac:dyDescent="0.25"/>
    <row r="58" spans="2:4" ht="203.25" customHeight="1" x14ac:dyDescent="0.25">
      <c r="B58" s="146"/>
      <c r="C58" s="272"/>
      <c r="D58" s="272"/>
    </row>
    <row r="59" spans="2:4" ht="15.75" x14ac:dyDescent="0.25">
      <c r="B59" s="271"/>
      <c r="C59" s="270"/>
      <c r="D59" s="270"/>
    </row>
    <row r="61" spans="2:4" x14ac:dyDescent="0.25">
      <c r="D61" s="135"/>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43386"/>
    <pageSetUpPr fitToPage="1"/>
  </sheetPr>
  <dimension ref="A1:U59"/>
  <sheetViews>
    <sheetView workbookViewId="0"/>
  </sheetViews>
  <sheetFormatPr defaultRowHeight="15" x14ac:dyDescent="0.25"/>
  <cols>
    <col min="2" max="2" width="40.28515625" bestFit="1" customWidth="1"/>
  </cols>
  <sheetData>
    <row r="1" spans="1:21" x14ac:dyDescent="0.25">
      <c r="A1" s="180"/>
      <c r="B1" s="180"/>
      <c r="C1" s="180"/>
      <c r="D1" s="180"/>
      <c r="E1" s="180"/>
      <c r="F1" s="180"/>
      <c r="G1" s="180"/>
      <c r="H1" s="180"/>
      <c r="I1" s="180"/>
      <c r="J1" s="180"/>
      <c r="K1" s="180"/>
      <c r="L1" s="180"/>
      <c r="M1" s="180"/>
      <c r="N1" s="180"/>
      <c r="O1" s="180"/>
      <c r="P1" s="180"/>
      <c r="Q1" s="180"/>
      <c r="R1" s="180"/>
      <c r="S1" s="180"/>
      <c r="T1" s="180"/>
      <c r="U1" s="180"/>
    </row>
    <row r="2" spans="1:21" x14ac:dyDescent="0.25">
      <c r="A2" s="180"/>
      <c r="B2" s="181"/>
      <c r="C2" s="180"/>
      <c r="D2" s="180"/>
      <c r="E2" s="180"/>
      <c r="F2" s="180"/>
      <c r="G2" s="180"/>
      <c r="H2" s="180"/>
      <c r="I2" s="180"/>
      <c r="J2" s="180"/>
      <c r="K2" s="180"/>
      <c r="L2" s="180"/>
      <c r="M2" s="180"/>
      <c r="N2" s="180"/>
      <c r="O2" s="180"/>
      <c r="P2" s="180"/>
      <c r="Q2" s="180"/>
      <c r="R2" s="180"/>
      <c r="S2" s="180"/>
      <c r="T2" s="180"/>
      <c r="U2" s="180"/>
    </row>
    <row r="3" spans="1:21" ht="15.75" customHeight="1" x14ac:dyDescent="0.25">
      <c r="A3" s="180"/>
      <c r="B3" s="307" t="s">
        <v>1539</v>
      </c>
      <c r="C3" s="306"/>
      <c r="D3" s="306"/>
      <c r="E3" s="302"/>
      <c r="F3" s="302"/>
      <c r="G3" s="302"/>
      <c r="H3" s="302"/>
      <c r="I3" s="302"/>
      <c r="J3" s="302"/>
      <c r="K3" s="302"/>
      <c r="L3" s="302"/>
      <c r="M3" s="302"/>
      <c r="N3" s="302"/>
      <c r="O3" s="302"/>
    </row>
    <row r="4" spans="1:21" ht="15" customHeight="1" x14ac:dyDescent="0.25">
      <c r="A4" s="180"/>
      <c r="B4" s="305" t="s">
        <v>1538</v>
      </c>
      <c r="C4" s="451" t="s">
        <v>1537</v>
      </c>
      <c r="D4" s="451"/>
      <c r="E4" s="451"/>
      <c r="F4" s="451"/>
      <c r="G4" s="451"/>
      <c r="H4" s="451"/>
      <c r="I4" s="451"/>
      <c r="J4" s="451"/>
      <c r="K4" s="451"/>
      <c r="L4" s="451"/>
      <c r="M4" s="451"/>
      <c r="N4" s="451"/>
      <c r="O4" s="451"/>
    </row>
    <row r="5" spans="1:21" ht="15" customHeight="1" x14ac:dyDescent="0.25">
      <c r="A5" s="180"/>
      <c r="B5" s="305"/>
      <c r="C5" s="452" t="s">
        <v>1536</v>
      </c>
      <c r="D5" s="452"/>
      <c r="E5" s="452"/>
      <c r="F5" s="452"/>
      <c r="G5" s="452"/>
      <c r="H5" s="452"/>
      <c r="I5" s="452"/>
      <c r="J5" s="452"/>
      <c r="K5" s="452"/>
      <c r="L5" s="452"/>
      <c r="M5" s="452"/>
      <c r="N5" s="452"/>
      <c r="O5" s="452"/>
    </row>
    <row r="6" spans="1:21" ht="15" customHeight="1" x14ac:dyDescent="0.25">
      <c r="A6" s="180"/>
      <c r="B6" s="304"/>
      <c r="C6" s="303"/>
      <c r="D6" s="303"/>
      <c r="E6" s="302"/>
      <c r="F6" s="302"/>
      <c r="G6" s="302"/>
      <c r="H6" s="302"/>
      <c r="I6" s="302"/>
      <c r="J6" s="302"/>
      <c r="K6" s="302"/>
      <c r="L6" s="302"/>
      <c r="M6" s="302"/>
      <c r="N6" s="302"/>
      <c r="O6" s="302"/>
    </row>
    <row r="7" spans="1:21" ht="15" customHeight="1" x14ac:dyDescent="0.25">
      <c r="A7" s="180"/>
      <c r="B7" s="301" t="s">
        <v>1535</v>
      </c>
      <c r="C7" s="214"/>
      <c r="D7" s="214"/>
      <c r="E7" s="214"/>
      <c r="F7" s="214"/>
      <c r="G7" s="214"/>
      <c r="H7" s="214"/>
      <c r="I7" s="214"/>
      <c r="J7" s="214"/>
      <c r="K7" s="214"/>
      <c r="L7" s="214"/>
      <c r="M7" s="214"/>
      <c r="N7" s="214"/>
      <c r="O7" s="214"/>
    </row>
    <row r="8" spans="1:21" ht="15" customHeight="1" x14ac:dyDescent="0.25">
      <c r="A8" s="180"/>
      <c r="B8" s="139" t="s">
        <v>1534</v>
      </c>
      <c r="C8" s="453"/>
      <c r="D8" s="453"/>
      <c r="E8" s="453"/>
      <c r="F8" s="453"/>
      <c r="G8" s="453"/>
      <c r="H8" s="453"/>
      <c r="I8" s="453"/>
      <c r="J8" s="453"/>
      <c r="K8" s="453"/>
      <c r="L8" s="453"/>
      <c r="M8" s="453"/>
      <c r="N8" s="453"/>
      <c r="O8" s="453"/>
    </row>
    <row r="9" spans="1:21" ht="15" customHeight="1" x14ac:dyDescent="0.25">
      <c r="A9" s="180"/>
      <c r="B9" s="146" t="s">
        <v>1533</v>
      </c>
      <c r="C9" s="454"/>
      <c r="D9" s="454"/>
      <c r="E9" s="454"/>
      <c r="F9" s="454"/>
      <c r="G9" s="454"/>
      <c r="H9" s="454"/>
      <c r="I9" s="454"/>
      <c r="J9" s="454"/>
      <c r="K9" s="454"/>
      <c r="L9" s="454"/>
      <c r="M9" s="454"/>
      <c r="N9" s="454"/>
      <c r="O9" s="454"/>
    </row>
    <row r="10" spans="1:21" x14ac:dyDescent="0.25">
      <c r="A10" s="180"/>
      <c r="B10" s="146"/>
      <c r="C10" s="455"/>
      <c r="D10" s="455"/>
      <c r="E10" s="455"/>
      <c r="F10" s="455"/>
      <c r="G10" s="455"/>
      <c r="H10" s="455"/>
      <c r="I10" s="455"/>
      <c r="J10" s="455"/>
      <c r="K10" s="455"/>
      <c r="L10" s="455"/>
      <c r="M10" s="455"/>
      <c r="N10" s="455"/>
      <c r="O10" s="455"/>
    </row>
    <row r="11" spans="1:21" ht="15.75" customHeight="1" x14ac:dyDescent="0.25">
      <c r="A11" s="180"/>
      <c r="B11" s="301" t="s">
        <v>1532</v>
      </c>
      <c r="C11" s="450" t="s">
        <v>1531</v>
      </c>
      <c r="D11" s="450"/>
      <c r="E11" s="450"/>
      <c r="F11" s="450"/>
      <c r="G11" s="450"/>
      <c r="H11" s="450"/>
      <c r="I11" s="450"/>
      <c r="J11" s="450"/>
      <c r="K11" s="450"/>
      <c r="L11" s="450"/>
      <c r="M11" s="450"/>
      <c r="N11" s="450"/>
      <c r="O11" s="450"/>
    </row>
    <row r="12" spans="1:21" ht="226.5" customHeight="1" x14ac:dyDescent="0.25">
      <c r="A12" s="180"/>
      <c r="B12" s="146" t="s">
        <v>1530</v>
      </c>
      <c r="C12" s="456" t="s">
        <v>1529</v>
      </c>
      <c r="D12" s="457"/>
      <c r="E12" s="457"/>
      <c r="F12" s="457"/>
      <c r="G12" s="457"/>
      <c r="H12" s="457"/>
      <c r="I12" s="457"/>
      <c r="J12" s="457"/>
      <c r="K12" s="457"/>
      <c r="L12" s="457"/>
      <c r="M12" s="457"/>
      <c r="N12" s="457"/>
      <c r="O12" s="458"/>
    </row>
    <row r="13" spans="1:21" x14ac:dyDescent="0.25">
      <c r="A13" s="180"/>
      <c r="B13" s="180"/>
      <c r="C13" s="287"/>
      <c r="D13" s="191"/>
      <c r="E13" s="191"/>
      <c r="F13" s="191"/>
      <c r="G13" s="191"/>
      <c r="H13" s="191"/>
      <c r="I13" s="191"/>
      <c r="J13" s="191"/>
      <c r="K13" s="191"/>
      <c r="L13" s="191"/>
      <c r="M13" s="191"/>
      <c r="N13" s="191"/>
      <c r="O13" s="286"/>
    </row>
    <row r="14" spans="1:21" x14ac:dyDescent="0.25">
      <c r="A14" s="180"/>
      <c r="B14" s="180"/>
      <c r="C14" s="287"/>
      <c r="D14" s="191"/>
      <c r="E14" s="191"/>
      <c r="F14" s="191"/>
      <c r="G14" s="191"/>
      <c r="H14" s="191"/>
      <c r="I14" s="191"/>
      <c r="J14" s="191"/>
      <c r="K14" s="191"/>
      <c r="L14" s="191"/>
      <c r="M14" s="191"/>
      <c r="N14" s="191"/>
      <c r="O14" s="286"/>
    </row>
    <row r="15" spans="1:21" ht="30" x14ac:dyDescent="0.25">
      <c r="A15" s="180"/>
      <c r="B15" s="146" t="s">
        <v>1528</v>
      </c>
      <c r="C15" s="287" t="s">
        <v>1527</v>
      </c>
      <c r="D15" s="191"/>
      <c r="E15" s="191"/>
      <c r="F15" s="191"/>
      <c r="G15" s="191"/>
      <c r="H15" s="191"/>
      <c r="I15" s="191"/>
      <c r="J15" s="191"/>
      <c r="K15" s="191"/>
      <c r="L15" s="191"/>
      <c r="M15" s="191"/>
      <c r="N15" s="191"/>
      <c r="O15" s="286"/>
    </row>
    <row r="16" spans="1:21" x14ac:dyDescent="0.25">
      <c r="A16" s="180"/>
      <c r="B16" s="180"/>
      <c r="C16" s="297"/>
      <c r="D16" s="191"/>
      <c r="E16" s="296"/>
      <c r="F16" s="289"/>
      <c r="G16" s="191"/>
      <c r="H16" s="191"/>
      <c r="I16" s="191"/>
      <c r="J16" s="191"/>
      <c r="K16" s="191"/>
      <c r="L16" s="191"/>
      <c r="M16" s="191"/>
      <c r="N16" s="191"/>
      <c r="O16" s="286"/>
    </row>
    <row r="17" spans="1:15" x14ac:dyDescent="0.25">
      <c r="A17" s="180"/>
      <c r="B17" s="180"/>
      <c r="C17" s="295" t="s">
        <v>1520</v>
      </c>
      <c r="D17" s="191"/>
      <c r="E17" s="296"/>
      <c r="F17" s="289"/>
      <c r="G17" s="191"/>
      <c r="H17" s="191"/>
      <c r="I17" s="191"/>
      <c r="J17" s="191"/>
      <c r="K17" s="191"/>
      <c r="L17" s="191"/>
      <c r="M17" s="191"/>
      <c r="N17" s="191"/>
      <c r="O17" s="286"/>
    </row>
    <row r="18" spans="1:15" x14ac:dyDescent="0.25">
      <c r="A18" s="180"/>
      <c r="B18" s="180"/>
      <c r="C18" s="287" t="s">
        <v>1526</v>
      </c>
      <c r="D18" s="191"/>
      <c r="E18" s="296"/>
      <c r="F18" s="289"/>
      <c r="G18" s="191"/>
      <c r="H18" s="191"/>
      <c r="I18" s="191"/>
      <c r="J18" s="191"/>
      <c r="K18" s="191"/>
      <c r="L18" s="191"/>
      <c r="M18" s="191"/>
      <c r="N18" s="191"/>
      <c r="O18" s="286"/>
    </row>
    <row r="19" spans="1:15" x14ac:dyDescent="0.25">
      <c r="A19" s="180"/>
      <c r="B19" s="180"/>
      <c r="C19" s="297"/>
      <c r="D19" s="191"/>
      <c r="E19" s="296"/>
      <c r="F19" s="289"/>
      <c r="G19" s="191"/>
      <c r="H19" s="191"/>
      <c r="I19" s="191"/>
      <c r="J19" s="191"/>
      <c r="K19" s="191"/>
      <c r="L19" s="191"/>
      <c r="M19" s="191"/>
      <c r="N19" s="191"/>
      <c r="O19" s="286"/>
    </row>
    <row r="20" spans="1:15" x14ac:dyDescent="0.25">
      <c r="A20" s="180"/>
      <c r="B20" s="180"/>
      <c r="C20" s="287"/>
      <c r="D20" s="449" t="s">
        <v>1522</v>
      </c>
      <c r="E20" s="449"/>
      <c r="F20" s="449"/>
      <c r="G20" s="449"/>
      <c r="H20" s="449"/>
      <c r="I20" s="449"/>
      <c r="J20" s="449"/>
      <c r="K20" s="449"/>
      <c r="L20" s="293"/>
      <c r="M20" s="191"/>
      <c r="N20" s="191"/>
      <c r="O20" s="286"/>
    </row>
    <row r="21" spans="1:15" x14ac:dyDescent="0.25">
      <c r="A21" s="180"/>
      <c r="B21" s="180"/>
      <c r="C21" s="287"/>
      <c r="D21" s="191"/>
      <c r="E21" s="191"/>
      <c r="F21" s="191"/>
      <c r="G21" s="191"/>
      <c r="H21" s="191"/>
      <c r="I21" s="191"/>
      <c r="J21" s="191"/>
      <c r="K21" s="191"/>
      <c r="L21" s="191"/>
      <c r="M21" s="191"/>
      <c r="N21" s="191"/>
      <c r="O21" s="286"/>
    </row>
    <row r="22" spans="1:15" ht="15.75" thickBot="1" x14ac:dyDescent="0.3">
      <c r="A22" s="180"/>
      <c r="B22" s="180"/>
      <c r="C22" s="292" t="s">
        <v>1516</v>
      </c>
      <c r="D22" s="291" t="s">
        <v>1515</v>
      </c>
      <c r="E22" s="291" t="s">
        <v>1514</v>
      </c>
      <c r="F22" s="291" t="s">
        <v>1513</v>
      </c>
      <c r="G22" s="291" t="s">
        <v>1512</v>
      </c>
      <c r="H22" s="291" t="s">
        <v>1511</v>
      </c>
      <c r="I22" s="291" t="s">
        <v>1510</v>
      </c>
      <c r="J22" s="291" t="s">
        <v>1509</v>
      </c>
      <c r="K22" s="291" t="s">
        <v>1508</v>
      </c>
      <c r="L22" s="291" t="s">
        <v>1507</v>
      </c>
      <c r="M22" s="191"/>
      <c r="N22" s="191"/>
      <c r="O22" s="286"/>
    </row>
    <row r="23" spans="1:15" x14ac:dyDescent="0.25">
      <c r="A23" s="180"/>
      <c r="B23" s="180"/>
      <c r="C23" s="300">
        <v>266666.66666666669</v>
      </c>
      <c r="D23" s="299">
        <v>266666.66666666669</v>
      </c>
      <c r="E23" s="299">
        <v>266666.66666666669</v>
      </c>
      <c r="F23" s="299">
        <v>133333.33333333334</v>
      </c>
      <c r="G23" s="299">
        <v>66666.666666666672</v>
      </c>
      <c r="H23" s="288" t="s">
        <v>1506</v>
      </c>
      <c r="I23" s="288" t="s">
        <v>1506</v>
      </c>
      <c r="J23" s="288" t="s">
        <v>1506</v>
      </c>
      <c r="K23" s="288" t="s">
        <v>1506</v>
      </c>
      <c r="L23" s="288" t="s">
        <v>1506</v>
      </c>
      <c r="M23" s="191"/>
      <c r="N23" s="191"/>
      <c r="O23" s="286"/>
    </row>
    <row r="24" spans="1:15" x14ac:dyDescent="0.25">
      <c r="A24" s="180"/>
      <c r="B24" s="180"/>
      <c r="C24" s="300"/>
      <c r="D24" s="299"/>
      <c r="E24" s="299"/>
      <c r="F24" s="299"/>
      <c r="G24" s="299"/>
      <c r="H24" s="288"/>
      <c r="I24" s="288"/>
      <c r="J24" s="288"/>
      <c r="K24" s="288"/>
      <c r="L24" s="288"/>
      <c r="M24" s="191"/>
      <c r="N24" s="191"/>
      <c r="O24" s="286"/>
    </row>
    <row r="25" spans="1:15" x14ac:dyDescent="0.25">
      <c r="A25" s="180"/>
      <c r="B25" s="180"/>
      <c r="C25" s="300"/>
      <c r="D25" s="299"/>
      <c r="E25" s="299"/>
      <c r="F25" s="299"/>
      <c r="G25" s="299"/>
      <c r="H25" s="288"/>
      <c r="I25" s="288"/>
      <c r="J25" s="288"/>
      <c r="K25" s="288"/>
      <c r="L25" s="288"/>
      <c r="M25" s="191"/>
      <c r="N25" s="191"/>
      <c r="O25" s="286"/>
    </row>
    <row r="26" spans="1:15" x14ac:dyDescent="0.25">
      <c r="A26" s="180"/>
      <c r="B26" s="180"/>
      <c r="C26" s="300"/>
      <c r="D26" s="299"/>
      <c r="E26" s="299"/>
      <c r="F26" s="299"/>
      <c r="G26" s="299"/>
      <c r="H26" s="288"/>
      <c r="I26" s="288"/>
      <c r="J26" s="288"/>
      <c r="K26" s="288"/>
      <c r="L26" s="288"/>
      <c r="M26" s="191"/>
      <c r="N26" s="191"/>
      <c r="O26" s="286"/>
    </row>
    <row r="27" spans="1:15" x14ac:dyDescent="0.25">
      <c r="A27" s="180"/>
      <c r="B27" s="180"/>
      <c r="C27" s="287" t="s">
        <v>1525</v>
      </c>
      <c r="D27" s="299"/>
      <c r="E27" s="299"/>
      <c r="F27" s="299"/>
      <c r="G27" s="299"/>
      <c r="H27" s="288"/>
      <c r="I27" s="288"/>
      <c r="J27" s="288"/>
      <c r="K27" s="288"/>
      <c r="L27" s="288"/>
      <c r="M27" s="191"/>
      <c r="N27" s="191"/>
      <c r="O27" s="286"/>
    </row>
    <row r="28" spans="1:15" x14ac:dyDescent="0.25">
      <c r="A28" s="180"/>
      <c r="B28" s="180"/>
      <c r="C28" s="287"/>
      <c r="D28" s="299"/>
      <c r="E28" s="299"/>
      <c r="F28" s="299"/>
      <c r="G28" s="299"/>
      <c r="H28" s="288"/>
      <c r="I28" s="288"/>
      <c r="J28" s="288"/>
      <c r="K28" s="288"/>
      <c r="L28" s="288"/>
      <c r="M28" s="191"/>
      <c r="N28" s="191"/>
      <c r="O28" s="286"/>
    </row>
    <row r="29" spans="1:15" x14ac:dyDescent="0.25">
      <c r="A29" s="180"/>
      <c r="B29" s="180"/>
      <c r="C29" s="295" t="s">
        <v>1520</v>
      </c>
      <c r="D29" s="191"/>
      <c r="E29" s="191"/>
      <c r="F29" s="191"/>
      <c r="G29" s="191"/>
      <c r="H29" s="191"/>
      <c r="I29" s="191"/>
      <c r="J29" s="191"/>
      <c r="K29" s="191"/>
      <c r="L29" s="191"/>
      <c r="M29" s="191"/>
      <c r="N29" s="191"/>
      <c r="O29" s="286"/>
    </row>
    <row r="30" spans="1:15" x14ac:dyDescent="0.25">
      <c r="A30" s="180"/>
      <c r="B30" s="180"/>
      <c r="C30" s="287" t="s">
        <v>1524</v>
      </c>
      <c r="D30" s="191"/>
      <c r="E30" s="191"/>
      <c r="F30" s="191"/>
      <c r="G30" s="191"/>
      <c r="H30" s="191"/>
      <c r="I30" s="191"/>
      <c r="J30" s="191"/>
      <c r="K30" s="191"/>
      <c r="L30" s="191"/>
      <c r="M30" s="191"/>
      <c r="N30" s="191"/>
      <c r="O30" s="286"/>
    </row>
    <row r="31" spans="1:15" x14ac:dyDescent="0.25">
      <c r="A31" s="180"/>
      <c r="B31" s="180"/>
      <c r="C31" s="287" t="s">
        <v>1523</v>
      </c>
      <c r="D31" s="294"/>
      <c r="E31" s="294"/>
      <c r="F31" s="294"/>
      <c r="G31" s="294"/>
      <c r="H31" s="294"/>
      <c r="I31" s="294"/>
      <c r="J31" s="294"/>
      <c r="K31" s="294"/>
      <c r="L31" s="294"/>
      <c r="M31" s="191"/>
      <c r="N31" s="191"/>
      <c r="O31" s="286"/>
    </row>
    <row r="32" spans="1:15" x14ac:dyDescent="0.25">
      <c r="A32" s="180"/>
      <c r="B32" s="180"/>
      <c r="C32" s="295"/>
      <c r="D32" s="294"/>
      <c r="E32" s="294"/>
      <c r="F32" s="294"/>
      <c r="G32" s="294"/>
      <c r="H32" s="294"/>
      <c r="I32" s="294"/>
      <c r="J32" s="294"/>
      <c r="K32" s="294"/>
      <c r="L32" s="294"/>
      <c r="M32" s="191"/>
      <c r="N32" s="191"/>
      <c r="O32" s="286"/>
    </row>
    <row r="33" spans="1:15" x14ac:dyDescent="0.25">
      <c r="A33" s="180"/>
      <c r="B33" s="180"/>
      <c r="C33" s="287"/>
      <c r="D33" s="449" t="s">
        <v>1522</v>
      </c>
      <c r="E33" s="449"/>
      <c r="F33" s="449"/>
      <c r="G33" s="449"/>
      <c r="H33" s="449"/>
      <c r="I33" s="449"/>
      <c r="J33" s="449"/>
      <c r="K33" s="449"/>
      <c r="L33" s="293"/>
      <c r="M33" s="191"/>
      <c r="N33" s="191"/>
      <c r="O33" s="286"/>
    </row>
    <row r="34" spans="1:15" x14ac:dyDescent="0.25">
      <c r="A34" s="180"/>
      <c r="B34" s="180"/>
      <c r="C34" s="287"/>
      <c r="D34" s="191"/>
      <c r="E34" s="191"/>
      <c r="F34" s="191"/>
      <c r="G34" s="191"/>
      <c r="H34" s="191"/>
      <c r="I34" s="191"/>
      <c r="J34" s="191"/>
      <c r="K34" s="191"/>
      <c r="L34" s="191"/>
      <c r="M34" s="191"/>
      <c r="N34" s="191"/>
      <c r="O34" s="286"/>
    </row>
    <row r="35" spans="1:15" ht="15.75" thickBot="1" x14ac:dyDescent="0.3">
      <c r="A35" s="180"/>
      <c r="B35" s="180"/>
      <c r="C35" s="292" t="s">
        <v>1516</v>
      </c>
      <c r="D35" s="291" t="s">
        <v>1515</v>
      </c>
      <c r="E35" s="291" t="s">
        <v>1514</v>
      </c>
      <c r="F35" s="291" t="s">
        <v>1513</v>
      </c>
      <c r="G35" s="291" t="s">
        <v>1512</v>
      </c>
      <c r="H35" s="291" t="s">
        <v>1511</v>
      </c>
      <c r="I35" s="291" t="s">
        <v>1510</v>
      </c>
      <c r="J35" s="291" t="s">
        <v>1509</v>
      </c>
      <c r="K35" s="291" t="s">
        <v>1508</v>
      </c>
      <c r="L35" s="291" t="s">
        <v>1507</v>
      </c>
      <c r="M35" s="191"/>
      <c r="N35" s="191"/>
      <c r="O35" s="286"/>
    </row>
    <row r="36" spans="1:15" x14ac:dyDescent="0.25">
      <c r="A36" s="180"/>
      <c r="B36" s="180"/>
      <c r="C36" s="290" t="s">
        <v>1506</v>
      </c>
      <c r="D36" s="288" t="s">
        <v>1506</v>
      </c>
      <c r="E36" s="298">
        <v>571428.57142857148</v>
      </c>
      <c r="F36" s="298">
        <v>285714.28571428574</v>
      </c>
      <c r="G36" s="298">
        <v>142857.14285714287</v>
      </c>
      <c r="H36" s="288" t="s">
        <v>1506</v>
      </c>
      <c r="I36" s="288" t="s">
        <v>1506</v>
      </c>
      <c r="J36" s="288" t="s">
        <v>1506</v>
      </c>
      <c r="K36" s="288" t="s">
        <v>1506</v>
      </c>
      <c r="L36" s="288" t="s">
        <v>1506</v>
      </c>
      <c r="M36" s="191"/>
      <c r="N36" s="191"/>
      <c r="O36" s="286"/>
    </row>
    <row r="37" spans="1:15" x14ac:dyDescent="0.25">
      <c r="A37" s="180"/>
      <c r="B37" s="180"/>
      <c r="C37" s="287"/>
      <c r="D37" s="191"/>
      <c r="E37" s="191"/>
      <c r="F37" s="191"/>
      <c r="G37" s="191"/>
      <c r="H37" s="191"/>
      <c r="I37" s="191"/>
      <c r="J37" s="191"/>
      <c r="K37" s="191"/>
      <c r="L37" s="191"/>
      <c r="M37" s="191"/>
      <c r="N37" s="191"/>
      <c r="O37" s="286"/>
    </row>
    <row r="38" spans="1:15" x14ac:dyDescent="0.25">
      <c r="A38" s="180"/>
      <c r="B38" s="180"/>
      <c r="C38" s="287"/>
      <c r="D38" s="191"/>
      <c r="E38" s="191"/>
      <c r="F38" s="191"/>
      <c r="G38" s="191"/>
      <c r="H38" s="191"/>
      <c r="I38" s="191"/>
      <c r="J38" s="191"/>
      <c r="K38" s="191"/>
      <c r="L38" s="191"/>
      <c r="M38" s="191"/>
      <c r="N38" s="191"/>
      <c r="O38" s="286"/>
    </row>
    <row r="39" spans="1:15" x14ac:dyDescent="0.25">
      <c r="A39" s="180"/>
      <c r="B39" s="180"/>
      <c r="C39" s="287" t="s">
        <v>1521</v>
      </c>
      <c r="D39" s="191"/>
      <c r="E39" s="191"/>
      <c r="F39" s="191"/>
      <c r="G39" s="191"/>
      <c r="H39" s="191"/>
      <c r="I39" s="191"/>
      <c r="J39" s="191"/>
      <c r="K39" s="191"/>
      <c r="L39" s="191"/>
      <c r="M39" s="191"/>
      <c r="N39" s="191"/>
      <c r="O39" s="286"/>
    </row>
    <row r="40" spans="1:15" x14ac:dyDescent="0.25">
      <c r="A40" s="180"/>
      <c r="B40" s="180"/>
      <c r="C40" s="287"/>
      <c r="D40" s="191"/>
      <c r="E40" s="191"/>
      <c r="F40" s="191"/>
      <c r="G40" s="191"/>
      <c r="H40" s="191"/>
      <c r="I40" s="191"/>
      <c r="J40" s="191"/>
      <c r="K40" s="191"/>
      <c r="L40" s="191"/>
      <c r="M40" s="191"/>
      <c r="N40" s="191"/>
      <c r="O40" s="286"/>
    </row>
    <row r="41" spans="1:15" x14ac:dyDescent="0.25">
      <c r="A41" s="180"/>
      <c r="B41" s="180"/>
      <c r="C41" s="295" t="s">
        <v>1520</v>
      </c>
      <c r="D41" s="191"/>
      <c r="E41" s="191"/>
      <c r="F41" s="191"/>
      <c r="G41" s="191"/>
      <c r="H41" s="191"/>
      <c r="I41" s="191"/>
      <c r="J41" s="191"/>
      <c r="K41" s="191"/>
      <c r="L41" s="191"/>
      <c r="M41" s="191"/>
      <c r="N41" s="191"/>
      <c r="O41" s="286"/>
    </row>
    <row r="42" spans="1:15" x14ac:dyDescent="0.25">
      <c r="A42" s="180"/>
      <c r="B42" s="180"/>
      <c r="C42" s="287" t="s">
        <v>1519</v>
      </c>
      <c r="D42" s="191"/>
      <c r="E42" s="191"/>
      <c r="F42" s="191"/>
      <c r="G42" s="191"/>
      <c r="H42" s="191"/>
      <c r="I42" s="191"/>
      <c r="J42" s="191"/>
      <c r="K42" s="191"/>
      <c r="L42" s="191"/>
      <c r="M42" s="191"/>
      <c r="N42" s="191"/>
      <c r="O42" s="286"/>
    </row>
    <row r="43" spans="1:15" x14ac:dyDescent="0.25">
      <c r="A43" s="180"/>
      <c r="B43" s="180"/>
      <c r="C43" s="287" t="s">
        <v>1518</v>
      </c>
      <c r="D43" s="294"/>
      <c r="E43" s="294"/>
      <c r="F43" s="294"/>
      <c r="G43" s="294"/>
      <c r="H43" s="294"/>
      <c r="I43" s="294"/>
      <c r="J43" s="294"/>
      <c r="K43" s="294"/>
      <c r="L43" s="294"/>
      <c r="M43" s="191"/>
      <c r="N43" s="191"/>
      <c r="O43" s="286"/>
    </row>
    <row r="44" spans="1:15" x14ac:dyDescent="0.25">
      <c r="A44" s="180"/>
      <c r="B44" s="180"/>
      <c r="C44" s="287"/>
      <c r="D44" s="294"/>
      <c r="E44" s="294"/>
      <c r="F44" s="294"/>
      <c r="G44" s="294"/>
      <c r="H44" s="294"/>
      <c r="I44" s="294"/>
      <c r="J44" s="294"/>
      <c r="K44" s="294"/>
      <c r="L44" s="294"/>
      <c r="M44" s="191"/>
      <c r="N44" s="191"/>
      <c r="O44" s="286"/>
    </row>
    <row r="45" spans="1:15" x14ac:dyDescent="0.25">
      <c r="A45" s="180"/>
      <c r="B45" s="180"/>
      <c r="C45" s="297"/>
      <c r="D45" s="147"/>
      <c r="E45" s="296"/>
      <c r="F45" s="296"/>
      <c r="G45" s="294"/>
      <c r="H45" s="294"/>
      <c r="I45" s="294"/>
      <c r="J45" s="294"/>
      <c r="K45" s="294"/>
      <c r="L45" s="294"/>
      <c r="M45" s="191"/>
      <c r="N45" s="191"/>
      <c r="O45" s="286"/>
    </row>
    <row r="46" spans="1:15" x14ac:dyDescent="0.25">
      <c r="A46" s="180"/>
      <c r="B46" s="180"/>
      <c r="C46" s="295"/>
      <c r="D46" s="294"/>
      <c r="E46" s="294"/>
      <c r="F46" s="294"/>
      <c r="G46" s="294"/>
      <c r="H46" s="294"/>
      <c r="I46" s="294"/>
      <c r="J46" s="294"/>
      <c r="K46" s="294"/>
      <c r="L46" s="294"/>
      <c r="M46" s="191"/>
      <c r="N46" s="191"/>
      <c r="O46" s="286"/>
    </row>
    <row r="47" spans="1:15" x14ac:dyDescent="0.25">
      <c r="A47" s="180"/>
      <c r="B47" s="180"/>
      <c r="C47" s="287"/>
      <c r="D47" s="449" t="s">
        <v>1517</v>
      </c>
      <c r="E47" s="449"/>
      <c r="F47" s="449"/>
      <c r="G47" s="449"/>
      <c r="H47" s="449"/>
      <c r="I47" s="449"/>
      <c r="J47" s="449"/>
      <c r="K47" s="449"/>
      <c r="L47" s="293"/>
      <c r="M47" s="191"/>
      <c r="N47" s="191"/>
      <c r="O47" s="286"/>
    </row>
    <row r="48" spans="1:15" x14ac:dyDescent="0.25">
      <c r="A48" s="180"/>
      <c r="B48" s="180"/>
      <c r="C48" s="287"/>
      <c r="D48" s="191"/>
      <c r="E48" s="191"/>
      <c r="F48" s="191"/>
      <c r="G48" s="191"/>
      <c r="H48" s="191"/>
      <c r="I48" s="191"/>
      <c r="J48" s="191"/>
      <c r="K48" s="191"/>
      <c r="L48" s="191"/>
      <c r="M48" s="191"/>
      <c r="N48" s="191"/>
      <c r="O48" s="286"/>
    </row>
    <row r="49" spans="1:15" ht="15.75" thickBot="1" x14ac:dyDescent="0.3">
      <c r="A49" s="180"/>
      <c r="B49" s="180"/>
      <c r="C49" s="292" t="s">
        <v>1516</v>
      </c>
      <c r="D49" s="291" t="s">
        <v>1515</v>
      </c>
      <c r="E49" s="291" t="s">
        <v>1514</v>
      </c>
      <c r="F49" s="291" t="s">
        <v>1513</v>
      </c>
      <c r="G49" s="291" t="s">
        <v>1512</v>
      </c>
      <c r="H49" s="291" t="s">
        <v>1511</v>
      </c>
      <c r="I49" s="291" t="s">
        <v>1510</v>
      </c>
      <c r="J49" s="291" t="s">
        <v>1509</v>
      </c>
      <c r="K49" s="291" t="s">
        <v>1508</v>
      </c>
      <c r="L49" s="291" t="s">
        <v>1507</v>
      </c>
      <c r="M49" s="191"/>
      <c r="N49" s="191"/>
      <c r="O49" s="286"/>
    </row>
    <row r="50" spans="1:15" x14ac:dyDescent="0.25">
      <c r="A50" s="180"/>
      <c r="B50" s="180"/>
      <c r="C50" s="290" t="s">
        <v>1506</v>
      </c>
      <c r="D50" s="288" t="s">
        <v>1506</v>
      </c>
      <c r="E50" s="288" t="s">
        <v>1506</v>
      </c>
      <c r="F50" s="288" t="s">
        <v>1506</v>
      </c>
      <c r="G50" s="289">
        <v>1000000</v>
      </c>
      <c r="H50" s="288" t="s">
        <v>1506</v>
      </c>
      <c r="I50" s="288" t="s">
        <v>1506</v>
      </c>
      <c r="J50" s="288" t="s">
        <v>1506</v>
      </c>
      <c r="K50" s="288" t="s">
        <v>1506</v>
      </c>
      <c r="L50" s="288" t="s">
        <v>1506</v>
      </c>
      <c r="M50" s="191"/>
      <c r="N50" s="191"/>
      <c r="O50" s="286"/>
    </row>
    <row r="51" spans="1:15" x14ac:dyDescent="0.25">
      <c r="A51" s="180"/>
      <c r="B51" s="180"/>
      <c r="C51" s="287"/>
      <c r="D51" s="191"/>
      <c r="E51" s="191"/>
      <c r="F51" s="191"/>
      <c r="G51" s="191"/>
      <c r="H51" s="191"/>
      <c r="I51" s="191"/>
      <c r="J51" s="191"/>
      <c r="K51" s="191"/>
      <c r="L51" s="191"/>
      <c r="M51" s="191"/>
      <c r="N51" s="191"/>
      <c r="O51" s="286"/>
    </row>
    <row r="52" spans="1:15" ht="15.75" thickBot="1" x14ac:dyDescent="0.3">
      <c r="A52" s="180"/>
      <c r="B52" s="284"/>
      <c r="C52" s="285"/>
      <c r="D52" s="284"/>
      <c r="E52" s="284"/>
      <c r="F52" s="284"/>
      <c r="G52" s="284"/>
      <c r="H52" s="284"/>
      <c r="I52" s="284"/>
      <c r="J52" s="284"/>
      <c r="K52" s="284"/>
      <c r="L52" s="284"/>
      <c r="M52" s="284"/>
      <c r="N52" s="284"/>
      <c r="O52" s="283"/>
    </row>
    <row r="53" spans="1:15" x14ac:dyDescent="0.25">
      <c r="A53" s="180"/>
      <c r="B53" s="180"/>
      <c r="C53" s="180"/>
      <c r="D53" s="180"/>
      <c r="E53" s="180"/>
      <c r="F53" s="180"/>
      <c r="G53" s="180"/>
      <c r="H53" s="180"/>
      <c r="I53" s="180"/>
      <c r="J53" s="180"/>
      <c r="K53" s="180"/>
      <c r="L53" s="180"/>
      <c r="M53" s="180"/>
      <c r="N53" s="180"/>
      <c r="O53" s="180"/>
    </row>
    <row r="54" spans="1:15" x14ac:dyDescent="0.25">
      <c r="A54" s="180"/>
      <c r="B54" s="180"/>
      <c r="C54" s="180"/>
      <c r="D54" s="180"/>
      <c r="E54" s="180"/>
      <c r="F54" s="180"/>
      <c r="G54" s="180"/>
      <c r="H54" s="180"/>
      <c r="I54" s="180"/>
      <c r="J54" s="180"/>
      <c r="K54" s="180"/>
      <c r="L54" s="180"/>
      <c r="M54" s="180"/>
      <c r="N54" s="180"/>
      <c r="O54" s="180"/>
    </row>
    <row r="55" spans="1:15" x14ac:dyDescent="0.25">
      <c r="A55" s="180"/>
      <c r="B55" s="180"/>
      <c r="C55" s="180"/>
      <c r="D55" s="180"/>
      <c r="E55" s="180"/>
      <c r="F55" s="180"/>
      <c r="G55" s="180"/>
      <c r="H55" s="180"/>
      <c r="I55" s="180"/>
      <c r="J55" s="180"/>
      <c r="K55" s="180"/>
      <c r="L55" s="180"/>
      <c r="M55" s="180"/>
      <c r="N55" s="180"/>
      <c r="O55" s="357" t="s">
        <v>1259</v>
      </c>
    </row>
    <row r="56" spans="1:15" x14ac:dyDescent="0.25">
      <c r="A56" s="180"/>
      <c r="B56" s="180"/>
      <c r="C56" s="180"/>
      <c r="D56" s="180"/>
      <c r="E56" s="180"/>
      <c r="F56" s="180"/>
      <c r="G56" s="180"/>
      <c r="H56" s="180"/>
      <c r="I56" s="180"/>
      <c r="J56" s="180"/>
      <c r="K56" s="180"/>
      <c r="L56" s="180"/>
      <c r="M56" s="180"/>
      <c r="N56" s="180"/>
      <c r="O56" s="180"/>
    </row>
    <row r="57" spans="1:15" x14ac:dyDescent="0.25">
      <c r="A57" s="180"/>
      <c r="B57" s="180"/>
      <c r="C57" s="180"/>
      <c r="D57" s="180"/>
      <c r="E57" s="180"/>
      <c r="F57" s="180"/>
      <c r="G57" s="180"/>
      <c r="H57" s="180"/>
      <c r="I57" s="180"/>
      <c r="J57" s="180"/>
      <c r="K57" s="180"/>
      <c r="L57" s="180"/>
      <c r="M57" s="180"/>
      <c r="N57" s="180"/>
      <c r="O57" s="180"/>
    </row>
    <row r="58" spans="1:15" x14ac:dyDescent="0.25">
      <c r="A58" s="180"/>
      <c r="B58" s="180"/>
      <c r="C58" s="180"/>
      <c r="D58" s="180"/>
      <c r="E58" s="180"/>
      <c r="F58" s="180"/>
      <c r="G58" s="180"/>
      <c r="H58" s="180"/>
      <c r="I58" s="180"/>
      <c r="J58" s="180"/>
      <c r="K58" s="180"/>
      <c r="L58" s="180"/>
      <c r="M58" s="180"/>
      <c r="N58" s="180"/>
      <c r="O58" s="180"/>
    </row>
    <row r="59" spans="1:15" x14ac:dyDescent="0.25">
      <c r="A59" s="180"/>
      <c r="B59" s="180"/>
      <c r="C59" s="180"/>
      <c r="D59" s="180"/>
      <c r="E59" s="180"/>
      <c r="F59" s="180"/>
      <c r="G59" s="180"/>
      <c r="H59" s="180"/>
      <c r="I59" s="180"/>
      <c r="J59" s="180"/>
      <c r="K59" s="180"/>
      <c r="L59" s="180"/>
      <c r="M59" s="180"/>
      <c r="N59" s="180"/>
      <c r="O59" s="180"/>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43386"/>
    <pageSetUpPr fitToPage="1"/>
  </sheetPr>
  <dimension ref="A1:D74"/>
  <sheetViews>
    <sheetView zoomScale="85" zoomScaleNormal="85" workbookViewId="0"/>
  </sheetViews>
  <sheetFormatPr defaultRowHeight="15" x14ac:dyDescent="0.25"/>
  <cols>
    <col min="1" max="1" width="4.7109375" style="180" customWidth="1"/>
    <col min="2" max="2" width="71.140625" style="180" customWidth="1"/>
    <col min="3" max="3" width="68.140625" style="180" customWidth="1"/>
    <col min="4" max="4" width="80.28515625" style="180" customWidth="1"/>
    <col min="5" max="16384" width="9.140625" style="180"/>
  </cols>
  <sheetData>
    <row r="1" spans="2:4" s="308" customFormat="1" x14ac:dyDescent="0.25"/>
    <row r="2" spans="2:4" s="308" customFormat="1" x14ac:dyDescent="0.25"/>
    <row r="3" spans="2:4" s="308" customFormat="1" x14ac:dyDescent="0.25"/>
    <row r="4" spans="2:4" s="308" customFormat="1" x14ac:dyDescent="0.25"/>
    <row r="5" spans="2:4" s="308" customFormat="1" x14ac:dyDescent="0.25"/>
    <row r="6" spans="2:4" s="308" customFormat="1" ht="16.5" thickBot="1" x14ac:dyDescent="0.3">
      <c r="B6" s="354" t="s">
        <v>1599</v>
      </c>
    </row>
    <row r="7" spans="2:4" s="308" customFormat="1" ht="15.75" thickBot="1" x14ac:dyDescent="0.3">
      <c r="B7" s="312" t="s">
        <v>1186</v>
      </c>
      <c r="C7" s="463" t="s">
        <v>1504</v>
      </c>
      <c r="D7" s="464"/>
    </row>
    <row r="8" spans="2:4" s="308" customFormat="1" ht="15.75" thickBot="1" x14ac:dyDescent="0.3">
      <c r="B8" s="316" t="s">
        <v>1598</v>
      </c>
      <c r="C8" s="465"/>
      <c r="D8" s="466"/>
    </row>
    <row r="9" spans="2:4" s="308" customFormat="1" x14ac:dyDescent="0.25">
      <c r="B9" s="353" t="s">
        <v>1289</v>
      </c>
      <c r="C9" s="497" t="s">
        <v>1597</v>
      </c>
      <c r="D9" s="498"/>
    </row>
    <row r="10" spans="2:4" s="308" customFormat="1" x14ac:dyDescent="0.25">
      <c r="B10" s="350" t="s">
        <v>1288</v>
      </c>
      <c r="C10" s="489" t="s">
        <v>1596</v>
      </c>
      <c r="D10" s="490"/>
    </row>
    <row r="11" spans="2:4" s="308" customFormat="1" x14ac:dyDescent="0.25">
      <c r="B11" s="350" t="s">
        <v>1286</v>
      </c>
      <c r="C11" s="489" t="s">
        <v>1595</v>
      </c>
      <c r="D11" s="490"/>
    </row>
    <row r="12" spans="2:4" s="308" customFormat="1" x14ac:dyDescent="0.25">
      <c r="B12" s="350" t="s">
        <v>1285</v>
      </c>
      <c r="C12" s="489" t="s">
        <v>1594</v>
      </c>
      <c r="D12" s="490"/>
    </row>
    <row r="13" spans="2:4" s="308" customFormat="1" x14ac:dyDescent="0.25">
      <c r="B13" s="350" t="s">
        <v>1284</v>
      </c>
      <c r="C13" s="489" t="s">
        <v>1593</v>
      </c>
      <c r="D13" s="490"/>
    </row>
    <row r="14" spans="2:4" s="308" customFormat="1" x14ac:dyDescent="0.25">
      <c r="B14" s="350" t="s">
        <v>1283</v>
      </c>
      <c r="C14" s="489" t="s">
        <v>1592</v>
      </c>
      <c r="D14" s="490"/>
    </row>
    <row r="15" spans="2:4" s="308" customFormat="1" x14ac:dyDescent="0.25">
      <c r="B15" s="350" t="s">
        <v>1282</v>
      </c>
      <c r="C15" s="493" t="s">
        <v>1591</v>
      </c>
      <c r="D15" s="494"/>
    </row>
    <row r="16" spans="2:4" s="308" customFormat="1" x14ac:dyDescent="0.25">
      <c r="B16" s="350" t="s">
        <v>1281</v>
      </c>
      <c r="C16" s="489" t="s">
        <v>1590</v>
      </c>
      <c r="D16" s="490"/>
    </row>
    <row r="17" spans="2:4" s="308" customFormat="1" x14ac:dyDescent="0.25">
      <c r="B17" s="352" t="s">
        <v>1280</v>
      </c>
      <c r="C17" s="489" t="s">
        <v>1589</v>
      </c>
      <c r="D17" s="490"/>
    </row>
    <row r="18" spans="2:4" s="308" customFormat="1" ht="30" customHeight="1" x14ac:dyDescent="0.25">
      <c r="B18" s="350" t="s">
        <v>1279</v>
      </c>
      <c r="C18" s="487" t="s">
        <v>1588</v>
      </c>
      <c r="D18" s="488"/>
    </row>
    <row r="19" spans="2:4" s="308" customFormat="1" x14ac:dyDescent="0.25">
      <c r="B19" s="351" t="s">
        <v>1277</v>
      </c>
      <c r="C19" s="489" t="s">
        <v>1587</v>
      </c>
      <c r="D19" s="490"/>
    </row>
    <row r="20" spans="2:4" s="308" customFormat="1" x14ac:dyDescent="0.25">
      <c r="B20" s="350" t="s">
        <v>1275</v>
      </c>
      <c r="C20" s="489" t="s">
        <v>1586</v>
      </c>
      <c r="D20" s="490"/>
    </row>
    <row r="21" spans="2:4" s="308" customFormat="1" x14ac:dyDescent="0.25">
      <c r="B21" s="350" t="s">
        <v>1261</v>
      </c>
      <c r="C21" s="489" t="s">
        <v>1585</v>
      </c>
      <c r="D21" s="490"/>
    </row>
    <row r="22" spans="2:4" s="308" customFormat="1" ht="30.75" thickBot="1" x14ac:dyDescent="0.3">
      <c r="B22" s="349" t="s">
        <v>1260</v>
      </c>
      <c r="C22" s="495" t="s">
        <v>1584</v>
      </c>
      <c r="D22" s="496"/>
    </row>
    <row r="23" spans="2:4" s="308" customFormat="1" ht="15.75" thickBot="1" x14ac:dyDescent="0.3">
      <c r="B23" s="348"/>
      <c r="C23" s="347"/>
      <c r="D23" s="346"/>
    </row>
    <row r="24" spans="2:4" s="308" customFormat="1" ht="15.75" thickBot="1" x14ac:dyDescent="0.3">
      <c r="B24" s="312" t="s">
        <v>1186</v>
      </c>
      <c r="C24" s="479" t="s">
        <v>1504</v>
      </c>
      <c r="D24" s="480"/>
    </row>
    <row r="25" spans="2:4" s="308" customFormat="1" ht="15.75" thickBot="1" x14ac:dyDescent="0.3">
      <c r="B25" s="316" t="s">
        <v>1583</v>
      </c>
      <c r="C25" s="481"/>
      <c r="D25" s="482"/>
    </row>
    <row r="26" spans="2:4" s="308" customFormat="1" x14ac:dyDescent="0.25">
      <c r="B26" s="345" t="s">
        <v>1388</v>
      </c>
      <c r="C26" s="483" t="s">
        <v>1582</v>
      </c>
      <c r="D26" s="484"/>
    </row>
    <row r="27" spans="2:4" s="308" customFormat="1" x14ac:dyDescent="0.25">
      <c r="B27" s="344" t="s">
        <v>1387</v>
      </c>
      <c r="C27" s="485" t="s">
        <v>1581</v>
      </c>
      <c r="D27" s="486"/>
    </row>
    <row r="28" spans="2:4" s="308" customFormat="1" x14ac:dyDescent="0.25">
      <c r="B28" s="344" t="s">
        <v>1580</v>
      </c>
      <c r="C28" s="487" t="s">
        <v>1579</v>
      </c>
      <c r="D28" s="488"/>
    </row>
    <row r="29" spans="2:4" s="308" customFormat="1" x14ac:dyDescent="0.25">
      <c r="B29" s="344" t="s">
        <v>1578</v>
      </c>
      <c r="C29" s="489" t="s">
        <v>1577</v>
      </c>
      <c r="D29" s="490"/>
    </row>
    <row r="30" spans="2:4" s="308" customFormat="1" x14ac:dyDescent="0.25">
      <c r="B30" s="344" t="s">
        <v>1381</v>
      </c>
      <c r="C30" s="485" t="s">
        <v>1576</v>
      </c>
      <c r="D30" s="486"/>
    </row>
    <row r="31" spans="2:4" s="308" customFormat="1" x14ac:dyDescent="0.25">
      <c r="B31" s="344" t="s">
        <v>1380</v>
      </c>
      <c r="C31" s="485" t="s">
        <v>1575</v>
      </c>
      <c r="D31" s="486"/>
    </row>
    <row r="32" spans="2:4" s="308" customFormat="1" ht="15.75" thickBot="1" x14ac:dyDescent="0.3">
      <c r="B32" s="343" t="s">
        <v>1574</v>
      </c>
      <c r="C32" s="491" t="s">
        <v>1573</v>
      </c>
      <c r="D32" s="492"/>
    </row>
    <row r="33" spans="1:4" s="308" customFormat="1" ht="15.75" thickBot="1" x14ac:dyDescent="0.3">
      <c r="B33" s="342"/>
      <c r="C33" s="341"/>
      <c r="D33" s="313"/>
    </row>
    <row r="34" spans="1:4" s="308" customFormat="1" ht="15.75" thickBot="1" x14ac:dyDescent="0.3">
      <c r="A34" s="311"/>
      <c r="B34" s="312" t="s">
        <v>1186</v>
      </c>
      <c r="C34" s="340" t="s">
        <v>1504</v>
      </c>
      <c r="D34" s="339" t="s">
        <v>1572</v>
      </c>
    </row>
    <row r="35" spans="1:4" s="308" customFormat="1" ht="15.75" thickBot="1" x14ac:dyDescent="0.3">
      <c r="A35" s="311"/>
      <c r="B35" s="316" t="s">
        <v>1571</v>
      </c>
      <c r="C35" s="338"/>
      <c r="D35" s="337" t="s">
        <v>1570</v>
      </c>
    </row>
    <row r="36" spans="1:4" s="308" customFormat="1" ht="90.75" customHeight="1" x14ac:dyDescent="0.25">
      <c r="A36" s="311"/>
      <c r="B36" s="336" t="s">
        <v>1304</v>
      </c>
      <c r="C36" s="335" t="s">
        <v>1569</v>
      </c>
      <c r="D36" s="334"/>
    </row>
    <row r="37" spans="1:4" s="308" customFormat="1" ht="285" customHeight="1" thickBot="1" x14ac:dyDescent="0.3">
      <c r="A37" s="311"/>
      <c r="B37" s="329" t="s">
        <v>1303</v>
      </c>
      <c r="C37" s="333" t="s">
        <v>1568</v>
      </c>
      <c r="D37" s="332"/>
    </row>
    <row r="38" spans="1:4" s="308" customFormat="1" ht="15.75" thickBot="1" x14ac:dyDescent="0.3">
      <c r="B38" s="331"/>
      <c r="C38" s="313"/>
      <c r="D38" s="313"/>
    </row>
    <row r="39" spans="1:4" s="308" customFormat="1" ht="15.75" thickBot="1" x14ac:dyDescent="0.3">
      <c r="B39" s="312" t="s">
        <v>1186</v>
      </c>
      <c r="C39" s="463" t="s">
        <v>1504</v>
      </c>
      <c r="D39" s="464"/>
    </row>
    <row r="40" spans="1:4" s="308" customFormat="1" ht="15.75" thickBot="1" x14ac:dyDescent="0.3">
      <c r="B40" s="316" t="s">
        <v>1567</v>
      </c>
      <c r="C40" s="465"/>
      <c r="D40" s="466"/>
    </row>
    <row r="41" spans="1:4" s="308" customFormat="1" ht="75" customHeight="1" x14ac:dyDescent="0.25">
      <c r="B41" s="330" t="s">
        <v>1297</v>
      </c>
      <c r="C41" s="473" t="s">
        <v>1566</v>
      </c>
      <c r="D41" s="474"/>
    </row>
    <row r="42" spans="1:4" s="308" customFormat="1" ht="32.25" customHeight="1" x14ac:dyDescent="0.25">
      <c r="B42" s="325" t="s">
        <v>1296</v>
      </c>
      <c r="C42" s="471" t="s">
        <v>1565</v>
      </c>
      <c r="D42" s="472"/>
    </row>
    <row r="43" spans="1:4" s="308" customFormat="1" ht="15.75" thickBot="1" x14ac:dyDescent="0.3">
      <c r="B43" s="329" t="s">
        <v>1295</v>
      </c>
      <c r="C43" s="461" t="s">
        <v>1564</v>
      </c>
      <c r="D43" s="462"/>
    </row>
    <row r="44" spans="1:4" s="308" customFormat="1" ht="15.75" thickBot="1" x14ac:dyDescent="0.3">
      <c r="B44" s="314"/>
      <c r="C44" s="328"/>
      <c r="D44" s="313"/>
    </row>
    <row r="45" spans="1:4" s="308" customFormat="1" ht="15.75" thickBot="1" x14ac:dyDescent="0.3">
      <c r="B45" s="312" t="s">
        <v>1186</v>
      </c>
      <c r="C45" s="463" t="s">
        <v>1504</v>
      </c>
      <c r="D45" s="464"/>
    </row>
    <row r="46" spans="1:4" s="308" customFormat="1" ht="15.75" thickBot="1" x14ac:dyDescent="0.3">
      <c r="B46" s="316" t="s">
        <v>1563</v>
      </c>
      <c r="C46" s="475"/>
      <c r="D46" s="476"/>
    </row>
    <row r="47" spans="1:4" s="308" customFormat="1" x14ac:dyDescent="0.25">
      <c r="B47" s="327" t="s">
        <v>1400</v>
      </c>
      <c r="C47" s="477" t="s">
        <v>1562</v>
      </c>
      <c r="D47" s="478"/>
    </row>
    <row r="48" spans="1:4" s="308" customFormat="1" x14ac:dyDescent="0.25">
      <c r="B48" s="326" t="s">
        <v>1399</v>
      </c>
      <c r="C48" s="471" t="s">
        <v>1561</v>
      </c>
      <c r="D48" s="472"/>
    </row>
    <row r="49" spans="2:4" s="308" customFormat="1" x14ac:dyDescent="0.25">
      <c r="B49" s="325" t="s">
        <v>1398</v>
      </c>
      <c r="C49" s="477" t="s">
        <v>1560</v>
      </c>
      <c r="D49" s="478"/>
    </row>
    <row r="50" spans="2:4" s="308" customFormat="1" x14ac:dyDescent="0.25">
      <c r="B50" s="325" t="s">
        <v>1397</v>
      </c>
      <c r="C50" s="471" t="s">
        <v>1559</v>
      </c>
      <c r="D50" s="472"/>
    </row>
    <row r="51" spans="2:4" s="308" customFormat="1" x14ac:dyDescent="0.25">
      <c r="B51" s="325" t="s">
        <v>1396</v>
      </c>
      <c r="C51" s="471" t="s">
        <v>1558</v>
      </c>
      <c r="D51" s="472"/>
    </row>
    <row r="52" spans="2:4" s="308" customFormat="1" x14ac:dyDescent="0.25">
      <c r="B52" s="325" t="s">
        <v>1395</v>
      </c>
      <c r="C52" s="471" t="s">
        <v>1557</v>
      </c>
      <c r="D52" s="472"/>
    </row>
    <row r="53" spans="2:4" s="308" customFormat="1" x14ac:dyDescent="0.25">
      <c r="B53" s="325" t="s">
        <v>1394</v>
      </c>
      <c r="C53" s="471" t="s">
        <v>1556</v>
      </c>
      <c r="D53" s="472"/>
    </row>
    <row r="54" spans="2:4" s="308" customFormat="1" x14ac:dyDescent="0.25">
      <c r="B54" s="325" t="s">
        <v>901</v>
      </c>
      <c r="C54" s="471" t="s">
        <v>1555</v>
      </c>
      <c r="D54" s="472"/>
    </row>
    <row r="55" spans="2:4" s="308" customFormat="1" x14ac:dyDescent="0.25">
      <c r="B55" s="325" t="s">
        <v>1393</v>
      </c>
      <c r="C55" s="471" t="s">
        <v>1554</v>
      </c>
      <c r="D55" s="472"/>
    </row>
    <row r="56" spans="2:4" s="308" customFormat="1" ht="15.75" thickBot="1" x14ac:dyDescent="0.3">
      <c r="B56" s="317" t="s">
        <v>98</v>
      </c>
      <c r="C56" s="461" t="s">
        <v>1553</v>
      </c>
      <c r="D56" s="462"/>
    </row>
    <row r="57" spans="2:4" s="308" customFormat="1" ht="15.75" thickBot="1" x14ac:dyDescent="0.3"/>
    <row r="58" spans="2:4" s="308" customFormat="1" ht="15.75" thickBot="1" x14ac:dyDescent="0.3">
      <c r="B58" s="324" t="s">
        <v>1186</v>
      </c>
      <c r="C58" s="323" t="s">
        <v>1504</v>
      </c>
      <c r="D58" s="322"/>
    </row>
    <row r="59" spans="2:4" s="308" customFormat="1" ht="15.75" thickBot="1" x14ac:dyDescent="0.3">
      <c r="B59" s="312" t="s">
        <v>1552</v>
      </c>
      <c r="C59" s="321"/>
      <c r="D59" s="320"/>
    </row>
    <row r="60" spans="2:4" s="308" customFormat="1" x14ac:dyDescent="0.25">
      <c r="B60" s="319" t="s">
        <v>1439</v>
      </c>
      <c r="C60" s="473" t="s">
        <v>1551</v>
      </c>
      <c r="D60" s="474"/>
    </row>
    <row r="61" spans="2:4" s="308" customFormat="1" x14ac:dyDescent="0.25">
      <c r="B61" s="318" t="s">
        <v>1430</v>
      </c>
      <c r="C61" s="469" t="s">
        <v>1550</v>
      </c>
      <c r="D61" s="470"/>
    </row>
    <row r="62" spans="2:4" s="308" customFormat="1" x14ac:dyDescent="0.25">
      <c r="B62" s="318" t="s">
        <v>1429</v>
      </c>
      <c r="C62" s="471" t="s">
        <v>1549</v>
      </c>
      <c r="D62" s="472"/>
    </row>
    <row r="63" spans="2:4" s="308" customFormat="1" ht="15" customHeight="1" x14ac:dyDescent="0.25">
      <c r="B63" s="318" t="s">
        <v>1428</v>
      </c>
      <c r="C63" s="471" t="s">
        <v>1548</v>
      </c>
      <c r="D63" s="472"/>
    </row>
    <row r="64" spans="2:4" s="308" customFormat="1" ht="15" customHeight="1" x14ac:dyDescent="0.25">
      <c r="B64" s="318" t="s">
        <v>1432</v>
      </c>
      <c r="C64" s="471" t="s">
        <v>1547</v>
      </c>
      <c r="D64" s="472"/>
    </row>
    <row r="65" spans="1:4" s="308" customFormat="1" x14ac:dyDescent="0.25">
      <c r="B65" s="318" t="s">
        <v>1431</v>
      </c>
      <c r="C65" s="471" t="s">
        <v>1546</v>
      </c>
      <c r="D65" s="472"/>
    </row>
    <row r="66" spans="1:4" s="308" customFormat="1" ht="15.75" thickBot="1" x14ac:dyDescent="0.3">
      <c r="B66" s="317" t="s">
        <v>98</v>
      </c>
      <c r="C66" s="461" t="s">
        <v>1545</v>
      </c>
      <c r="D66" s="462"/>
    </row>
    <row r="67" spans="1:4" s="308" customFormat="1" ht="15.75" thickBot="1" x14ac:dyDescent="0.3"/>
    <row r="68" spans="1:4" s="308" customFormat="1" ht="15.75" thickBot="1" x14ac:dyDescent="0.3">
      <c r="B68" s="312" t="s">
        <v>1186</v>
      </c>
      <c r="C68" s="463" t="s">
        <v>1504</v>
      </c>
      <c r="D68" s="464"/>
    </row>
    <row r="69" spans="1:4" s="308" customFormat="1" ht="15.75" thickBot="1" x14ac:dyDescent="0.3">
      <c r="B69" s="316" t="s">
        <v>1544</v>
      </c>
      <c r="C69" s="465"/>
      <c r="D69" s="466"/>
    </row>
    <row r="70" spans="1:4" s="308" customFormat="1" ht="15.75" thickBot="1" x14ac:dyDescent="0.3">
      <c r="B70" s="315" t="s">
        <v>1543</v>
      </c>
      <c r="C70" s="467" t="s">
        <v>1542</v>
      </c>
      <c r="D70" s="468"/>
    </row>
    <row r="71" spans="1:4" s="308" customFormat="1" ht="15.75" thickBot="1" x14ac:dyDescent="0.3">
      <c r="B71" s="314"/>
      <c r="C71" s="313"/>
      <c r="D71" s="313"/>
    </row>
    <row r="72" spans="1:4" s="308" customFormat="1" ht="15.75" thickBot="1" x14ac:dyDescent="0.3">
      <c r="A72" s="311"/>
      <c r="B72" s="312" t="s">
        <v>1541</v>
      </c>
      <c r="C72" s="459" t="s">
        <v>1540</v>
      </c>
      <c r="D72" s="460"/>
    </row>
    <row r="73" spans="1:4" s="308" customFormat="1" ht="30.75" thickBot="1" x14ac:dyDescent="0.3">
      <c r="A73" s="311"/>
      <c r="B73" s="310" t="s">
        <v>1602</v>
      </c>
      <c r="C73" s="355" t="s">
        <v>1601</v>
      </c>
      <c r="D73" s="309"/>
    </row>
    <row r="74" spans="1:4" x14ac:dyDescent="0.25">
      <c r="A74" s="191"/>
      <c r="B74" s="191"/>
      <c r="C74" s="191"/>
      <c r="D74" s="356"/>
    </row>
  </sheetData>
  <mergeCells count="48">
    <mergeCell ref="C7:D8"/>
    <mergeCell ref="C9:D9"/>
    <mergeCell ref="C10:D10"/>
    <mergeCell ref="C11:D11"/>
    <mergeCell ref="C12:D12"/>
    <mergeCell ref="C13:D13"/>
    <mergeCell ref="C20:D20"/>
    <mergeCell ref="C21:D21"/>
    <mergeCell ref="C18:D18"/>
    <mergeCell ref="C53:D53"/>
    <mergeCell ref="C30:D30"/>
    <mergeCell ref="C31:D31"/>
    <mergeCell ref="C32:D32"/>
    <mergeCell ref="C39:D40"/>
    <mergeCell ref="C41:D41"/>
    <mergeCell ref="C19:D19"/>
    <mergeCell ref="C14:D14"/>
    <mergeCell ref="C15:D15"/>
    <mergeCell ref="C16:D16"/>
    <mergeCell ref="C17:D17"/>
    <mergeCell ref="C22:D22"/>
    <mergeCell ref="C24:D25"/>
    <mergeCell ref="C26:D26"/>
    <mergeCell ref="C42:D42"/>
    <mergeCell ref="C27:D27"/>
    <mergeCell ref="C28:D28"/>
    <mergeCell ref="C29:D29"/>
    <mergeCell ref="C60:D60"/>
    <mergeCell ref="C43:D43"/>
    <mergeCell ref="C45:D46"/>
    <mergeCell ref="C48:D48"/>
    <mergeCell ref="C49:D49"/>
    <mergeCell ref="C50:D50"/>
    <mergeCell ref="C56:D56"/>
    <mergeCell ref="C47:D47"/>
    <mergeCell ref="C54:D54"/>
    <mergeCell ref="C55:D55"/>
    <mergeCell ref="C51:D51"/>
    <mergeCell ref="C52:D52"/>
    <mergeCell ref="C72:D72"/>
    <mergeCell ref="C66:D66"/>
    <mergeCell ref="C68:D69"/>
    <mergeCell ref="C70:D70"/>
    <mergeCell ref="C61:D61"/>
    <mergeCell ref="C62:D62"/>
    <mergeCell ref="C63:D63"/>
    <mergeCell ref="C64:D64"/>
    <mergeCell ref="C65:D65"/>
  </mergeCells>
  <hyperlinks>
    <hyperlink ref="C73"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36E00"/>
  </sheetPr>
  <dimension ref="A1:N413"/>
  <sheetViews>
    <sheetView topLeftCell="A5" zoomScale="70" zoomScaleNormal="70" workbookViewId="0">
      <selection activeCell="F138" sqref="F138:F152"/>
    </sheetView>
  </sheetViews>
  <sheetFormatPr defaultColWidth="8.85546875" defaultRowHeight="15" outlineLevelRow="1" x14ac:dyDescent="0.25"/>
  <cols>
    <col min="1" max="1" width="13.28515625" style="28" customWidth="1"/>
    <col min="2" max="2" width="60.7109375" style="28" customWidth="1"/>
    <col min="3" max="4" width="40.7109375" style="28" customWidth="1"/>
    <col min="5" max="5" width="6.7109375" style="28" customWidth="1"/>
    <col min="6" max="6" width="41.7109375" style="28" customWidth="1"/>
    <col min="7" max="7" width="41.7109375" style="26" customWidth="1"/>
    <col min="8" max="8" width="7.28515625" style="28" customWidth="1"/>
    <col min="9" max="9" width="71.85546875" style="28" customWidth="1"/>
    <col min="10" max="11" width="47.7109375" style="28" customWidth="1"/>
    <col min="12" max="12" width="7.28515625" style="28" customWidth="1"/>
    <col min="13" max="13" width="25.7109375" style="28" customWidth="1"/>
    <col min="14" max="14" width="25.7109375" style="26" customWidth="1"/>
    <col min="15" max="16384" width="8.85546875" style="58"/>
  </cols>
  <sheetData>
    <row r="1" spans="1:13" ht="31.5" x14ac:dyDescent="0.25">
      <c r="A1" s="25" t="s">
        <v>23</v>
      </c>
      <c r="B1" s="25"/>
      <c r="C1" s="26"/>
      <c r="D1" s="26"/>
      <c r="E1" s="26"/>
      <c r="F1" s="61"/>
      <c r="H1" s="26"/>
      <c r="I1" s="25"/>
      <c r="J1" s="26"/>
      <c r="K1" s="26"/>
      <c r="L1" s="26"/>
      <c r="M1" s="26"/>
    </row>
    <row r="2" spans="1:13" ht="15.75" thickBot="1" x14ac:dyDescent="0.3">
      <c r="A2" s="26"/>
      <c r="B2" s="27"/>
      <c r="C2" s="27"/>
      <c r="D2" s="26"/>
      <c r="E2" s="26"/>
      <c r="F2" s="26"/>
      <c r="H2" s="26"/>
      <c r="L2" s="26"/>
      <c r="M2" s="26"/>
    </row>
    <row r="3" spans="1:13" ht="19.5" thickBot="1" x14ac:dyDescent="0.3">
      <c r="A3" s="29"/>
      <c r="B3" s="30" t="s">
        <v>24</v>
      </c>
      <c r="C3" s="31" t="s">
        <v>185</v>
      </c>
      <c r="D3" s="29"/>
      <c r="E3" s="29"/>
      <c r="F3" s="26"/>
      <c r="G3" s="29"/>
      <c r="H3" s="26"/>
      <c r="L3" s="26"/>
      <c r="M3" s="26"/>
    </row>
    <row r="4" spans="1:13" ht="15.75" thickBot="1" x14ac:dyDescent="0.3">
      <c r="H4" s="26"/>
      <c r="L4" s="26"/>
      <c r="M4" s="26"/>
    </row>
    <row r="5" spans="1:13" ht="18.75" x14ac:dyDescent="0.25">
      <c r="A5" s="32"/>
      <c r="B5" s="33" t="s">
        <v>25</v>
      </c>
      <c r="C5" s="32"/>
      <c r="E5" s="34"/>
      <c r="F5" s="34"/>
      <c r="H5" s="26"/>
      <c r="L5" s="26"/>
      <c r="M5" s="26"/>
    </row>
    <row r="6" spans="1:13" x14ac:dyDescent="0.25">
      <c r="B6" s="36" t="s">
        <v>26</v>
      </c>
      <c r="H6" s="26"/>
      <c r="L6" s="26"/>
      <c r="M6" s="26"/>
    </row>
    <row r="7" spans="1:13" x14ac:dyDescent="0.25">
      <c r="B7" s="35" t="s">
        <v>27</v>
      </c>
      <c r="H7" s="26"/>
      <c r="L7" s="26"/>
      <c r="M7" s="26"/>
    </row>
    <row r="8" spans="1:13" x14ac:dyDescent="0.25">
      <c r="B8" s="35" t="s">
        <v>28</v>
      </c>
      <c r="F8" s="28" t="s">
        <v>29</v>
      </c>
      <c r="H8" s="26"/>
      <c r="L8" s="26"/>
      <c r="M8" s="26"/>
    </row>
    <row r="9" spans="1:13" x14ac:dyDescent="0.25">
      <c r="B9" s="36" t="s">
        <v>30</v>
      </c>
      <c r="H9" s="26"/>
      <c r="L9" s="26"/>
      <c r="M9" s="26"/>
    </row>
    <row r="10" spans="1:13" x14ac:dyDescent="0.25">
      <c r="B10" s="36" t="s">
        <v>31</v>
      </c>
      <c r="H10" s="26"/>
      <c r="L10" s="26"/>
      <c r="M10" s="26"/>
    </row>
    <row r="11" spans="1:13" ht="15.75" thickBot="1" x14ac:dyDescent="0.3">
      <c r="B11" s="37" t="s">
        <v>32</v>
      </c>
      <c r="H11" s="26"/>
      <c r="L11" s="26"/>
      <c r="M11" s="26"/>
    </row>
    <row r="12" spans="1:13" x14ac:dyDescent="0.25">
      <c r="B12" s="38"/>
      <c r="H12" s="26"/>
      <c r="L12" s="26"/>
      <c r="M12" s="26"/>
    </row>
    <row r="13" spans="1:13" ht="37.5" x14ac:dyDescent="0.25">
      <c r="A13" s="39" t="s">
        <v>33</v>
      </c>
      <c r="B13" s="39" t="s">
        <v>26</v>
      </c>
      <c r="C13" s="40"/>
      <c r="D13" s="40"/>
      <c r="E13" s="40"/>
      <c r="F13" s="40"/>
      <c r="G13" s="41"/>
      <c r="H13" s="26"/>
      <c r="L13" s="26"/>
      <c r="M13" s="26"/>
    </row>
    <row r="14" spans="1:13" x14ac:dyDescent="0.25">
      <c r="A14" s="28" t="s">
        <v>34</v>
      </c>
      <c r="B14" s="42" t="s">
        <v>0</v>
      </c>
      <c r="C14" s="28" t="s">
        <v>553</v>
      </c>
      <c r="E14" s="34"/>
      <c r="F14" s="34"/>
      <c r="H14" s="26"/>
      <c r="L14" s="26"/>
      <c r="M14" s="26"/>
    </row>
    <row r="15" spans="1:13" x14ac:dyDescent="0.25">
      <c r="A15" s="28" t="s">
        <v>36</v>
      </c>
      <c r="B15" s="42" t="s">
        <v>37</v>
      </c>
      <c r="C15" s="28" t="s">
        <v>1603</v>
      </c>
      <c r="E15" s="34"/>
      <c r="F15" s="34"/>
      <c r="H15" s="26"/>
      <c r="L15" s="26"/>
      <c r="M15" s="26"/>
    </row>
    <row r="16" spans="1:13" x14ac:dyDescent="0.25">
      <c r="A16" s="28" t="s">
        <v>38</v>
      </c>
      <c r="B16" s="42" t="s">
        <v>39</v>
      </c>
      <c r="C16" s="74" t="s">
        <v>1604</v>
      </c>
      <c r="E16" s="34"/>
      <c r="F16" s="34"/>
      <c r="H16" s="26"/>
      <c r="L16" s="26"/>
      <c r="M16" s="26"/>
    </row>
    <row r="17" spans="1:13" x14ac:dyDescent="0.25">
      <c r="A17" s="28" t="s">
        <v>40</v>
      </c>
      <c r="B17" s="42" t="s">
        <v>41</v>
      </c>
      <c r="C17" s="424">
        <v>43100</v>
      </c>
      <c r="E17" s="34"/>
      <c r="F17" s="34"/>
      <c r="H17" s="26"/>
      <c r="L17" s="26"/>
      <c r="M17" s="26"/>
    </row>
    <row r="18" spans="1:13" hidden="1" outlineLevel="1" x14ac:dyDescent="0.25">
      <c r="A18" s="28" t="s">
        <v>42</v>
      </c>
      <c r="B18" s="43"/>
      <c r="E18" s="34"/>
      <c r="F18" s="34"/>
      <c r="H18" s="26"/>
      <c r="L18" s="26"/>
      <c r="M18" s="26"/>
    </row>
    <row r="19" spans="1:13" hidden="1" outlineLevel="1" x14ac:dyDescent="0.25">
      <c r="A19" s="28" t="s">
        <v>43</v>
      </c>
      <c r="B19" s="43" t="s">
        <v>44</v>
      </c>
      <c r="E19" s="34"/>
      <c r="F19" s="34"/>
      <c r="H19" s="26"/>
      <c r="L19" s="26"/>
      <c r="M19" s="26"/>
    </row>
    <row r="20" spans="1:13" hidden="1" outlineLevel="1" x14ac:dyDescent="0.25">
      <c r="A20" s="28" t="s">
        <v>45</v>
      </c>
      <c r="B20" s="43"/>
      <c r="E20" s="34"/>
      <c r="F20" s="34"/>
      <c r="H20" s="26"/>
      <c r="L20" s="26"/>
      <c r="M20" s="26"/>
    </row>
    <row r="21" spans="1:13" hidden="1" outlineLevel="1" x14ac:dyDescent="0.25">
      <c r="A21" s="28" t="s">
        <v>46</v>
      </c>
      <c r="B21" s="43"/>
      <c r="E21" s="34"/>
      <c r="F21" s="34"/>
      <c r="H21" s="26"/>
      <c r="L21" s="26"/>
      <c r="M21" s="26"/>
    </row>
    <row r="22" spans="1:13" hidden="1" outlineLevel="1" x14ac:dyDescent="0.25">
      <c r="A22" s="28" t="s">
        <v>47</v>
      </c>
      <c r="B22" s="43"/>
      <c r="E22" s="34"/>
      <c r="F22" s="34"/>
      <c r="H22" s="26"/>
      <c r="L22" s="26"/>
      <c r="M22" s="26"/>
    </row>
    <row r="23" spans="1:13" hidden="1" outlineLevel="1" x14ac:dyDescent="0.25">
      <c r="A23" s="28" t="s">
        <v>48</v>
      </c>
      <c r="B23" s="43"/>
      <c r="E23" s="34"/>
      <c r="F23" s="34"/>
      <c r="H23" s="26"/>
      <c r="L23" s="26"/>
      <c r="M23" s="26"/>
    </row>
    <row r="24" spans="1:13" hidden="1" outlineLevel="1" x14ac:dyDescent="0.25">
      <c r="A24" s="28" t="s">
        <v>49</v>
      </c>
      <c r="B24" s="43"/>
      <c r="E24" s="34"/>
      <c r="F24" s="34"/>
      <c r="H24" s="26"/>
      <c r="L24" s="26"/>
      <c r="M24" s="26"/>
    </row>
    <row r="25" spans="1:13" hidden="1" outlineLevel="1" x14ac:dyDescent="0.25">
      <c r="A25" s="28" t="s">
        <v>50</v>
      </c>
      <c r="B25" s="43"/>
      <c r="E25" s="34"/>
      <c r="F25" s="34"/>
      <c r="H25" s="26"/>
      <c r="L25" s="26"/>
      <c r="M25" s="26"/>
    </row>
    <row r="26" spans="1:13" ht="18.75" collapsed="1" x14ac:dyDescent="0.25">
      <c r="A26" s="40"/>
      <c r="B26" s="39" t="s">
        <v>27</v>
      </c>
      <c r="C26" s="40"/>
      <c r="D26" s="40"/>
      <c r="E26" s="40"/>
      <c r="F26" s="40"/>
      <c r="G26" s="41"/>
      <c r="H26" s="26"/>
      <c r="L26" s="26"/>
      <c r="M26" s="26"/>
    </row>
    <row r="27" spans="1:13" x14ac:dyDescent="0.25">
      <c r="A27" s="28" t="s">
        <v>51</v>
      </c>
      <c r="B27" s="44" t="s">
        <v>52</v>
      </c>
      <c r="C27" s="28" t="s">
        <v>1605</v>
      </c>
      <c r="D27" s="45"/>
      <c r="E27" s="45"/>
      <c r="F27" s="45"/>
      <c r="H27" s="26"/>
      <c r="L27" s="26"/>
      <c r="M27" s="26"/>
    </row>
    <row r="28" spans="1:13" x14ac:dyDescent="0.25">
      <c r="A28" s="28" t="s">
        <v>53</v>
      </c>
      <c r="B28" s="44" t="s">
        <v>54</v>
      </c>
      <c r="C28" s="28" t="s">
        <v>1605</v>
      </c>
      <c r="D28" s="45"/>
      <c r="E28" s="45"/>
      <c r="F28" s="45"/>
      <c r="H28" s="26"/>
      <c r="L28" s="26"/>
      <c r="M28" s="26"/>
    </row>
    <row r="29" spans="1:13" ht="30" x14ac:dyDescent="0.25">
      <c r="A29" s="28" t="s">
        <v>55</v>
      </c>
      <c r="B29" s="44" t="s">
        <v>56</v>
      </c>
      <c r="C29" s="74" t="s">
        <v>1606</v>
      </c>
      <c r="E29" s="45"/>
      <c r="F29" s="45"/>
      <c r="H29" s="26"/>
      <c r="L29" s="26"/>
      <c r="M29" s="26"/>
    </row>
    <row r="30" spans="1:13" hidden="1" outlineLevel="1" x14ac:dyDescent="0.25">
      <c r="A30" s="28" t="s">
        <v>57</v>
      </c>
      <c r="B30" s="44"/>
      <c r="E30" s="45"/>
      <c r="F30" s="45"/>
      <c r="H30" s="26"/>
      <c r="L30" s="26"/>
      <c r="M30" s="26"/>
    </row>
    <row r="31" spans="1:13" hidden="1" outlineLevel="1" x14ac:dyDescent="0.25">
      <c r="A31" s="28" t="s">
        <v>58</v>
      </c>
      <c r="B31" s="44"/>
      <c r="E31" s="45"/>
      <c r="F31" s="45"/>
      <c r="H31" s="26"/>
      <c r="L31" s="26"/>
      <c r="M31" s="26"/>
    </row>
    <row r="32" spans="1:13" hidden="1" outlineLevel="1" x14ac:dyDescent="0.25">
      <c r="A32" s="28" t="s">
        <v>59</v>
      </c>
      <c r="B32" s="44"/>
      <c r="E32" s="45"/>
      <c r="F32" s="45"/>
      <c r="H32" s="26"/>
      <c r="L32" s="26"/>
      <c r="M32" s="26"/>
    </row>
    <row r="33" spans="1:13" hidden="1" outlineLevel="1" x14ac:dyDescent="0.25">
      <c r="A33" s="28" t="s">
        <v>60</v>
      </c>
      <c r="B33" s="44"/>
      <c r="E33" s="45"/>
      <c r="F33" s="45"/>
      <c r="H33" s="26"/>
      <c r="L33" s="26"/>
      <c r="M33" s="26"/>
    </row>
    <row r="34" spans="1:13" hidden="1" outlineLevel="1" x14ac:dyDescent="0.25">
      <c r="A34" s="28" t="s">
        <v>61</v>
      </c>
      <c r="B34" s="44"/>
      <c r="E34" s="45"/>
      <c r="F34" s="45"/>
      <c r="H34" s="26"/>
      <c r="L34" s="26"/>
      <c r="M34" s="26"/>
    </row>
    <row r="35" spans="1:13" hidden="1" outlineLevel="1" x14ac:dyDescent="0.25">
      <c r="A35" s="28" t="s">
        <v>62</v>
      </c>
      <c r="B35" s="46"/>
      <c r="E35" s="45"/>
      <c r="F35" s="45"/>
      <c r="H35" s="26"/>
      <c r="L35" s="26"/>
      <c r="M35" s="26"/>
    </row>
    <row r="36" spans="1:13" ht="18.75" collapsed="1" x14ac:dyDescent="0.25">
      <c r="A36" s="39"/>
      <c r="B36" s="39" t="s">
        <v>28</v>
      </c>
      <c r="C36" s="39"/>
      <c r="D36" s="40"/>
      <c r="E36" s="40"/>
      <c r="F36" s="40"/>
      <c r="G36" s="41"/>
      <c r="H36" s="26"/>
      <c r="L36" s="26"/>
      <c r="M36" s="26"/>
    </row>
    <row r="37" spans="1:13" ht="15" customHeight="1" x14ac:dyDescent="0.25">
      <c r="A37" s="47"/>
      <c r="B37" s="48" t="s">
        <v>63</v>
      </c>
      <c r="C37" s="47" t="s">
        <v>64</v>
      </c>
      <c r="D37" s="47"/>
      <c r="E37" s="49"/>
      <c r="F37" s="50"/>
      <c r="G37" s="50"/>
      <c r="H37" s="26"/>
      <c r="L37" s="26"/>
      <c r="M37" s="26"/>
    </row>
    <row r="38" spans="1:13" x14ac:dyDescent="0.25">
      <c r="A38" s="28" t="s">
        <v>4</v>
      </c>
      <c r="B38" s="45" t="s">
        <v>1143</v>
      </c>
      <c r="C38" s="361">
        <v>507360</v>
      </c>
      <c r="F38" s="45"/>
      <c r="H38" s="26"/>
      <c r="L38" s="26"/>
      <c r="M38" s="26"/>
    </row>
    <row r="39" spans="1:13" x14ac:dyDescent="0.25">
      <c r="A39" s="28" t="s">
        <v>65</v>
      </c>
      <c r="B39" s="45" t="s">
        <v>66</v>
      </c>
      <c r="C39" s="361">
        <v>471775</v>
      </c>
      <c r="F39" s="45"/>
      <c r="H39" s="26"/>
      <c r="L39" s="26"/>
      <c r="M39" s="26"/>
    </row>
    <row r="40" spans="1:13" hidden="1" outlineLevel="1" x14ac:dyDescent="0.25">
      <c r="A40" s="28" t="s">
        <v>67</v>
      </c>
      <c r="B40" s="51" t="s">
        <v>68</v>
      </c>
      <c r="C40" s="28" t="s">
        <v>69</v>
      </c>
      <c r="F40" s="45"/>
      <c r="H40" s="26"/>
      <c r="L40" s="26"/>
      <c r="M40" s="26"/>
    </row>
    <row r="41" spans="1:13" hidden="1" outlineLevel="1" x14ac:dyDescent="0.25">
      <c r="A41" s="28" t="s">
        <v>70</v>
      </c>
      <c r="B41" s="51" t="s">
        <v>71</v>
      </c>
      <c r="C41" s="28" t="s">
        <v>69</v>
      </c>
      <c r="F41" s="45"/>
      <c r="H41" s="26"/>
      <c r="L41" s="26"/>
      <c r="M41" s="26"/>
    </row>
    <row r="42" spans="1:13" hidden="1" outlineLevel="1" x14ac:dyDescent="0.25">
      <c r="A42" s="28" t="s">
        <v>72</v>
      </c>
      <c r="B42" s="45"/>
      <c r="F42" s="45"/>
      <c r="H42" s="26"/>
      <c r="L42" s="26"/>
      <c r="M42" s="26"/>
    </row>
    <row r="43" spans="1:13" hidden="1" outlineLevel="1" x14ac:dyDescent="0.25">
      <c r="A43" s="28" t="s">
        <v>73</v>
      </c>
      <c r="B43" s="45"/>
      <c r="F43" s="45"/>
      <c r="H43" s="26"/>
      <c r="L43" s="26"/>
      <c r="M43" s="26"/>
    </row>
    <row r="44" spans="1:13" ht="15" customHeight="1" collapsed="1" x14ac:dyDescent="0.25">
      <c r="A44" s="47"/>
      <c r="B44" s="48" t="s">
        <v>74</v>
      </c>
      <c r="C44" s="102" t="s">
        <v>1144</v>
      </c>
      <c r="D44" s="47" t="s">
        <v>75</v>
      </c>
      <c r="E44" s="49"/>
      <c r="F44" s="50" t="s">
        <v>76</v>
      </c>
      <c r="G44" s="50" t="s">
        <v>77</v>
      </c>
      <c r="H44" s="26"/>
      <c r="L44" s="26"/>
      <c r="M44" s="26"/>
    </row>
    <row r="45" spans="1:13" x14ac:dyDescent="0.25">
      <c r="A45" s="28" t="s">
        <v>8</v>
      </c>
      <c r="B45" s="52" t="s">
        <v>78</v>
      </c>
      <c r="C45" s="28">
        <v>8</v>
      </c>
      <c r="D45" s="28">
        <v>7.5</v>
      </c>
      <c r="F45" s="28">
        <v>8</v>
      </c>
      <c r="G45" s="114" t="s">
        <v>1607</v>
      </c>
      <c r="H45" s="26"/>
      <c r="L45" s="26"/>
      <c r="M45" s="26"/>
    </row>
    <row r="46" spans="1:13" hidden="1" outlineLevel="1" x14ac:dyDescent="0.25">
      <c r="A46" s="28" t="s">
        <v>79</v>
      </c>
      <c r="B46" s="43" t="s">
        <v>80</v>
      </c>
      <c r="G46" s="28"/>
      <c r="H46" s="26"/>
      <c r="L46" s="26"/>
      <c r="M46" s="26"/>
    </row>
    <row r="47" spans="1:13" hidden="1" outlineLevel="1" x14ac:dyDescent="0.25">
      <c r="A47" s="28" t="s">
        <v>81</v>
      </c>
      <c r="B47" s="43" t="s">
        <v>82</v>
      </c>
      <c r="G47" s="28"/>
      <c r="H47" s="26"/>
      <c r="L47" s="26"/>
      <c r="M47" s="26"/>
    </row>
    <row r="48" spans="1:13" hidden="1" outlineLevel="1" x14ac:dyDescent="0.25">
      <c r="A48" s="28" t="s">
        <v>83</v>
      </c>
      <c r="B48" s="43"/>
      <c r="G48" s="28"/>
      <c r="H48" s="26"/>
      <c r="L48" s="26"/>
      <c r="M48" s="26"/>
    </row>
    <row r="49" spans="1:13" hidden="1" outlineLevel="1" x14ac:dyDescent="0.25">
      <c r="A49" s="28" t="s">
        <v>84</v>
      </c>
      <c r="B49" s="43"/>
      <c r="G49" s="28"/>
      <c r="H49" s="26"/>
      <c r="L49" s="26"/>
      <c r="M49" s="26"/>
    </row>
    <row r="50" spans="1:13" hidden="1" outlineLevel="1" x14ac:dyDescent="0.25">
      <c r="A50" s="28" t="s">
        <v>85</v>
      </c>
      <c r="B50" s="43"/>
      <c r="G50" s="28"/>
      <c r="H50" s="26"/>
      <c r="L50" s="26"/>
      <c r="M50" s="26"/>
    </row>
    <row r="51" spans="1:13" hidden="1" outlineLevel="1" x14ac:dyDescent="0.25">
      <c r="A51" s="28" t="s">
        <v>86</v>
      </c>
      <c r="B51" s="43"/>
      <c r="G51" s="28"/>
      <c r="H51" s="26"/>
      <c r="L51" s="26"/>
      <c r="M51" s="26"/>
    </row>
    <row r="52" spans="1:13" ht="15" customHeight="1" collapsed="1" x14ac:dyDescent="0.25">
      <c r="A52" s="47"/>
      <c r="B52" s="48" t="s">
        <v>87</v>
      </c>
      <c r="C52" s="47" t="s">
        <v>64</v>
      </c>
      <c r="D52" s="47"/>
      <c r="E52" s="49"/>
      <c r="F52" s="50" t="s">
        <v>88</v>
      </c>
      <c r="G52" s="50"/>
      <c r="H52" s="26"/>
      <c r="L52" s="26"/>
      <c r="M52" s="26"/>
    </row>
    <row r="53" spans="1:13" x14ac:dyDescent="0.25">
      <c r="A53" s="28" t="s">
        <v>89</v>
      </c>
      <c r="B53" s="45" t="s">
        <v>90</v>
      </c>
      <c r="C53" s="361">
        <v>471775</v>
      </c>
      <c r="E53" s="53"/>
      <c r="F53" s="54">
        <f>IF($C$58=0,"",IF(C53="[for completion]","",C53/$C$58))</f>
        <v>0.92986242510249129</v>
      </c>
      <c r="G53" s="54"/>
      <c r="H53" s="26"/>
      <c r="L53" s="26"/>
      <c r="M53" s="26"/>
    </row>
    <row r="54" spans="1:13" x14ac:dyDescent="0.25">
      <c r="A54" s="28" t="s">
        <v>91</v>
      </c>
      <c r="B54" s="45" t="s">
        <v>92</v>
      </c>
      <c r="C54" s="361"/>
      <c r="E54" s="53"/>
      <c r="F54" s="54">
        <f>IF($C$58=0,"",IF(C54="[for completion]","",C54/$C$58))</f>
        <v>0</v>
      </c>
      <c r="G54" s="54"/>
      <c r="H54" s="26"/>
      <c r="L54" s="26"/>
      <c r="M54" s="26"/>
    </row>
    <row r="55" spans="1:13" x14ac:dyDescent="0.25">
      <c r="A55" s="28" t="s">
        <v>93</v>
      </c>
      <c r="B55" s="45" t="s">
        <v>94</v>
      </c>
      <c r="C55" s="361"/>
      <c r="E55" s="53"/>
      <c r="F55" s="54">
        <f>IF($C$58=0,"",IF(C55="[for completion]","",C55/$C$58))</f>
        <v>0</v>
      </c>
      <c r="G55" s="54"/>
      <c r="H55" s="26"/>
      <c r="L55" s="26"/>
      <c r="M55" s="26"/>
    </row>
    <row r="56" spans="1:13" x14ac:dyDescent="0.25">
      <c r="A56" s="28" t="s">
        <v>95</v>
      </c>
      <c r="B56" s="45" t="s">
        <v>96</v>
      </c>
      <c r="C56" s="361">
        <v>35585</v>
      </c>
      <c r="E56" s="53"/>
      <c r="F56" s="54">
        <f>IF($C$58=0,"",IF(C56="[for completion]","",C56/$C$58))</f>
        <v>7.0137574897508673E-2</v>
      </c>
      <c r="G56" s="54"/>
      <c r="H56" s="26"/>
      <c r="L56" s="26"/>
      <c r="M56" s="26"/>
    </row>
    <row r="57" spans="1:13" x14ac:dyDescent="0.25">
      <c r="A57" s="28" t="s">
        <v>97</v>
      </c>
      <c r="B57" s="28" t="s">
        <v>98</v>
      </c>
      <c r="C57" s="362"/>
      <c r="E57" s="53"/>
      <c r="F57" s="360">
        <f>IF($C$58=0,"",IF(C57="[for completion]","",C57/$C$58))</f>
        <v>0</v>
      </c>
      <c r="G57" s="54"/>
      <c r="H57" s="26"/>
      <c r="L57" s="26"/>
      <c r="M57" s="26"/>
    </row>
    <row r="58" spans="1:13" x14ac:dyDescent="0.25">
      <c r="A58" s="28" t="s">
        <v>99</v>
      </c>
      <c r="B58" s="55" t="s">
        <v>100</v>
      </c>
      <c r="C58" s="53">
        <f>SUM(C53:C57)</f>
        <v>507360</v>
      </c>
      <c r="D58" s="53"/>
      <c r="E58" s="53"/>
      <c r="F58" s="56">
        <f>SUM(F53:F57)</f>
        <v>1</v>
      </c>
      <c r="G58" s="54"/>
      <c r="H58" s="26"/>
      <c r="L58" s="26"/>
      <c r="M58" s="26"/>
    </row>
    <row r="59" spans="1:13" hidden="1" outlineLevel="1" x14ac:dyDescent="0.25">
      <c r="A59" s="28" t="s">
        <v>101</v>
      </c>
      <c r="B59" s="57"/>
      <c r="E59" s="53"/>
      <c r="F59" s="54">
        <f>IF($C$58=0,"",IF(C59="[for completion]","",C59/$C$58))</f>
        <v>0</v>
      </c>
      <c r="G59" s="54"/>
      <c r="H59" s="26"/>
      <c r="L59" s="26"/>
      <c r="M59" s="26"/>
    </row>
    <row r="60" spans="1:13" hidden="1" outlineLevel="1" x14ac:dyDescent="0.25">
      <c r="A60" s="28" t="s">
        <v>102</v>
      </c>
      <c r="B60" s="57"/>
      <c r="E60" s="53"/>
      <c r="F60" s="54">
        <f t="shared" ref="F60:F64" si="0">IF($C$58=0,"",IF(C60="[for completion]","",C60/$C$58))</f>
        <v>0</v>
      </c>
      <c r="G60" s="54"/>
      <c r="H60" s="26"/>
      <c r="L60" s="26"/>
      <c r="M60" s="26"/>
    </row>
    <row r="61" spans="1:13" hidden="1" outlineLevel="1" x14ac:dyDescent="0.25">
      <c r="A61" s="28" t="s">
        <v>103</v>
      </c>
      <c r="B61" s="57"/>
      <c r="E61" s="53"/>
      <c r="F61" s="54">
        <f t="shared" si="0"/>
        <v>0</v>
      </c>
      <c r="G61" s="54"/>
      <c r="H61" s="26"/>
      <c r="L61" s="26"/>
      <c r="M61" s="26"/>
    </row>
    <row r="62" spans="1:13" hidden="1" outlineLevel="1" x14ac:dyDescent="0.25">
      <c r="A62" s="28" t="s">
        <v>104</v>
      </c>
      <c r="B62" s="57"/>
      <c r="E62" s="53"/>
      <c r="F62" s="54">
        <f t="shared" si="0"/>
        <v>0</v>
      </c>
      <c r="G62" s="54"/>
      <c r="H62" s="26"/>
      <c r="L62" s="26"/>
      <c r="M62" s="26"/>
    </row>
    <row r="63" spans="1:13" hidden="1" outlineLevel="1" x14ac:dyDescent="0.25">
      <c r="A63" s="28" t="s">
        <v>105</v>
      </c>
      <c r="B63" s="57"/>
      <c r="E63" s="53"/>
      <c r="F63" s="54">
        <f t="shared" si="0"/>
        <v>0</v>
      </c>
      <c r="G63" s="54"/>
      <c r="H63" s="26"/>
      <c r="L63" s="26"/>
      <c r="M63" s="26"/>
    </row>
    <row r="64" spans="1:13" hidden="1" outlineLevel="1" x14ac:dyDescent="0.25">
      <c r="A64" s="28" t="s">
        <v>106</v>
      </c>
      <c r="B64" s="57"/>
      <c r="C64" s="58"/>
      <c r="D64" s="58"/>
      <c r="E64" s="58"/>
      <c r="F64" s="54">
        <f t="shared" si="0"/>
        <v>0</v>
      </c>
      <c r="G64" s="56"/>
      <c r="H64" s="26"/>
      <c r="L64" s="26"/>
      <c r="M64" s="26"/>
    </row>
    <row r="65" spans="1:13" ht="15" customHeight="1" collapsed="1" x14ac:dyDescent="0.25">
      <c r="A65" s="47"/>
      <c r="B65" s="48" t="s">
        <v>107</v>
      </c>
      <c r="C65" s="102" t="s">
        <v>1154</v>
      </c>
      <c r="D65" s="102" t="s">
        <v>1155</v>
      </c>
      <c r="E65" s="49"/>
      <c r="F65" s="50" t="s">
        <v>108</v>
      </c>
      <c r="G65" s="59" t="s">
        <v>109</v>
      </c>
      <c r="H65" s="26"/>
      <c r="L65" s="26"/>
      <c r="M65" s="26"/>
    </row>
    <row r="66" spans="1:13" x14ac:dyDescent="0.25">
      <c r="A66" s="28" t="s">
        <v>110</v>
      </c>
      <c r="B66" s="45" t="s">
        <v>111</v>
      </c>
      <c r="C66" s="28">
        <v>23</v>
      </c>
      <c r="D66" s="28" t="s">
        <v>973</v>
      </c>
      <c r="E66" s="42"/>
      <c r="F66" s="60"/>
      <c r="G66" s="61"/>
      <c r="H66" s="26"/>
      <c r="L66" s="26"/>
      <c r="M66" s="26"/>
    </row>
    <row r="67" spans="1:13" x14ac:dyDescent="0.25">
      <c r="B67" s="45"/>
      <c r="E67" s="42"/>
      <c r="F67" s="60"/>
      <c r="G67" s="61"/>
      <c r="H67" s="26"/>
      <c r="L67" s="26"/>
      <c r="M67" s="26"/>
    </row>
    <row r="68" spans="1:13" x14ac:dyDescent="0.25">
      <c r="B68" s="45" t="s">
        <v>1149</v>
      </c>
      <c r="C68" s="42"/>
      <c r="D68" s="42"/>
      <c r="E68" s="42"/>
      <c r="F68" s="61"/>
      <c r="G68" s="61"/>
      <c r="H68" s="26"/>
      <c r="L68" s="26"/>
      <c r="M68" s="26"/>
    </row>
    <row r="69" spans="1:13" x14ac:dyDescent="0.25">
      <c r="B69" s="45" t="s">
        <v>112</v>
      </c>
      <c r="E69" s="42"/>
      <c r="F69" s="61"/>
      <c r="G69" s="61"/>
      <c r="H69" s="26"/>
      <c r="L69" s="26"/>
      <c r="M69" s="26"/>
    </row>
    <row r="70" spans="1:13" x14ac:dyDescent="0.25">
      <c r="A70" s="28" t="s">
        <v>113</v>
      </c>
      <c r="B70" s="24" t="s">
        <v>114</v>
      </c>
      <c r="C70" s="361">
        <v>6519</v>
      </c>
      <c r="D70" s="114" t="s">
        <v>973</v>
      </c>
      <c r="E70" s="24"/>
      <c r="F70" s="54">
        <f t="shared" ref="F70:F76" si="1">IF($C$77=0,"",IF(C70="[for completion]","",C70/$C$77))</f>
        <v>1.2848864711447493E-2</v>
      </c>
      <c r="G70" s="54" t="str">
        <f>IF($D$77=0,"",IF(D70="[Mark as ND1 if not relevant]","",D70/$D$77))</f>
        <v/>
      </c>
      <c r="H70" s="26"/>
      <c r="L70" s="26"/>
      <c r="M70" s="26"/>
    </row>
    <row r="71" spans="1:13" x14ac:dyDescent="0.25">
      <c r="A71" s="28" t="s">
        <v>115</v>
      </c>
      <c r="B71" s="24" t="s">
        <v>116</v>
      </c>
      <c r="C71" s="361">
        <v>15175</v>
      </c>
      <c r="D71" s="114" t="s">
        <v>973</v>
      </c>
      <c r="E71" s="24"/>
      <c r="F71" s="54">
        <f t="shared" si="1"/>
        <v>2.9909728792179124E-2</v>
      </c>
      <c r="G71" s="54" t="str">
        <f t="shared" ref="G71:G76" si="2">IF($D$77=0,"",IF(D71="[Mark as ND1 if not relevant]","",D71/$D$77))</f>
        <v/>
      </c>
      <c r="H71" s="26"/>
      <c r="L71" s="26"/>
      <c r="M71" s="26"/>
    </row>
    <row r="72" spans="1:13" x14ac:dyDescent="0.25">
      <c r="A72" s="28" t="s">
        <v>117</v>
      </c>
      <c r="B72" s="24" t="s">
        <v>118</v>
      </c>
      <c r="C72" s="361">
        <v>4272</v>
      </c>
      <c r="D72" s="114" t="s">
        <v>973</v>
      </c>
      <c r="E72" s="24"/>
      <c r="F72" s="54">
        <f t="shared" si="1"/>
        <v>8.4200567644276258E-3</v>
      </c>
      <c r="G72" s="54" t="str">
        <f t="shared" si="2"/>
        <v/>
      </c>
      <c r="H72" s="26"/>
      <c r="L72" s="26"/>
      <c r="M72" s="26"/>
    </row>
    <row r="73" spans="1:13" x14ac:dyDescent="0.25">
      <c r="A73" s="28" t="s">
        <v>119</v>
      </c>
      <c r="B73" s="24" t="s">
        <v>120</v>
      </c>
      <c r="C73" s="361">
        <v>8699</v>
      </c>
      <c r="D73" s="114" t="s">
        <v>973</v>
      </c>
      <c r="E73" s="24"/>
      <c r="F73" s="54">
        <f t="shared" si="1"/>
        <v>1.7145616524755599E-2</v>
      </c>
      <c r="G73" s="54" t="str">
        <f t="shared" si="2"/>
        <v/>
      </c>
      <c r="H73" s="26"/>
      <c r="L73" s="26"/>
      <c r="M73" s="26"/>
    </row>
    <row r="74" spans="1:13" x14ac:dyDescent="0.25">
      <c r="A74" s="28" t="s">
        <v>121</v>
      </c>
      <c r="B74" s="24" t="s">
        <v>122</v>
      </c>
      <c r="C74" s="361">
        <v>4022</v>
      </c>
      <c r="D74" s="114" t="s">
        <v>973</v>
      </c>
      <c r="E74" s="24"/>
      <c r="F74" s="54">
        <f t="shared" si="1"/>
        <v>7.9273099968464201E-3</v>
      </c>
      <c r="G74" s="54" t="str">
        <f t="shared" si="2"/>
        <v/>
      </c>
      <c r="H74" s="26"/>
      <c r="L74" s="26"/>
      <c r="M74" s="26"/>
    </row>
    <row r="75" spans="1:13" x14ac:dyDescent="0.25">
      <c r="A75" s="28" t="s">
        <v>123</v>
      </c>
      <c r="B75" s="24" t="s">
        <v>124</v>
      </c>
      <c r="C75" s="361">
        <v>11977</v>
      </c>
      <c r="D75" s="114" t="s">
        <v>973</v>
      </c>
      <c r="E75" s="24"/>
      <c r="F75" s="54">
        <f t="shared" si="1"/>
        <v>2.3606512141280352E-2</v>
      </c>
      <c r="G75" s="54" t="str">
        <f t="shared" si="2"/>
        <v/>
      </c>
      <c r="H75" s="26"/>
      <c r="L75" s="26"/>
      <c r="M75" s="26"/>
    </row>
    <row r="76" spans="1:13" x14ac:dyDescent="0.25">
      <c r="A76" s="28" t="s">
        <v>125</v>
      </c>
      <c r="B76" s="24" t="s">
        <v>126</v>
      </c>
      <c r="C76" s="362">
        <v>456696</v>
      </c>
      <c r="D76" s="114" t="s">
        <v>973</v>
      </c>
      <c r="E76" s="24"/>
      <c r="F76" s="360">
        <f t="shared" si="1"/>
        <v>0.90014191106906338</v>
      </c>
      <c r="G76" s="54" t="str">
        <f t="shared" si="2"/>
        <v/>
      </c>
      <c r="H76" s="26"/>
      <c r="L76" s="26"/>
      <c r="M76" s="26"/>
    </row>
    <row r="77" spans="1:13" x14ac:dyDescent="0.25">
      <c r="A77" s="28" t="s">
        <v>127</v>
      </c>
      <c r="B77" s="62" t="s">
        <v>100</v>
      </c>
      <c r="C77" s="53">
        <f>SUM(C70:C76)</f>
        <v>507360</v>
      </c>
      <c r="D77" s="53"/>
      <c r="E77" s="45"/>
      <c r="F77" s="56">
        <f t="shared" ref="F77" si="3">SUM(F70:F76)</f>
        <v>1</v>
      </c>
      <c r="G77" s="56"/>
      <c r="H77" s="26"/>
      <c r="L77" s="26"/>
      <c r="M77" s="26"/>
    </row>
    <row r="78" spans="1:13" hidden="1" outlineLevel="1" x14ac:dyDescent="0.25">
      <c r="A78" s="28" t="s">
        <v>128</v>
      </c>
      <c r="B78" s="63"/>
      <c r="C78" s="53"/>
      <c r="D78" s="53"/>
      <c r="E78" s="45"/>
      <c r="F78" s="54">
        <f>IF($C$77=0,"",IF(C78="[for completion]","",C78/$C$77))</f>
        <v>0</v>
      </c>
      <c r="G78" s="54" t="str">
        <f t="shared" ref="G78:G87" si="4">IF($D$77=0,"",IF(D78="[for completion]","",D78/$D$77))</f>
        <v/>
      </c>
      <c r="H78" s="26"/>
      <c r="L78" s="26"/>
      <c r="M78" s="26"/>
    </row>
    <row r="79" spans="1:13" hidden="1" outlineLevel="1" x14ac:dyDescent="0.25">
      <c r="A79" s="28" t="s">
        <v>129</v>
      </c>
      <c r="B79" s="63"/>
      <c r="C79" s="53"/>
      <c r="D79" s="53"/>
      <c r="E79" s="45"/>
      <c r="F79" s="54">
        <f t="shared" ref="F79:F87" si="5">IF($C$77=0,"",IF(C79="[for completion]","",C79/$C$77))</f>
        <v>0</v>
      </c>
      <c r="G79" s="54" t="str">
        <f t="shared" si="4"/>
        <v/>
      </c>
      <c r="H79" s="26"/>
      <c r="L79" s="26"/>
      <c r="M79" s="26"/>
    </row>
    <row r="80" spans="1:13" hidden="1" outlineLevel="1" x14ac:dyDescent="0.25">
      <c r="A80" s="28" t="s">
        <v>130</v>
      </c>
      <c r="B80" s="63"/>
      <c r="C80" s="53"/>
      <c r="D80" s="53"/>
      <c r="E80" s="45"/>
      <c r="F80" s="54">
        <f t="shared" si="5"/>
        <v>0</v>
      </c>
      <c r="G80" s="54" t="str">
        <f t="shared" si="4"/>
        <v/>
      </c>
      <c r="H80" s="26"/>
      <c r="L80" s="26"/>
      <c r="M80" s="26"/>
    </row>
    <row r="81" spans="1:13" hidden="1" outlineLevel="1" x14ac:dyDescent="0.25">
      <c r="A81" s="28" t="s">
        <v>131</v>
      </c>
      <c r="B81" s="63"/>
      <c r="C81" s="53"/>
      <c r="D81" s="53"/>
      <c r="E81" s="45"/>
      <c r="F81" s="54">
        <f t="shared" si="5"/>
        <v>0</v>
      </c>
      <c r="G81" s="54" t="str">
        <f t="shared" si="4"/>
        <v/>
      </c>
      <c r="H81" s="26"/>
      <c r="L81" s="26"/>
      <c r="M81" s="26"/>
    </row>
    <row r="82" spans="1:13" hidden="1" outlineLevel="1" x14ac:dyDescent="0.25">
      <c r="A82" s="28" t="s">
        <v>132</v>
      </c>
      <c r="B82" s="63"/>
      <c r="C82" s="53"/>
      <c r="D82" s="53"/>
      <c r="E82" s="45"/>
      <c r="F82" s="54">
        <f t="shared" si="5"/>
        <v>0</v>
      </c>
      <c r="G82" s="54" t="str">
        <f t="shared" si="4"/>
        <v/>
      </c>
      <c r="H82" s="26"/>
      <c r="L82" s="26"/>
      <c r="M82" s="26"/>
    </row>
    <row r="83" spans="1:13" hidden="1" outlineLevel="1" x14ac:dyDescent="0.25">
      <c r="A83" s="28" t="s">
        <v>133</v>
      </c>
      <c r="B83" s="63"/>
      <c r="C83" s="53"/>
      <c r="D83" s="53"/>
      <c r="E83" s="45"/>
      <c r="F83" s="54"/>
      <c r="G83" s="54"/>
      <c r="H83" s="26"/>
      <c r="L83" s="26"/>
      <c r="M83" s="26"/>
    </row>
    <row r="84" spans="1:13" hidden="1" outlineLevel="1" x14ac:dyDescent="0.25">
      <c r="A84" s="28" t="s">
        <v>134</v>
      </c>
      <c r="B84" s="63"/>
      <c r="C84" s="53"/>
      <c r="D84" s="53"/>
      <c r="E84" s="45"/>
      <c r="F84" s="54"/>
      <c r="G84" s="54"/>
      <c r="H84" s="26"/>
      <c r="L84" s="26"/>
      <c r="M84" s="26"/>
    </row>
    <row r="85" spans="1:13" hidden="1" outlineLevel="1" x14ac:dyDescent="0.25">
      <c r="A85" s="28" t="s">
        <v>135</v>
      </c>
      <c r="B85" s="63"/>
      <c r="C85" s="53"/>
      <c r="D85" s="53"/>
      <c r="E85" s="45"/>
      <c r="F85" s="54"/>
      <c r="G85" s="54"/>
      <c r="H85" s="26"/>
      <c r="L85" s="26"/>
      <c r="M85" s="26"/>
    </row>
    <row r="86" spans="1:13" hidden="1" outlineLevel="1" x14ac:dyDescent="0.25">
      <c r="A86" s="28" t="s">
        <v>136</v>
      </c>
      <c r="B86" s="62"/>
      <c r="C86" s="53"/>
      <c r="D86" s="53"/>
      <c r="E86" s="45"/>
      <c r="F86" s="54">
        <f t="shared" si="5"/>
        <v>0</v>
      </c>
      <c r="G86" s="54" t="str">
        <f t="shared" si="4"/>
        <v/>
      </c>
      <c r="H86" s="26"/>
      <c r="L86" s="26"/>
      <c r="M86" s="26"/>
    </row>
    <row r="87" spans="1:13" hidden="1" outlineLevel="1" x14ac:dyDescent="0.25">
      <c r="A87" s="28" t="s">
        <v>137</v>
      </c>
      <c r="B87" s="63"/>
      <c r="C87" s="53"/>
      <c r="D87" s="53"/>
      <c r="E87" s="45"/>
      <c r="F87" s="54">
        <f t="shared" si="5"/>
        <v>0</v>
      </c>
      <c r="G87" s="54" t="str">
        <f t="shared" si="4"/>
        <v/>
      </c>
      <c r="H87" s="26"/>
      <c r="L87" s="26"/>
      <c r="M87" s="26"/>
    </row>
    <row r="88" spans="1:13" ht="15" customHeight="1" collapsed="1" x14ac:dyDescent="0.25">
      <c r="A88" s="47"/>
      <c r="B88" s="48" t="s">
        <v>138</v>
      </c>
      <c r="C88" s="102" t="s">
        <v>1156</v>
      </c>
      <c r="D88" s="102" t="s">
        <v>1157</v>
      </c>
      <c r="E88" s="49"/>
      <c r="F88" s="50" t="s">
        <v>139</v>
      </c>
      <c r="G88" s="47" t="s">
        <v>140</v>
      </c>
      <c r="H88" s="26"/>
      <c r="L88" s="26"/>
      <c r="M88" s="26"/>
    </row>
    <row r="89" spans="1:13" x14ac:dyDescent="0.25">
      <c r="A89" s="28" t="s">
        <v>141</v>
      </c>
      <c r="B89" s="45" t="s">
        <v>111</v>
      </c>
      <c r="C89" s="28">
        <v>2</v>
      </c>
      <c r="D89" s="28" t="s">
        <v>970</v>
      </c>
      <c r="E89" s="42"/>
      <c r="F89" s="60"/>
      <c r="G89" s="61"/>
      <c r="H89" s="26"/>
      <c r="L89" s="26"/>
      <c r="M89" s="26"/>
    </row>
    <row r="90" spans="1:13" x14ac:dyDescent="0.25">
      <c r="B90" s="45"/>
      <c r="E90" s="42"/>
      <c r="F90" s="60"/>
      <c r="G90" s="61"/>
      <c r="H90" s="26"/>
      <c r="L90" s="26"/>
      <c r="M90" s="26"/>
    </row>
    <row r="91" spans="1:13" x14ac:dyDescent="0.25">
      <c r="B91" s="45" t="s">
        <v>1150</v>
      </c>
      <c r="C91" s="42"/>
      <c r="D91" s="42"/>
      <c r="E91" s="42"/>
      <c r="F91" s="61"/>
      <c r="G91" s="61"/>
      <c r="H91" s="26"/>
      <c r="L91" s="26"/>
      <c r="M91" s="26"/>
    </row>
    <row r="92" spans="1:13" x14ac:dyDescent="0.25">
      <c r="A92" s="28" t="s">
        <v>142</v>
      </c>
      <c r="B92" s="45" t="s">
        <v>112</v>
      </c>
      <c r="E92" s="42"/>
      <c r="F92" s="61"/>
      <c r="G92" s="61"/>
      <c r="H92" s="26"/>
      <c r="L92" s="26"/>
      <c r="M92" s="26"/>
    </row>
    <row r="93" spans="1:13" x14ac:dyDescent="0.25">
      <c r="A93" s="28" t="s">
        <v>143</v>
      </c>
      <c r="B93" s="24" t="s">
        <v>114</v>
      </c>
      <c r="C93" s="361">
        <v>72847</v>
      </c>
      <c r="D93" s="114" t="s">
        <v>970</v>
      </c>
      <c r="E93" s="24"/>
      <c r="F93" s="54">
        <f>IF($C$100=0,"",IF(C93="[for completion]","",C93/$C$100))</f>
        <v>0.15441014379705623</v>
      </c>
      <c r="G93" s="54" t="str">
        <f>IF($D$100=0,"",IF(D93="[Mark as ND1 if not relevant]","",D93/$D$100))</f>
        <v/>
      </c>
      <c r="H93" s="26"/>
      <c r="L93" s="26"/>
      <c r="M93" s="26"/>
    </row>
    <row r="94" spans="1:13" x14ac:dyDescent="0.25">
      <c r="A94" s="28" t="s">
        <v>144</v>
      </c>
      <c r="B94" s="24" t="s">
        <v>116</v>
      </c>
      <c r="C94" s="361">
        <v>124615</v>
      </c>
      <c r="D94" s="114" t="s">
        <v>970</v>
      </c>
      <c r="E94" s="24"/>
      <c r="F94" s="54">
        <f t="shared" ref="F94:F110" si="6">IF($C$100=0,"",IF(C94="[for completion]","",C94/$C$100))</f>
        <v>0.26414018517262428</v>
      </c>
      <c r="G94" s="54" t="str">
        <f t="shared" ref="G94:G99" si="7">IF($D$100=0,"",IF(D94="[Mark as ND1 if not relevant]","",D94/$D$100))</f>
        <v/>
      </c>
      <c r="H94" s="26"/>
      <c r="L94" s="26"/>
      <c r="M94" s="26"/>
    </row>
    <row r="95" spans="1:13" x14ac:dyDescent="0.25">
      <c r="A95" s="28" t="s">
        <v>145</v>
      </c>
      <c r="B95" s="24" t="s">
        <v>118</v>
      </c>
      <c r="C95" s="361">
        <v>102002</v>
      </c>
      <c r="D95" s="114" t="s">
        <v>970</v>
      </c>
      <c r="E95" s="24"/>
      <c r="F95" s="54">
        <f t="shared" si="6"/>
        <v>0.21620853964593367</v>
      </c>
      <c r="G95" s="54" t="str">
        <f t="shared" si="7"/>
        <v/>
      </c>
      <c r="H95" s="26"/>
      <c r="L95" s="26"/>
      <c r="M95" s="26"/>
    </row>
    <row r="96" spans="1:13" x14ac:dyDescent="0.25">
      <c r="A96" s="28" t="s">
        <v>146</v>
      </c>
      <c r="B96" s="24" t="s">
        <v>120</v>
      </c>
      <c r="C96" s="361">
        <v>78987</v>
      </c>
      <c r="D96" s="114" t="s">
        <v>970</v>
      </c>
      <c r="E96" s="24"/>
      <c r="F96" s="54">
        <f t="shared" si="6"/>
        <v>0.16742479481787967</v>
      </c>
      <c r="G96" s="54" t="str">
        <f t="shared" si="7"/>
        <v/>
      </c>
      <c r="H96" s="26"/>
      <c r="L96" s="26"/>
      <c r="M96" s="26"/>
    </row>
    <row r="97" spans="1:14" x14ac:dyDescent="0.25">
      <c r="A97" s="28" t="s">
        <v>147</v>
      </c>
      <c r="B97" s="24" t="s">
        <v>122</v>
      </c>
      <c r="C97" s="361">
        <v>71476</v>
      </c>
      <c r="D97" s="114" t="s">
        <v>970</v>
      </c>
      <c r="E97" s="24"/>
      <c r="F97" s="54">
        <f t="shared" si="6"/>
        <v>0.15150410364240657</v>
      </c>
      <c r="G97" s="54" t="str">
        <f t="shared" si="7"/>
        <v/>
      </c>
      <c r="H97" s="26"/>
      <c r="L97" s="26"/>
      <c r="M97" s="26"/>
    </row>
    <row r="98" spans="1:14" x14ac:dyDescent="0.25">
      <c r="A98" s="28" t="s">
        <v>148</v>
      </c>
      <c r="B98" s="24" t="s">
        <v>124</v>
      </c>
      <c r="C98" s="361">
        <v>21696</v>
      </c>
      <c r="D98" s="114" t="s">
        <v>970</v>
      </c>
      <c r="E98" s="24"/>
      <c r="F98" s="54">
        <f t="shared" si="6"/>
        <v>4.598792647358068E-2</v>
      </c>
      <c r="G98" s="54" t="str">
        <f t="shared" si="7"/>
        <v/>
      </c>
      <c r="H98" s="26"/>
      <c r="L98" s="26"/>
      <c r="M98" s="26"/>
    </row>
    <row r="99" spans="1:14" x14ac:dyDescent="0.25">
      <c r="A99" s="28" t="s">
        <v>149</v>
      </c>
      <c r="B99" s="24" t="s">
        <v>126</v>
      </c>
      <c r="C99" s="362">
        <v>153</v>
      </c>
      <c r="D99" s="114" t="s">
        <v>970</v>
      </c>
      <c r="E99" s="24"/>
      <c r="F99" s="360">
        <f t="shared" si="6"/>
        <v>3.2430645051889032E-4</v>
      </c>
      <c r="G99" s="54" t="str">
        <f t="shared" si="7"/>
        <v/>
      </c>
      <c r="H99" s="26"/>
      <c r="L99" s="26"/>
      <c r="M99" s="26"/>
    </row>
    <row r="100" spans="1:14" x14ac:dyDescent="0.25">
      <c r="A100" s="28" t="s">
        <v>150</v>
      </c>
      <c r="B100" s="62" t="s">
        <v>100</v>
      </c>
      <c r="C100" s="53">
        <f>SUM(C93:C99)</f>
        <v>471776</v>
      </c>
      <c r="D100" s="53"/>
      <c r="E100" s="45"/>
      <c r="F100" s="56">
        <f t="shared" ref="F100" si="8">SUM(F93:F99)</f>
        <v>0.99999999999999978</v>
      </c>
      <c r="G100" s="56"/>
      <c r="H100" s="26"/>
      <c r="L100" s="26"/>
      <c r="M100" s="26"/>
    </row>
    <row r="101" spans="1:14" hidden="1" outlineLevel="1" x14ac:dyDescent="0.25">
      <c r="A101" s="28" t="s">
        <v>151</v>
      </c>
      <c r="B101" s="63"/>
      <c r="C101" s="53"/>
      <c r="D101" s="53"/>
      <c r="E101" s="45"/>
      <c r="F101" s="54">
        <f t="shared" si="6"/>
        <v>0</v>
      </c>
      <c r="G101" s="54" t="str">
        <f t="shared" ref="G101:G110" si="9">IF($D$100=0,"",IF(D101="[for completion]","",D101/$D$100))</f>
        <v/>
      </c>
      <c r="H101" s="26"/>
      <c r="L101" s="26"/>
      <c r="M101" s="26"/>
    </row>
    <row r="102" spans="1:14" hidden="1" outlineLevel="1" x14ac:dyDescent="0.25">
      <c r="A102" s="28" t="s">
        <v>152</v>
      </c>
      <c r="B102" s="63"/>
      <c r="C102" s="53"/>
      <c r="D102" s="53"/>
      <c r="E102" s="45"/>
      <c r="F102" s="54">
        <f t="shared" si="6"/>
        <v>0</v>
      </c>
      <c r="G102" s="54" t="str">
        <f t="shared" si="9"/>
        <v/>
      </c>
      <c r="H102" s="26"/>
      <c r="L102" s="26"/>
      <c r="M102" s="26"/>
    </row>
    <row r="103" spans="1:14" hidden="1" outlineLevel="1" x14ac:dyDescent="0.25">
      <c r="A103" s="28" t="s">
        <v>153</v>
      </c>
      <c r="B103" s="63"/>
      <c r="C103" s="53"/>
      <c r="D103" s="53"/>
      <c r="E103" s="45"/>
      <c r="F103" s="54">
        <f t="shared" si="6"/>
        <v>0</v>
      </c>
      <c r="G103" s="54" t="str">
        <f t="shared" si="9"/>
        <v/>
      </c>
      <c r="H103" s="26"/>
      <c r="L103" s="26"/>
      <c r="M103" s="26"/>
    </row>
    <row r="104" spans="1:14" hidden="1" outlineLevel="1" x14ac:dyDescent="0.25">
      <c r="A104" s="28" t="s">
        <v>154</v>
      </c>
      <c r="B104" s="63"/>
      <c r="C104" s="53"/>
      <c r="D104" s="53"/>
      <c r="E104" s="45"/>
      <c r="F104" s="54">
        <f t="shared" si="6"/>
        <v>0</v>
      </c>
      <c r="G104" s="54" t="str">
        <f t="shared" si="9"/>
        <v/>
      </c>
      <c r="H104" s="26"/>
      <c r="L104" s="26"/>
      <c r="M104" s="26"/>
    </row>
    <row r="105" spans="1:14" hidden="1" outlineLevel="1" x14ac:dyDescent="0.25">
      <c r="A105" s="28" t="s">
        <v>155</v>
      </c>
      <c r="B105" s="63"/>
      <c r="C105" s="53"/>
      <c r="D105" s="53"/>
      <c r="E105" s="45"/>
      <c r="F105" s="54">
        <f t="shared" si="6"/>
        <v>0</v>
      </c>
      <c r="G105" s="54" t="str">
        <f t="shared" si="9"/>
        <v/>
      </c>
      <c r="H105" s="26"/>
      <c r="L105" s="26"/>
      <c r="M105" s="26"/>
    </row>
    <row r="106" spans="1:14" hidden="1" outlineLevel="1" x14ac:dyDescent="0.25">
      <c r="A106" s="28" t="s">
        <v>156</v>
      </c>
      <c r="B106" s="63"/>
      <c r="C106" s="53"/>
      <c r="D106" s="53"/>
      <c r="E106" s="45"/>
      <c r="F106" s="54"/>
      <c r="G106" s="54"/>
      <c r="H106" s="26"/>
      <c r="L106" s="26"/>
      <c r="M106" s="26"/>
    </row>
    <row r="107" spans="1:14" hidden="1" outlineLevel="1" x14ac:dyDescent="0.25">
      <c r="A107" s="28" t="s">
        <v>157</v>
      </c>
      <c r="B107" s="63"/>
      <c r="C107" s="53"/>
      <c r="D107" s="53"/>
      <c r="E107" s="45"/>
      <c r="F107" s="54"/>
      <c r="G107" s="54"/>
      <c r="H107" s="26"/>
      <c r="L107" s="26"/>
      <c r="M107" s="26"/>
    </row>
    <row r="108" spans="1:14" hidden="1" outlineLevel="1" x14ac:dyDescent="0.25">
      <c r="A108" s="28" t="s">
        <v>158</v>
      </c>
      <c r="B108" s="62"/>
      <c r="C108" s="53"/>
      <c r="D108" s="53"/>
      <c r="E108" s="45"/>
      <c r="F108" s="54">
        <f t="shared" si="6"/>
        <v>0</v>
      </c>
      <c r="G108" s="54" t="str">
        <f t="shared" si="9"/>
        <v/>
      </c>
      <c r="H108" s="26"/>
      <c r="L108" s="26"/>
      <c r="M108" s="26"/>
    </row>
    <row r="109" spans="1:14" hidden="1" outlineLevel="1" x14ac:dyDescent="0.25">
      <c r="A109" s="28" t="s">
        <v>159</v>
      </c>
      <c r="B109" s="63"/>
      <c r="C109" s="53"/>
      <c r="D109" s="53"/>
      <c r="E109" s="45"/>
      <c r="F109" s="54">
        <f t="shared" si="6"/>
        <v>0</v>
      </c>
      <c r="G109" s="54" t="str">
        <f t="shared" si="9"/>
        <v/>
      </c>
      <c r="H109" s="26"/>
      <c r="L109" s="26"/>
      <c r="M109" s="26"/>
    </row>
    <row r="110" spans="1:14" hidden="1" outlineLevel="1" x14ac:dyDescent="0.25">
      <c r="A110" s="28" t="s">
        <v>160</v>
      </c>
      <c r="B110" s="63"/>
      <c r="C110" s="53">
        <v>242400</v>
      </c>
      <c r="D110" s="53"/>
      <c r="E110" s="45"/>
      <c r="F110" s="54">
        <f t="shared" si="6"/>
        <v>0.5138031608220851</v>
      </c>
      <c r="G110" s="54" t="str">
        <f t="shared" si="9"/>
        <v/>
      </c>
      <c r="H110" s="26"/>
      <c r="L110" s="26"/>
      <c r="M110" s="26"/>
    </row>
    <row r="111" spans="1:14" ht="15" customHeight="1" collapsed="1" x14ac:dyDescent="0.25">
      <c r="A111" s="47"/>
      <c r="B111" s="48" t="s">
        <v>161</v>
      </c>
      <c r="C111" s="50" t="s">
        <v>162</v>
      </c>
      <c r="D111" s="50" t="s">
        <v>163</v>
      </c>
      <c r="E111" s="49"/>
      <c r="F111" s="50" t="s">
        <v>164</v>
      </c>
      <c r="G111" s="50" t="s">
        <v>165</v>
      </c>
      <c r="H111" s="26"/>
      <c r="L111" s="26"/>
      <c r="M111" s="26"/>
    </row>
    <row r="112" spans="1:14" s="64" customFormat="1" x14ac:dyDescent="0.25">
      <c r="A112" s="28" t="s">
        <v>166</v>
      </c>
      <c r="B112" s="45" t="s">
        <v>167</v>
      </c>
      <c r="C112" s="361">
        <v>13845</v>
      </c>
      <c r="D112" s="361"/>
      <c r="E112" s="54"/>
      <c r="F112" s="54">
        <f t="shared" ref="F112:F125" si="10">IF($C$127=0,"",IF(C112="[for completion]","",C112/$C$127))</f>
        <v>2.9346616501510252E-2</v>
      </c>
      <c r="G112" s="54" t="str">
        <f t="shared" ref="G112:G123" si="11">IF($D$127=0,"",IF(D112="[for completion]","",D112/$D$127))</f>
        <v/>
      </c>
      <c r="H112" s="26"/>
      <c r="I112" s="28"/>
      <c r="J112" s="28"/>
      <c r="K112" s="28"/>
      <c r="L112" s="26"/>
      <c r="M112" s="26"/>
      <c r="N112" s="26"/>
    </row>
    <row r="113" spans="1:14" s="64" customFormat="1" x14ac:dyDescent="0.25">
      <c r="A113" s="28" t="s">
        <v>168</v>
      </c>
      <c r="B113" s="45" t="s">
        <v>169</v>
      </c>
      <c r="C113" s="361"/>
      <c r="D113" s="361"/>
      <c r="E113" s="54"/>
      <c r="F113" s="54">
        <f t="shared" si="10"/>
        <v>0</v>
      </c>
      <c r="G113" s="54" t="str">
        <f t="shared" si="11"/>
        <v/>
      </c>
      <c r="H113" s="26"/>
      <c r="I113" s="28"/>
      <c r="J113" s="28"/>
      <c r="K113" s="28"/>
      <c r="L113" s="26"/>
      <c r="M113" s="26"/>
      <c r="N113" s="26"/>
    </row>
    <row r="114" spans="1:14" s="64" customFormat="1" x14ac:dyDescent="0.25">
      <c r="A114" s="28" t="s">
        <v>170</v>
      </c>
      <c r="B114" s="45" t="s">
        <v>171</v>
      </c>
      <c r="C114" s="361"/>
      <c r="D114" s="361"/>
      <c r="E114" s="54"/>
      <c r="F114" s="54">
        <f t="shared" si="10"/>
        <v>0</v>
      </c>
      <c r="G114" s="54" t="str">
        <f t="shared" si="11"/>
        <v/>
      </c>
      <c r="H114" s="26"/>
      <c r="I114" s="28"/>
      <c r="J114" s="28"/>
      <c r="K114" s="28"/>
      <c r="L114" s="26"/>
      <c r="M114" s="26"/>
      <c r="N114" s="26"/>
    </row>
    <row r="115" spans="1:14" s="64" customFormat="1" x14ac:dyDescent="0.25">
      <c r="A115" s="28" t="s">
        <v>172</v>
      </c>
      <c r="B115" s="45" t="s">
        <v>173</v>
      </c>
      <c r="C115" s="361">
        <v>3307</v>
      </c>
      <c r="D115" s="361"/>
      <c r="E115" s="54"/>
      <c r="F115" s="54">
        <f t="shared" si="10"/>
        <v>7.0096974193206507E-3</v>
      </c>
      <c r="G115" s="54" t="str">
        <f t="shared" si="11"/>
        <v/>
      </c>
      <c r="H115" s="26"/>
      <c r="I115" s="28"/>
      <c r="J115" s="28"/>
      <c r="K115" s="28"/>
      <c r="L115" s="26"/>
      <c r="M115" s="26"/>
      <c r="N115" s="26"/>
    </row>
    <row r="116" spans="1:14" s="64" customFormat="1" x14ac:dyDescent="0.25">
      <c r="A116" s="28" t="s">
        <v>174</v>
      </c>
      <c r="B116" s="45" t="s">
        <v>175</v>
      </c>
      <c r="C116" s="361"/>
      <c r="D116" s="361"/>
      <c r="E116" s="54"/>
      <c r="F116" s="54">
        <f t="shared" si="10"/>
        <v>0</v>
      </c>
      <c r="G116" s="54" t="str">
        <f t="shared" si="11"/>
        <v/>
      </c>
      <c r="H116" s="26"/>
      <c r="I116" s="28"/>
      <c r="J116" s="28"/>
      <c r="K116" s="28"/>
      <c r="L116" s="26"/>
      <c r="M116" s="26"/>
      <c r="N116" s="26"/>
    </row>
    <row r="117" spans="1:14" s="64" customFormat="1" x14ac:dyDescent="0.25">
      <c r="A117" s="28" t="s">
        <v>176</v>
      </c>
      <c r="B117" s="45" t="s">
        <v>177</v>
      </c>
      <c r="C117" s="361"/>
      <c r="D117" s="361"/>
      <c r="E117" s="45"/>
      <c r="F117" s="54">
        <f t="shared" si="10"/>
        <v>0</v>
      </c>
      <c r="G117" s="54" t="str">
        <f t="shared" si="11"/>
        <v/>
      </c>
      <c r="H117" s="26"/>
      <c r="I117" s="28"/>
      <c r="J117" s="28"/>
      <c r="K117" s="28"/>
      <c r="L117" s="26"/>
      <c r="M117" s="26"/>
      <c r="N117" s="26"/>
    </row>
    <row r="118" spans="1:14" x14ac:dyDescent="0.25">
      <c r="A118" s="28" t="s">
        <v>178</v>
      </c>
      <c r="B118" s="45" t="s">
        <v>179</v>
      </c>
      <c r="C118" s="361"/>
      <c r="D118" s="361"/>
      <c r="E118" s="45"/>
      <c r="F118" s="54">
        <f t="shared" si="10"/>
        <v>0</v>
      </c>
      <c r="G118" s="54" t="str">
        <f t="shared" si="11"/>
        <v/>
      </c>
      <c r="H118" s="26"/>
      <c r="L118" s="26"/>
      <c r="M118" s="26"/>
    </row>
    <row r="119" spans="1:14" x14ac:dyDescent="0.25">
      <c r="A119" s="28" t="s">
        <v>180</v>
      </c>
      <c r="B119" s="45" t="s">
        <v>181</v>
      </c>
      <c r="C119" s="361"/>
      <c r="D119" s="361"/>
      <c r="E119" s="45"/>
      <c r="F119" s="54">
        <f t="shared" si="10"/>
        <v>0</v>
      </c>
      <c r="G119" s="54" t="str">
        <f t="shared" si="11"/>
        <v/>
      </c>
      <c r="H119" s="26"/>
      <c r="L119" s="26"/>
      <c r="M119" s="26"/>
    </row>
    <row r="120" spans="1:14" x14ac:dyDescent="0.25">
      <c r="A120" s="28" t="s">
        <v>182</v>
      </c>
      <c r="B120" s="45" t="s">
        <v>183</v>
      </c>
      <c r="C120" s="361"/>
      <c r="D120" s="361"/>
      <c r="E120" s="45"/>
      <c r="F120" s="54">
        <f t="shared" si="10"/>
        <v>0</v>
      </c>
      <c r="G120" s="54" t="str">
        <f t="shared" si="11"/>
        <v/>
      </c>
      <c r="H120" s="26"/>
      <c r="L120" s="26"/>
      <c r="M120" s="26"/>
    </row>
    <row r="121" spans="1:14" x14ac:dyDescent="0.25">
      <c r="A121" s="28" t="s">
        <v>184</v>
      </c>
      <c r="B121" s="45" t="s">
        <v>185</v>
      </c>
      <c r="C121" s="361">
        <v>439582</v>
      </c>
      <c r="D121" s="361"/>
      <c r="E121" s="45"/>
      <c r="F121" s="54">
        <f t="shared" si="10"/>
        <v>0.93176196280006363</v>
      </c>
      <c r="G121" s="54" t="str">
        <f t="shared" si="11"/>
        <v/>
      </c>
      <c r="H121" s="26"/>
      <c r="L121" s="26"/>
      <c r="M121" s="26"/>
    </row>
    <row r="122" spans="1:14" x14ac:dyDescent="0.25">
      <c r="A122" s="28" t="s">
        <v>186</v>
      </c>
      <c r="B122" s="45" t="s">
        <v>187</v>
      </c>
      <c r="C122" s="361"/>
      <c r="D122" s="361"/>
      <c r="E122" s="45"/>
      <c r="F122" s="54">
        <f t="shared" si="10"/>
        <v>0</v>
      </c>
      <c r="G122" s="54" t="str">
        <f t="shared" si="11"/>
        <v/>
      </c>
      <c r="H122" s="26"/>
      <c r="L122" s="26"/>
      <c r="M122" s="26"/>
    </row>
    <row r="123" spans="1:14" x14ac:dyDescent="0.25">
      <c r="A123" s="28" t="s">
        <v>188</v>
      </c>
      <c r="B123" s="45" t="s">
        <v>189</v>
      </c>
      <c r="C123" s="361"/>
      <c r="D123" s="361"/>
      <c r="E123" s="45"/>
      <c r="F123" s="54">
        <f t="shared" si="10"/>
        <v>0</v>
      </c>
      <c r="G123" s="54" t="str">
        <f t="shared" si="11"/>
        <v/>
      </c>
      <c r="H123" s="26"/>
      <c r="L123" s="26"/>
      <c r="M123" s="26"/>
    </row>
    <row r="124" spans="1:14" x14ac:dyDescent="0.25">
      <c r="A124" s="28" t="s">
        <v>190</v>
      </c>
      <c r="B124" s="45" t="s">
        <v>191</v>
      </c>
      <c r="C124" s="361">
        <v>15041</v>
      </c>
      <c r="D124" s="361"/>
      <c r="E124" s="45"/>
      <c r="F124" s="54">
        <f t="shared" si="10"/>
        <v>3.1881723279105503E-2</v>
      </c>
      <c r="G124" s="54"/>
      <c r="H124" s="26"/>
      <c r="L124" s="26"/>
      <c r="M124" s="26"/>
    </row>
    <row r="125" spans="1:14" x14ac:dyDescent="0.25">
      <c r="A125" s="28" t="s">
        <v>192</v>
      </c>
      <c r="B125" s="45" t="s">
        <v>193</v>
      </c>
      <c r="C125" s="361"/>
      <c r="D125" s="361"/>
      <c r="E125" s="45"/>
      <c r="F125" s="54">
        <f t="shared" si="10"/>
        <v>0</v>
      </c>
      <c r="G125" s="54"/>
      <c r="H125" s="26"/>
      <c r="L125" s="26"/>
      <c r="M125" s="26"/>
    </row>
    <row r="126" spans="1:14" x14ac:dyDescent="0.25">
      <c r="A126" s="28" t="s">
        <v>194</v>
      </c>
      <c r="B126" s="45" t="s">
        <v>98</v>
      </c>
      <c r="C126" s="362"/>
      <c r="D126" s="362"/>
      <c r="E126" s="45"/>
      <c r="F126" s="360">
        <f>IF($C$127=0,"",IF(C126="[for completion]","",C126/$C$127))</f>
        <v>0</v>
      </c>
      <c r="G126" s="54" t="str">
        <f>IF($D$127=0,"",IF(D126="[for completion]","",D126/$D$127))</f>
        <v/>
      </c>
      <c r="H126" s="26"/>
      <c r="L126" s="26"/>
      <c r="M126" s="26"/>
    </row>
    <row r="127" spans="1:14" x14ac:dyDescent="0.25">
      <c r="A127" s="28" t="s">
        <v>195</v>
      </c>
      <c r="B127" s="62" t="s">
        <v>100</v>
      </c>
      <c r="C127" s="53">
        <f>SUM(C112:C126)</f>
        <v>471775</v>
      </c>
      <c r="D127" s="28">
        <f>SUM(D112:D126)</f>
        <v>0</v>
      </c>
      <c r="E127" s="45"/>
      <c r="F127" s="65">
        <f>SUM(F112:F126)</f>
        <v>1</v>
      </c>
      <c r="G127" s="65">
        <f>SUM(G112:G126)</f>
        <v>0</v>
      </c>
      <c r="H127" s="26"/>
      <c r="L127" s="26"/>
      <c r="M127" s="26"/>
    </row>
    <row r="128" spans="1:14" hidden="1" outlineLevel="1" x14ac:dyDescent="0.25">
      <c r="A128" s="28" t="s">
        <v>196</v>
      </c>
      <c r="B128" s="57"/>
      <c r="E128" s="45"/>
      <c r="F128" s="54">
        <f t="shared" ref="F128:F136" si="12">IF($C$127=0,"",IF(C128="[for completion]","",C128/$C$127))</f>
        <v>0</v>
      </c>
      <c r="G128" s="54" t="str">
        <f t="shared" ref="G128:G136" si="13">IF($D$127=0,"",IF(D128="[for completion]","",D128/$D$127))</f>
        <v/>
      </c>
      <c r="H128" s="26"/>
      <c r="L128" s="26"/>
      <c r="M128" s="26"/>
    </row>
    <row r="129" spans="1:14" hidden="1" outlineLevel="1" x14ac:dyDescent="0.25">
      <c r="A129" s="28" t="s">
        <v>197</v>
      </c>
      <c r="B129" s="57"/>
      <c r="E129" s="45"/>
      <c r="F129" s="54">
        <f t="shared" si="12"/>
        <v>0</v>
      </c>
      <c r="G129" s="54" t="str">
        <f t="shared" si="13"/>
        <v/>
      </c>
      <c r="H129" s="26"/>
      <c r="L129" s="26"/>
      <c r="M129" s="26"/>
    </row>
    <row r="130" spans="1:14" hidden="1" outlineLevel="1" x14ac:dyDescent="0.25">
      <c r="A130" s="28" t="s">
        <v>198</v>
      </c>
      <c r="B130" s="57"/>
      <c r="E130" s="45"/>
      <c r="F130" s="54">
        <f t="shared" si="12"/>
        <v>0</v>
      </c>
      <c r="G130" s="54" t="str">
        <f t="shared" si="13"/>
        <v/>
      </c>
      <c r="H130" s="26"/>
      <c r="L130" s="26"/>
      <c r="M130" s="26"/>
    </row>
    <row r="131" spans="1:14" hidden="1" outlineLevel="1" x14ac:dyDescent="0.25">
      <c r="A131" s="28" t="s">
        <v>199</v>
      </c>
      <c r="B131" s="57"/>
      <c r="E131" s="45"/>
      <c r="F131" s="54">
        <f t="shared" si="12"/>
        <v>0</v>
      </c>
      <c r="G131" s="54" t="str">
        <f t="shared" si="13"/>
        <v/>
      </c>
      <c r="H131" s="26"/>
      <c r="L131" s="26"/>
      <c r="M131" s="26"/>
    </row>
    <row r="132" spans="1:14" hidden="1" outlineLevel="1" x14ac:dyDescent="0.25">
      <c r="A132" s="28" t="s">
        <v>200</v>
      </c>
      <c r="B132" s="57"/>
      <c r="E132" s="45"/>
      <c r="F132" s="54">
        <f t="shared" si="12"/>
        <v>0</v>
      </c>
      <c r="G132" s="54" t="str">
        <f t="shared" si="13"/>
        <v/>
      </c>
      <c r="H132" s="26"/>
      <c r="L132" s="26"/>
      <c r="M132" s="26"/>
    </row>
    <row r="133" spans="1:14" hidden="1" outlineLevel="1" x14ac:dyDescent="0.25">
      <c r="A133" s="28" t="s">
        <v>201</v>
      </c>
      <c r="B133" s="57"/>
      <c r="E133" s="45"/>
      <c r="F133" s="54">
        <f t="shared" si="12"/>
        <v>0</v>
      </c>
      <c r="G133" s="54" t="str">
        <f t="shared" si="13"/>
        <v/>
      </c>
      <c r="H133" s="26"/>
      <c r="L133" s="26"/>
      <c r="M133" s="26"/>
    </row>
    <row r="134" spans="1:14" hidden="1" outlineLevel="1" x14ac:dyDescent="0.25">
      <c r="A134" s="28" t="s">
        <v>202</v>
      </c>
      <c r="B134" s="57"/>
      <c r="E134" s="45"/>
      <c r="F134" s="54">
        <f t="shared" si="12"/>
        <v>0</v>
      </c>
      <c r="G134" s="54" t="str">
        <f t="shared" si="13"/>
        <v/>
      </c>
      <c r="H134" s="26"/>
      <c r="L134" s="26"/>
      <c r="M134" s="26"/>
    </row>
    <row r="135" spans="1:14" hidden="1" outlineLevel="1" x14ac:dyDescent="0.25">
      <c r="A135" s="28" t="s">
        <v>203</v>
      </c>
      <c r="B135" s="57"/>
      <c r="E135" s="45"/>
      <c r="F135" s="54">
        <f t="shared" si="12"/>
        <v>0</v>
      </c>
      <c r="G135" s="54" t="str">
        <f t="shared" si="13"/>
        <v/>
      </c>
      <c r="H135" s="26"/>
      <c r="L135" s="26"/>
      <c r="M135" s="26"/>
    </row>
    <row r="136" spans="1:14" hidden="1" outlineLevel="1" x14ac:dyDescent="0.25">
      <c r="A136" s="28" t="s">
        <v>204</v>
      </c>
      <c r="B136" s="57"/>
      <c r="C136" s="58"/>
      <c r="D136" s="58"/>
      <c r="E136" s="58"/>
      <c r="F136" s="54">
        <f t="shared" si="12"/>
        <v>0</v>
      </c>
      <c r="G136" s="54" t="str">
        <f t="shared" si="13"/>
        <v/>
      </c>
      <c r="H136" s="26"/>
      <c r="L136" s="26"/>
      <c r="M136" s="26"/>
    </row>
    <row r="137" spans="1:14" ht="15" customHeight="1" collapsed="1" x14ac:dyDescent="0.25">
      <c r="A137" s="47"/>
      <c r="B137" s="48" t="s">
        <v>205</v>
      </c>
      <c r="C137" s="50" t="s">
        <v>162</v>
      </c>
      <c r="D137" s="50" t="s">
        <v>163</v>
      </c>
      <c r="E137" s="49"/>
      <c r="F137" s="50" t="s">
        <v>164</v>
      </c>
      <c r="G137" s="50" t="s">
        <v>165</v>
      </c>
      <c r="H137" s="26"/>
      <c r="L137" s="26"/>
      <c r="M137" s="26"/>
    </row>
    <row r="138" spans="1:14" s="64" customFormat="1" x14ac:dyDescent="0.25">
      <c r="A138" s="28" t="s">
        <v>206</v>
      </c>
      <c r="B138" s="45" t="s">
        <v>167</v>
      </c>
      <c r="C138" s="361">
        <v>14031</v>
      </c>
      <c r="D138" s="361"/>
      <c r="E138" s="54"/>
      <c r="F138" s="54">
        <f>IF($C$153=0,"",IF(C138="[for completion]","",C138/$C$153))</f>
        <v>2.9740872237825233E-2</v>
      </c>
      <c r="G138" s="54" t="str">
        <f>IF($D$153=0,"",IF(D138="[for completion]","",D138/$D$153))</f>
        <v/>
      </c>
      <c r="H138" s="26"/>
      <c r="I138" s="28"/>
      <c r="J138" s="28"/>
      <c r="K138" s="28"/>
      <c r="L138" s="26"/>
      <c r="M138" s="26"/>
      <c r="N138" s="26"/>
    </row>
    <row r="139" spans="1:14" s="64" customFormat="1" x14ac:dyDescent="0.25">
      <c r="A139" s="28" t="s">
        <v>207</v>
      </c>
      <c r="B139" s="45" t="s">
        <v>169</v>
      </c>
      <c r="C139" s="361"/>
      <c r="D139" s="361"/>
      <c r="E139" s="54"/>
      <c r="F139" s="54">
        <f t="shared" ref="F139:F152" si="14">IF($C$153=0,"",IF(C139="[for completion]","",C139/$C$153))</f>
        <v>0</v>
      </c>
      <c r="G139" s="54" t="str">
        <f t="shared" ref="G139:G152" si="15">IF($D$153=0,"",IF(D139="[for completion]","",D139/$D$153))</f>
        <v/>
      </c>
      <c r="H139" s="26"/>
      <c r="I139" s="28"/>
      <c r="J139" s="28"/>
      <c r="K139" s="28"/>
      <c r="L139" s="26"/>
      <c r="M139" s="26"/>
      <c r="N139" s="26"/>
    </row>
    <row r="140" spans="1:14" s="64" customFormat="1" x14ac:dyDescent="0.25">
      <c r="A140" s="28" t="s">
        <v>208</v>
      </c>
      <c r="B140" s="45" t="s">
        <v>171</v>
      </c>
      <c r="C140" s="361"/>
      <c r="D140" s="361"/>
      <c r="E140" s="54"/>
      <c r="F140" s="54">
        <f t="shared" si="14"/>
        <v>0</v>
      </c>
      <c r="G140" s="54" t="str">
        <f t="shared" si="15"/>
        <v/>
      </c>
      <c r="H140" s="26"/>
      <c r="I140" s="28"/>
      <c r="J140" s="28"/>
      <c r="K140" s="28"/>
      <c r="L140" s="26"/>
      <c r="M140" s="26"/>
      <c r="N140" s="26"/>
    </row>
    <row r="141" spans="1:14" s="64" customFormat="1" x14ac:dyDescent="0.25">
      <c r="A141" s="28" t="s">
        <v>209</v>
      </c>
      <c r="B141" s="45" t="s">
        <v>173</v>
      </c>
      <c r="C141" s="361">
        <v>3161</v>
      </c>
      <c r="D141" s="361"/>
      <c r="E141" s="54"/>
      <c r="F141" s="54">
        <f t="shared" si="14"/>
        <v>6.7002278628583538E-3</v>
      </c>
      <c r="G141" s="54" t="str">
        <f t="shared" si="15"/>
        <v/>
      </c>
      <c r="H141" s="26"/>
      <c r="I141" s="28"/>
      <c r="J141" s="28"/>
      <c r="K141" s="28"/>
      <c r="L141" s="26"/>
      <c r="M141" s="26"/>
      <c r="N141" s="26"/>
    </row>
    <row r="142" spans="1:14" s="64" customFormat="1" x14ac:dyDescent="0.25">
      <c r="A142" s="28" t="s">
        <v>210</v>
      </c>
      <c r="B142" s="45" t="s">
        <v>175</v>
      </c>
      <c r="C142" s="361"/>
      <c r="D142" s="361"/>
      <c r="E142" s="54"/>
      <c r="F142" s="54">
        <f t="shared" si="14"/>
        <v>0</v>
      </c>
      <c r="G142" s="54" t="str">
        <f t="shared" si="15"/>
        <v/>
      </c>
      <c r="H142" s="26"/>
      <c r="I142" s="28"/>
      <c r="J142" s="28"/>
      <c r="K142" s="28"/>
      <c r="L142" s="26"/>
      <c r="M142" s="26"/>
      <c r="N142" s="26"/>
    </row>
    <row r="143" spans="1:14" s="64" customFormat="1" x14ac:dyDescent="0.25">
      <c r="A143" s="28" t="s">
        <v>211</v>
      </c>
      <c r="B143" s="45" t="s">
        <v>177</v>
      </c>
      <c r="C143" s="361"/>
      <c r="D143" s="361"/>
      <c r="E143" s="45"/>
      <c r="F143" s="54">
        <f t="shared" si="14"/>
        <v>0</v>
      </c>
      <c r="G143" s="54" t="str">
        <f t="shared" si="15"/>
        <v/>
      </c>
      <c r="H143" s="26"/>
      <c r="I143" s="28"/>
      <c r="J143" s="28"/>
      <c r="K143" s="28"/>
      <c r="L143" s="26"/>
      <c r="M143" s="26"/>
      <c r="N143" s="26"/>
    </row>
    <row r="144" spans="1:14" x14ac:dyDescent="0.25">
      <c r="A144" s="28" t="s">
        <v>212</v>
      </c>
      <c r="B144" s="45" t="s">
        <v>179</v>
      </c>
      <c r="C144" s="361"/>
      <c r="D144" s="361"/>
      <c r="E144" s="45"/>
      <c r="F144" s="54">
        <f t="shared" si="14"/>
        <v>0</v>
      </c>
      <c r="G144" s="54" t="str">
        <f t="shared" si="15"/>
        <v/>
      </c>
      <c r="H144" s="26"/>
      <c r="L144" s="26"/>
      <c r="M144" s="26"/>
    </row>
    <row r="145" spans="1:13" x14ac:dyDescent="0.25">
      <c r="A145" s="28" t="s">
        <v>213</v>
      </c>
      <c r="B145" s="45" t="s">
        <v>181</v>
      </c>
      <c r="C145" s="361"/>
      <c r="D145" s="361"/>
      <c r="E145" s="45"/>
      <c r="F145" s="54">
        <f t="shared" si="14"/>
        <v>0</v>
      </c>
      <c r="G145" s="54" t="str">
        <f t="shared" si="15"/>
        <v/>
      </c>
      <c r="H145" s="26"/>
      <c r="L145" s="26"/>
      <c r="M145" s="26"/>
    </row>
    <row r="146" spans="1:13" x14ac:dyDescent="0.25">
      <c r="A146" s="28" t="s">
        <v>214</v>
      </c>
      <c r="B146" s="45" t="s">
        <v>183</v>
      </c>
      <c r="C146" s="361"/>
      <c r="D146" s="361"/>
      <c r="E146" s="45"/>
      <c r="F146" s="54">
        <f t="shared" si="14"/>
        <v>0</v>
      </c>
      <c r="G146" s="54" t="str">
        <f t="shared" si="15"/>
        <v/>
      </c>
      <c r="H146" s="26"/>
      <c r="L146" s="26"/>
      <c r="M146" s="26"/>
    </row>
    <row r="147" spans="1:13" x14ac:dyDescent="0.25">
      <c r="A147" s="28" t="s">
        <v>215</v>
      </c>
      <c r="B147" s="45" t="s">
        <v>185</v>
      </c>
      <c r="C147" s="361">
        <v>440538</v>
      </c>
      <c r="D147" s="361"/>
      <c r="E147" s="45"/>
      <c r="F147" s="54">
        <f t="shared" si="14"/>
        <v>0.93378835249854275</v>
      </c>
      <c r="G147" s="54" t="str">
        <f t="shared" si="15"/>
        <v/>
      </c>
      <c r="H147" s="26"/>
      <c r="L147" s="26"/>
      <c r="M147" s="26"/>
    </row>
    <row r="148" spans="1:13" x14ac:dyDescent="0.25">
      <c r="A148" s="28" t="s">
        <v>216</v>
      </c>
      <c r="B148" s="45" t="s">
        <v>187</v>
      </c>
      <c r="C148" s="361"/>
      <c r="D148" s="361"/>
      <c r="E148" s="45"/>
      <c r="F148" s="54">
        <f t="shared" si="14"/>
        <v>0</v>
      </c>
      <c r="G148" s="54" t="str">
        <f t="shared" si="15"/>
        <v/>
      </c>
      <c r="H148" s="26"/>
      <c r="L148" s="26"/>
      <c r="M148" s="26"/>
    </row>
    <row r="149" spans="1:13" x14ac:dyDescent="0.25">
      <c r="A149" s="28" t="s">
        <v>217</v>
      </c>
      <c r="B149" s="45" t="s">
        <v>189</v>
      </c>
      <c r="C149" s="361"/>
      <c r="D149" s="361"/>
      <c r="E149" s="45"/>
      <c r="F149" s="54">
        <f t="shared" si="14"/>
        <v>0</v>
      </c>
      <c r="G149" s="54" t="str">
        <f t="shared" si="15"/>
        <v/>
      </c>
      <c r="H149" s="26"/>
      <c r="L149" s="26"/>
      <c r="M149" s="26"/>
    </row>
    <row r="150" spans="1:13" x14ac:dyDescent="0.25">
      <c r="A150" s="28" t="s">
        <v>218</v>
      </c>
      <c r="B150" s="45" t="s">
        <v>191</v>
      </c>
      <c r="C150" s="361">
        <v>14045</v>
      </c>
      <c r="D150" s="361"/>
      <c r="E150" s="45"/>
      <c r="F150" s="54">
        <f t="shared" si="14"/>
        <v>2.9770547400773673E-2</v>
      </c>
      <c r="G150" s="54" t="str">
        <f t="shared" si="15"/>
        <v/>
      </c>
      <c r="H150" s="26"/>
      <c r="L150" s="26"/>
      <c r="M150" s="26"/>
    </row>
    <row r="151" spans="1:13" x14ac:dyDescent="0.25">
      <c r="A151" s="28" t="s">
        <v>219</v>
      </c>
      <c r="B151" s="45" t="s">
        <v>193</v>
      </c>
      <c r="C151" s="361"/>
      <c r="D151" s="361"/>
      <c r="E151" s="45"/>
      <c r="F151" s="54">
        <f t="shared" si="14"/>
        <v>0</v>
      </c>
      <c r="G151" s="54" t="str">
        <f t="shared" si="15"/>
        <v/>
      </c>
      <c r="H151" s="26"/>
      <c r="L151" s="26"/>
      <c r="M151" s="26"/>
    </row>
    <row r="152" spans="1:13" x14ac:dyDescent="0.25">
      <c r="A152" s="28" t="s">
        <v>220</v>
      </c>
      <c r="B152" s="45" t="s">
        <v>98</v>
      </c>
      <c r="C152" s="362"/>
      <c r="D152" s="362"/>
      <c r="E152" s="45"/>
      <c r="F152" s="360">
        <f t="shared" si="14"/>
        <v>0</v>
      </c>
      <c r="G152" s="54" t="str">
        <f t="shared" si="15"/>
        <v/>
      </c>
      <c r="H152" s="26"/>
      <c r="L152" s="26"/>
      <c r="M152" s="26"/>
    </row>
    <row r="153" spans="1:13" x14ac:dyDescent="0.25">
      <c r="A153" s="28" t="s">
        <v>221</v>
      </c>
      <c r="B153" s="62" t="s">
        <v>100</v>
      </c>
      <c r="C153" s="361">
        <f>SUM(C138:C152)</f>
        <v>471775</v>
      </c>
      <c r="D153" s="28">
        <f>SUM(D138:D152)</f>
        <v>0</v>
      </c>
      <c r="E153" s="45"/>
      <c r="F153" s="65">
        <f>SUM(F138:F152)</f>
        <v>1</v>
      </c>
      <c r="G153" s="65">
        <f>SUM(G138:G152)</f>
        <v>0</v>
      </c>
      <c r="H153" s="26"/>
      <c r="L153" s="26"/>
      <c r="M153" s="26"/>
    </row>
    <row r="154" spans="1:13" hidden="1" outlineLevel="1" x14ac:dyDescent="0.25">
      <c r="A154" s="28" t="s">
        <v>222</v>
      </c>
      <c r="B154" s="57"/>
      <c r="E154" s="45"/>
      <c r="F154" s="54">
        <f t="shared" ref="F154:F162" si="16">IF($C$153=0,"",IF(C154="[for completion]","",C154/$C$153))</f>
        <v>0</v>
      </c>
      <c r="G154" s="54" t="str">
        <f t="shared" ref="G154:G162" si="17">IF($D$153=0,"",IF(D154="[for completion]","",D154/$D$153))</f>
        <v/>
      </c>
      <c r="H154" s="26"/>
      <c r="L154" s="26"/>
      <c r="M154" s="26"/>
    </row>
    <row r="155" spans="1:13" hidden="1" outlineLevel="1" x14ac:dyDescent="0.25">
      <c r="A155" s="28" t="s">
        <v>223</v>
      </c>
      <c r="B155" s="57"/>
      <c r="E155" s="45"/>
      <c r="F155" s="54">
        <f t="shared" si="16"/>
        <v>0</v>
      </c>
      <c r="G155" s="54" t="str">
        <f t="shared" si="17"/>
        <v/>
      </c>
      <c r="H155" s="26"/>
      <c r="L155" s="26"/>
      <c r="M155" s="26"/>
    </row>
    <row r="156" spans="1:13" hidden="1" outlineLevel="1" x14ac:dyDescent="0.25">
      <c r="A156" s="28" t="s">
        <v>224</v>
      </c>
      <c r="B156" s="57"/>
      <c r="E156" s="45"/>
      <c r="F156" s="54">
        <f t="shared" si="16"/>
        <v>0</v>
      </c>
      <c r="G156" s="54" t="str">
        <f t="shared" si="17"/>
        <v/>
      </c>
      <c r="H156" s="26"/>
      <c r="L156" s="26"/>
      <c r="M156" s="26"/>
    </row>
    <row r="157" spans="1:13" hidden="1" outlineLevel="1" x14ac:dyDescent="0.25">
      <c r="A157" s="28" t="s">
        <v>225</v>
      </c>
      <c r="B157" s="57"/>
      <c r="E157" s="45"/>
      <c r="F157" s="54">
        <f t="shared" si="16"/>
        <v>0</v>
      </c>
      <c r="G157" s="54" t="str">
        <f t="shared" si="17"/>
        <v/>
      </c>
      <c r="H157" s="26"/>
      <c r="L157" s="26"/>
      <c r="M157" s="26"/>
    </row>
    <row r="158" spans="1:13" hidden="1" outlineLevel="1" x14ac:dyDescent="0.25">
      <c r="A158" s="28" t="s">
        <v>226</v>
      </c>
      <c r="B158" s="57"/>
      <c r="E158" s="45"/>
      <c r="F158" s="54">
        <f t="shared" si="16"/>
        <v>0</v>
      </c>
      <c r="G158" s="54" t="str">
        <f t="shared" si="17"/>
        <v/>
      </c>
      <c r="H158" s="26"/>
      <c r="L158" s="26"/>
      <c r="M158" s="26"/>
    </row>
    <row r="159" spans="1:13" hidden="1" outlineLevel="1" x14ac:dyDescent="0.25">
      <c r="A159" s="28" t="s">
        <v>227</v>
      </c>
      <c r="B159" s="57"/>
      <c r="E159" s="45"/>
      <c r="F159" s="54">
        <f t="shared" si="16"/>
        <v>0</v>
      </c>
      <c r="G159" s="54" t="str">
        <f t="shared" si="17"/>
        <v/>
      </c>
      <c r="H159" s="26"/>
      <c r="L159" s="26"/>
      <c r="M159" s="26"/>
    </row>
    <row r="160" spans="1:13" hidden="1" outlineLevel="1" x14ac:dyDescent="0.25">
      <c r="A160" s="28" t="s">
        <v>228</v>
      </c>
      <c r="B160" s="57"/>
      <c r="E160" s="45"/>
      <c r="F160" s="54">
        <f t="shared" si="16"/>
        <v>0</v>
      </c>
      <c r="G160" s="54" t="str">
        <f t="shared" si="17"/>
        <v/>
      </c>
      <c r="H160" s="26"/>
      <c r="L160" s="26"/>
      <c r="M160" s="26"/>
    </row>
    <row r="161" spans="1:13" hidden="1" outlineLevel="1" x14ac:dyDescent="0.25">
      <c r="A161" s="28" t="s">
        <v>229</v>
      </c>
      <c r="B161" s="57"/>
      <c r="E161" s="45"/>
      <c r="F161" s="54">
        <f t="shared" si="16"/>
        <v>0</v>
      </c>
      <c r="G161" s="54" t="str">
        <f t="shared" si="17"/>
        <v/>
      </c>
      <c r="H161" s="26"/>
      <c r="L161" s="26"/>
      <c r="M161" s="26"/>
    </row>
    <row r="162" spans="1:13" hidden="1" outlineLevel="1" x14ac:dyDescent="0.25">
      <c r="A162" s="28" t="s">
        <v>230</v>
      </c>
      <c r="B162" s="57"/>
      <c r="C162" s="58"/>
      <c r="D162" s="58"/>
      <c r="E162" s="58"/>
      <c r="F162" s="54">
        <f t="shared" si="16"/>
        <v>0</v>
      </c>
      <c r="G162" s="54" t="str">
        <f t="shared" si="17"/>
        <v/>
      </c>
      <c r="H162" s="26"/>
      <c r="L162" s="26"/>
      <c r="M162" s="26"/>
    </row>
    <row r="163" spans="1:13" ht="15" customHeight="1" collapsed="1" x14ac:dyDescent="0.25">
      <c r="A163" s="47"/>
      <c r="B163" s="48" t="s">
        <v>231</v>
      </c>
      <c r="C163" s="102" t="s">
        <v>162</v>
      </c>
      <c r="D163" s="102" t="s">
        <v>163</v>
      </c>
      <c r="E163" s="49"/>
      <c r="F163" s="102" t="s">
        <v>164</v>
      </c>
      <c r="G163" s="102" t="s">
        <v>165</v>
      </c>
      <c r="H163" s="26"/>
      <c r="L163" s="26"/>
      <c r="M163" s="26"/>
    </row>
    <row r="164" spans="1:13" x14ac:dyDescent="0.25">
      <c r="A164" s="28" t="s">
        <v>233</v>
      </c>
      <c r="B164" s="26" t="s">
        <v>234</v>
      </c>
      <c r="C164" s="361">
        <v>371268</v>
      </c>
      <c r="D164" s="361"/>
      <c r="E164" s="66"/>
      <c r="F164" s="66">
        <f>IF($C$167=0,"",IF(C164="[for completion]","",C164/$C$167))</f>
        <v>0.78695988553865714</v>
      </c>
      <c r="G164" s="66" t="str">
        <f t="shared" ref="G164" si="18">IF($D$167=0,"",IF(D164="[for completion]","",D164/$D$167))</f>
        <v/>
      </c>
      <c r="H164" s="26"/>
      <c r="L164" s="26"/>
      <c r="M164" s="26"/>
    </row>
    <row r="165" spans="1:13" x14ac:dyDescent="0.25">
      <c r="A165" s="28" t="s">
        <v>235</v>
      </c>
      <c r="B165" s="26" t="s">
        <v>236</v>
      </c>
      <c r="C165" s="361">
        <v>100507</v>
      </c>
      <c r="D165" s="361"/>
      <c r="E165" s="66"/>
      <c r="F165" s="66">
        <f t="shared" ref="F165:F166" si="19">IF($C$167=0,"",IF(C165="[for completion]","",C165/$C$167))</f>
        <v>0.2130401144613428</v>
      </c>
      <c r="G165" s="66" t="str">
        <f>IF($D$167=0,"",IF(D165="[for completion]","",D165/$D$167))</f>
        <v/>
      </c>
      <c r="H165" s="26"/>
      <c r="L165" s="26"/>
      <c r="M165" s="26"/>
    </row>
    <row r="166" spans="1:13" x14ac:dyDescent="0.25">
      <c r="A166" s="28" t="s">
        <v>237</v>
      </c>
      <c r="B166" s="26" t="s">
        <v>98</v>
      </c>
      <c r="C166" s="362">
        <v>0</v>
      </c>
      <c r="D166" s="362"/>
      <c r="E166" s="66"/>
      <c r="F166" s="363">
        <f t="shared" si="19"/>
        <v>0</v>
      </c>
      <c r="G166" s="66" t="str">
        <f t="shared" ref="G166" si="20">IF($D$167=0,"",IF(D166="[for completion]","",D166/$D$167))</f>
        <v/>
      </c>
      <c r="H166" s="26"/>
      <c r="L166" s="26"/>
      <c r="M166" s="26"/>
    </row>
    <row r="167" spans="1:13" x14ac:dyDescent="0.25">
      <c r="A167" s="28" t="s">
        <v>238</v>
      </c>
      <c r="B167" s="67" t="s">
        <v>100</v>
      </c>
      <c r="C167" s="375">
        <f>SUM(C164:C166)</f>
        <v>471775</v>
      </c>
      <c r="D167" s="26">
        <f>SUM(D164:D166)</f>
        <v>0</v>
      </c>
      <c r="E167" s="66"/>
      <c r="F167" s="66">
        <f>SUM(F164:F166)</f>
        <v>1</v>
      </c>
      <c r="G167" s="66">
        <f>SUM(G164:G166)</f>
        <v>0</v>
      </c>
      <c r="H167" s="26"/>
      <c r="L167" s="26"/>
      <c r="M167" s="26"/>
    </row>
    <row r="168" spans="1:13" hidden="1" outlineLevel="1" x14ac:dyDescent="0.25">
      <c r="A168" s="28" t="s">
        <v>239</v>
      </c>
      <c r="B168" s="67"/>
      <c r="C168" s="26"/>
      <c r="D168" s="26"/>
      <c r="E168" s="66"/>
      <c r="F168" s="66"/>
      <c r="G168" s="24"/>
      <c r="H168" s="26"/>
      <c r="L168" s="26"/>
      <c r="M168" s="26"/>
    </row>
    <row r="169" spans="1:13" hidden="1" outlineLevel="1" x14ac:dyDescent="0.25">
      <c r="A169" s="28" t="s">
        <v>240</v>
      </c>
      <c r="B169" s="67"/>
      <c r="C169" s="26"/>
      <c r="D169" s="26"/>
      <c r="E169" s="66"/>
      <c r="F169" s="66"/>
      <c r="G169" s="24"/>
      <c r="H169" s="26"/>
      <c r="L169" s="26"/>
      <c r="M169" s="26"/>
    </row>
    <row r="170" spans="1:13" hidden="1" outlineLevel="1" x14ac:dyDescent="0.25">
      <c r="A170" s="28" t="s">
        <v>241</v>
      </c>
      <c r="B170" s="67"/>
      <c r="C170" s="26"/>
      <c r="D170" s="26"/>
      <c r="E170" s="66"/>
      <c r="F170" s="66"/>
      <c r="G170" s="24"/>
      <c r="H170" s="26"/>
      <c r="L170" s="26"/>
      <c r="M170" s="26"/>
    </row>
    <row r="171" spans="1:13" hidden="1" outlineLevel="1" x14ac:dyDescent="0.25">
      <c r="A171" s="28" t="s">
        <v>242</v>
      </c>
      <c r="B171" s="67"/>
      <c r="C171" s="26"/>
      <c r="D171" s="26"/>
      <c r="E171" s="66"/>
      <c r="F171" s="66"/>
      <c r="G171" s="24"/>
      <c r="H171" s="26"/>
      <c r="L171" s="26"/>
      <c r="M171" s="26"/>
    </row>
    <row r="172" spans="1:13" hidden="1" outlineLevel="1" x14ac:dyDescent="0.25">
      <c r="A172" s="28" t="s">
        <v>243</v>
      </c>
      <c r="B172" s="67"/>
      <c r="C172" s="26"/>
      <c r="D172" s="26"/>
      <c r="E172" s="66"/>
      <c r="F172" s="66"/>
      <c r="G172" s="24"/>
      <c r="H172" s="26"/>
      <c r="L172" s="26"/>
      <c r="M172" s="26"/>
    </row>
    <row r="173" spans="1:13" ht="15" customHeight="1" collapsed="1" x14ac:dyDescent="0.25">
      <c r="A173" s="47"/>
      <c r="B173" s="48" t="s">
        <v>244</v>
      </c>
      <c r="C173" s="47" t="s">
        <v>64</v>
      </c>
      <c r="D173" s="47"/>
      <c r="E173" s="49"/>
      <c r="F173" s="50" t="s">
        <v>245</v>
      </c>
      <c r="G173" s="50"/>
      <c r="H173" s="26"/>
      <c r="L173" s="26"/>
      <c r="M173" s="26"/>
    </row>
    <row r="174" spans="1:13" ht="15" customHeight="1" x14ac:dyDescent="0.25">
      <c r="A174" s="28" t="s">
        <v>246</v>
      </c>
      <c r="B174" s="45" t="s">
        <v>247</v>
      </c>
      <c r="C174" s="361"/>
      <c r="D174" s="42"/>
      <c r="E174" s="34"/>
      <c r="F174" s="54">
        <f>IF($C$179=0,"",IF(C174="[for completion]","",C174/$C$179))</f>
        <v>0</v>
      </c>
      <c r="G174" s="54"/>
      <c r="H174" s="26"/>
      <c r="L174" s="26"/>
      <c r="M174" s="26"/>
    </row>
    <row r="175" spans="1:13" ht="30.75" customHeight="1" x14ac:dyDescent="0.25">
      <c r="A175" s="28" t="s">
        <v>9</v>
      </c>
      <c r="B175" s="45" t="s">
        <v>1145</v>
      </c>
      <c r="C175" s="361">
        <v>123</v>
      </c>
      <c r="E175" s="56"/>
      <c r="F175" s="54">
        <f>IF($C$179=0,"",IF(C175="[for completion]","",C175/$C$179))</f>
        <v>3.4564154442758388E-3</v>
      </c>
      <c r="G175" s="54"/>
      <c r="H175" s="26"/>
      <c r="L175" s="26"/>
      <c r="M175" s="26"/>
    </row>
    <row r="176" spans="1:13" x14ac:dyDescent="0.25">
      <c r="A176" s="28" t="s">
        <v>248</v>
      </c>
      <c r="B176" s="45" t="s">
        <v>249</v>
      </c>
      <c r="C176" s="361">
        <v>4267</v>
      </c>
      <c r="E176" s="56"/>
      <c r="F176" s="54">
        <f t="shared" ref="F176:F187" si="21">IF($C$179=0,"",IF(C176="[for completion]","",C176/$C$179))</f>
        <v>0.11990670488394313</v>
      </c>
      <c r="G176" s="54"/>
      <c r="H176" s="26"/>
      <c r="L176" s="26"/>
      <c r="M176" s="26"/>
    </row>
    <row r="177" spans="1:13" x14ac:dyDescent="0.25">
      <c r="A177" s="28" t="s">
        <v>250</v>
      </c>
      <c r="B177" s="45" t="s">
        <v>251</v>
      </c>
      <c r="C177" s="361">
        <v>31196</v>
      </c>
      <c r="E177" s="56"/>
      <c r="F177" s="54">
        <f t="shared" si="21"/>
        <v>0.87663687967178106</v>
      </c>
      <c r="G177" s="54"/>
      <c r="H177" s="26"/>
      <c r="L177" s="26"/>
      <c r="M177" s="26"/>
    </row>
    <row r="178" spans="1:13" x14ac:dyDescent="0.25">
      <c r="A178" s="28" t="s">
        <v>252</v>
      </c>
      <c r="B178" s="45" t="s">
        <v>98</v>
      </c>
      <c r="C178" s="362"/>
      <c r="E178" s="56"/>
      <c r="F178" s="360">
        <f t="shared" si="21"/>
        <v>0</v>
      </c>
      <c r="G178" s="54"/>
      <c r="H178" s="26"/>
      <c r="L178" s="26"/>
      <c r="M178" s="26"/>
    </row>
    <row r="179" spans="1:13" x14ac:dyDescent="0.25">
      <c r="A179" s="28" t="s">
        <v>10</v>
      </c>
      <c r="B179" s="62" t="s">
        <v>100</v>
      </c>
      <c r="C179" s="53">
        <f>SUM(C174:C178)</f>
        <v>35586</v>
      </c>
      <c r="E179" s="56"/>
      <c r="F179" s="56">
        <f>SUM(F174:F178)</f>
        <v>1</v>
      </c>
      <c r="G179" s="54"/>
      <c r="H179" s="26"/>
      <c r="L179" s="26"/>
      <c r="M179" s="26"/>
    </row>
    <row r="180" spans="1:13" hidden="1" outlineLevel="1" x14ac:dyDescent="0.25">
      <c r="A180" s="28" t="s">
        <v>253</v>
      </c>
      <c r="B180" s="68" t="s">
        <v>254</v>
      </c>
      <c r="E180" s="56"/>
      <c r="F180" s="54">
        <f t="shared" si="21"/>
        <v>0</v>
      </c>
      <c r="G180" s="54"/>
      <c r="H180" s="26"/>
      <c r="L180" s="26"/>
      <c r="M180" s="26"/>
    </row>
    <row r="181" spans="1:13" s="68" customFormat="1" ht="30" hidden="1" outlineLevel="1" x14ac:dyDescent="0.25">
      <c r="A181" s="28" t="s">
        <v>255</v>
      </c>
      <c r="B181" s="68" t="s">
        <v>256</v>
      </c>
      <c r="F181" s="54">
        <f t="shared" si="21"/>
        <v>0</v>
      </c>
    </row>
    <row r="182" spans="1:13" ht="30" hidden="1" outlineLevel="1" x14ac:dyDescent="0.25">
      <c r="A182" s="28" t="s">
        <v>257</v>
      </c>
      <c r="B182" s="68" t="s">
        <v>258</v>
      </c>
      <c r="E182" s="56"/>
      <c r="F182" s="54">
        <f t="shared" si="21"/>
        <v>0</v>
      </c>
      <c r="G182" s="54"/>
      <c r="H182" s="26"/>
      <c r="L182" s="26"/>
      <c r="M182" s="26"/>
    </row>
    <row r="183" spans="1:13" hidden="1" outlineLevel="1" x14ac:dyDescent="0.25">
      <c r="A183" s="28" t="s">
        <v>259</v>
      </c>
      <c r="B183" s="68" t="s">
        <v>260</v>
      </c>
      <c r="E183" s="56"/>
      <c r="F183" s="54">
        <f t="shared" si="21"/>
        <v>0</v>
      </c>
      <c r="G183" s="54"/>
      <c r="H183" s="26"/>
      <c r="L183" s="26"/>
      <c r="M183" s="26"/>
    </row>
    <row r="184" spans="1:13" s="68" customFormat="1" ht="30" hidden="1" outlineLevel="1" x14ac:dyDescent="0.25">
      <c r="A184" s="28" t="s">
        <v>261</v>
      </c>
      <c r="B184" s="68" t="s">
        <v>262</v>
      </c>
      <c r="F184" s="54">
        <f t="shared" si="21"/>
        <v>0</v>
      </c>
    </row>
    <row r="185" spans="1:13" ht="30" hidden="1" outlineLevel="1" x14ac:dyDescent="0.25">
      <c r="A185" s="28" t="s">
        <v>263</v>
      </c>
      <c r="B185" s="68" t="s">
        <v>264</v>
      </c>
      <c r="E185" s="56"/>
      <c r="F185" s="54">
        <f t="shared" si="21"/>
        <v>0</v>
      </c>
      <c r="G185" s="54"/>
      <c r="H185" s="26"/>
      <c r="L185" s="26"/>
      <c r="M185" s="26"/>
    </row>
    <row r="186" spans="1:13" hidden="1" outlineLevel="1" x14ac:dyDescent="0.25">
      <c r="A186" s="28" t="s">
        <v>265</v>
      </c>
      <c r="B186" s="68" t="s">
        <v>266</v>
      </c>
      <c r="E186" s="56"/>
      <c r="F186" s="54">
        <f t="shared" si="21"/>
        <v>0</v>
      </c>
      <c r="G186" s="54"/>
      <c r="H186" s="26"/>
      <c r="L186" s="26"/>
      <c r="M186" s="26"/>
    </row>
    <row r="187" spans="1:13" hidden="1" outlineLevel="1" x14ac:dyDescent="0.25">
      <c r="A187" s="28" t="s">
        <v>267</v>
      </c>
      <c r="B187" s="68" t="s">
        <v>268</v>
      </c>
      <c r="E187" s="56"/>
      <c r="F187" s="54">
        <f t="shared" si="21"/>
        <v>0</v>
      </c>
      <c r="G187" s="54"/>
      <c r="H187" s="26"/>
      <c r="L187" s="26"/>
      <c r="M187" s="26"/>
    </row>
    <row r="188" spans="1:13" hidden="1" outlineLevel="1" x14ac:dyDescent="0.25">
      <c r="A188" s="28" t="s">
        <v>269</v>
      </c>
      <c r="B188" s="68"/>
      <c r="E188" s="56"/>
      <c r="F188" s="54"/>
      <c r="G188" s="54"/>
      <c r="H188" s="26"/>
      <c r="L188" s="26"/>
      <c r="M188" s="26"/>
    </row>
    <row r="189" spans="1:13" hidden="1" outlineLevel="1" x14ac:dyDescent="0.25">
      <c r="A189" s="28" t="s">
        <v>270</v>
      </c>
      <c r="B189" s="68"/>
      <c r="E189" s="56"/>
      <c r="F189" s="54"/>
      <c r="G189" s="54"/>
      <c r="H189" s="26"/>
      <c r="L189" s="26"/>
      <c r="M189" s="26"/>
    </row>
    <row r="190" spans="1:13" hidden="1" outlineLevel="1" x14ac:dyDescent="0.25">
      <c r="A190" s="28" t="s">
        <v>271</v>
      </c>
      <c r="B190" s="68"/>
      <c r="E190" s="56"/>
      <c r="F190" s="54"/>
      <c r="G190" s="54"/>
      <c r="H190" s="26"/>
      <c r="L190" s="26"/>
      <c r="M190" s="26"/>
    </row>
    <row r="191" spans="1:13" hidden="1" outlineLevel="1" x14ac:dyDescent="0.25">
      <c r="A191" s="28" t="s">
        <v>272</v>
      </c>
      <c r="B191" s="57"/>
      <c r="E191" s="56"/>
      <c r="F191" s="54">
        <f t="shared" ref="F191" si="22">IF($C$179=0,"",IF(C191="[for completion]","",C191/$C$179))</f>
        <v>0</v>
      </c>
      <c r="G191" s="54"/>
      <c r="H191" s="26"/>
      <c r="L191" s="26"/>
      <c r="M191" s="26"/>
    </row>
    <row r="192" spans="1:13" ht="15" customHeight="1" collapsed="1" x14ac:dyDescent="0.25">
      <c r="A192" s="47"/>
      <c r="B192" s="48" t="s">
        <v>273</v>
      </c>
      <c r="C192" s="47" t="s">
        <v>64</v>
      </c>
      <c r="D192" s="47"/>
      <c r="E192" s="49"/>
      <c r="F192" s="50" t="s">
        <v>245</v>
      </c>
      <c r="G192" s="50"/>
      <c r="H192" s="26"/>
      <c r="L192" s="26"/>
      <c r="M192" s="26"/>
    </row>
    <row r="193" spans="1:13" x14ac:dyDescent="0.25">
      <c r="A193" s="28" t="s">
        <v>274</v>
      </c>
      <c r="B193" s="45" t="s">
        <v>275</v>
      </c>
      <c r="C193" s="361">
        <v>35076</v>
      </c>
      <c r="E193" s="53"/>
      <c r="F193" s="54">
        <f t="shared" ref="F193:F206" si="23">IF($C$208=0,"",IF(C193="[for completion]","",C193/$C$208))</f>
        <v>0.98569622031754955</v>
      </c>
      <c r="G193" s="54"/>
      <c r="H193" s="26"/>
      <c r="L193" s="26"/>
      <c r="M193" s="26"/>
    </row>
    <row r="194" spans="1:13" x14ac:dyDescent="0.25">
      <c r="A194" s="28" t="s">
        <v>276</v>
      </c>
      <c r="B194" s="45" t="s">
        <v>277</v>
      </c>
      <c r="C194" s="361">
        <v>509</v>
      </c>
      <c r="E194" s="56"/>
      <c r="F194" s="54">
        <f t="shared" si="23"/>
        <v>1.430377968245047E-2</v>
      </c>
      <c r="G194" s="56"/>
      <c r="H194" s="26"/>
      <c r="L194" s="26"/>
      <c r="M194" s="26"/>
    </row>
    <row r="195" spans="1:13" x14ac:dyDescent="0.25">
      <c r="A195" s="28" t="s">
        <v>278</v>
      </c>
      <c r="B195" s="45" t="s">
        <v>279</v>
      </c>
      <c r="C195" s="361"/>
      <c r="E195" s="56"/>
      <c r="F195" s="54">
        <f t="shared" si="23"/>
        <v>0</v>
      </c>
      <c r="G195" s="56"/>
      <c r="H195" s="26"/>
      <c r="L195" s="26"/>
      <c r="M195" s="26"/>
    </row>
    <row r="196" spans="1:13" x14ac:dyDescent="0.25">
      <c r="A196" s="28" t="s">
        <v>280</v>
      </c>
      <c r="B196" s="45" t="s">
        <v>281</v>
      </c>
      <c r="C196" s="361"/>
      <c r="E196" s="56"/>
      <c r="F196" s="54">
        <f t="shared" si="23"/>
        <v>0</v>
      </c>
      <c r="G196" s="56"/>
      <c r="H196" s="26"/>
      <c r="L196" s="26"/>
      <c r="M196" s="26"/>
    </row>
    <row r="197" spans="1:13" x14ac:dyDescent="0.25">
      <c r="A197" s="28" t="s">
        <v>282</v>
      </c>
      <c r="B197" s="45" t="s">
        <v>283</v>
      </c>
      <c r="C197" s="361"/>
      <c r="E197" s="56"/>
      <c r="F197" s="54">
        <f t="shared" si="23"/>
        <v>0</v>
      </c>
      <c r="G197" s="56"/>
      <c r="H197" s="26"/>
      <c r="L197" s="26"/>
      <c r="M197" s="26"/>
    </row>
    <row r="198" spans="1:13" x14ac:dyDescent="0.25">
      <c r="A198" s="28" t="s">
        <v>284</v>
      </c>
      <c r="B198" s="45" t="s">
        <v>285</v>
      </c>
      <c r="C198" s="361"/>
      <c r="E198" s="56"/>
      <c r="F198" s="54">
        <f t="shared" si="23"/>
        <v>0</v>
      </c>
      <c r="G198" s="56"/>
      <c r="H198" s="26"/>
      <c r="L198" s="26"/>
      <c r="M198" s="26"/>
    </row>
    <row r="199" spans="1:13" x14ac:dyDescent="0.25">
      <c r="A199" s="28" t="s">
        <v>286</v>
      </c>
      <c r="B199" s="45" t="s">
        <v>287</v>
      </c>
      <c r="C199" s="361"/>
      <c r="E199" s="56"/>
      <c r="F199" s="54">
        <f t="shared" si="23"/>
        <v>0</v>
      </c>
      <c r="G199" s="56"/>
      <c r="H199" s="26"/>
      <c r="L199" s="26"/>
      <c r="M199" s="26"/>
    </row>
    <row r="200" spans="1:13" x14ac:dyDescent="0.25">
      <c r="A200" s="28" t="s">
        <v>288</v>
      </c>
      <c r="B200" s="45" t="s">
        <v>12</v>
      </c>
      <c r="C200" s="361"/>
      <c r="E200" s="56"/>
      <c r="F200" s="54">
        <f t="shared" si="23"/>
        <v>0</v>
      </c>
      <c r="G200" s="56"/>
      <c r="H200" s="26"/>
      <c r="L200" s="26"/>
      <c r="M200" s="26"/>
    </row>
    <row r="201" spans="1:13" x14ac:dyDescent="0.25">
      <c r="A201" s="28" t="s">
        <v>289</v>
      </c>
      <c r="B201" s="45" t="s">
        <v>290</v>
      </c>
      <c r="C201" s="361"/>
      <c r="E201" s="56"/>
      <c r="F201" s="54">
        <f t="shared" si="23"/>
        <v>0</v>
      </c>
      <c r="G201" s="56"/>
      <c r="H201" s="26"/>
      <c r="L201" s="26"/>
      <c r="M201" s="26"/>
    </row>
    <row r="202" spans="1:13" x14ac:dyDescent="0.25">
      <c r="A202" s="28" t="s">
        <v>291</v>
      </c>
      <c r="B202" s="45" t="s">
        <v>292</v>
      </c>
      <c r="C202" s="361"/>
      <c r="E202" s="56"/>
      <c r="F202" s="54">
        <f t="shared" si="23"/>
        <v>0</v>
      </c>
      <c r="G202" s="56"/>
      <c r="H202" s="26"/>
      <c r="L202" s="26"/>
      <c r="M202" s="26"/>
    </row>
    <row r="203" spans="1:13" x14ac:dyDescent="0.25">
      <c r="A203" s="28" t="s">
        <v>293</v>
      </c>
      <c r="B203" s="45" t="s">
        <v>294</v>
      </c>
      <c r="C203" s="361"/>
      <c r="E203" s="56"/>
      <c r="F203" s="54">
        <f t="shared" si="23"/>
        <v>0</v>
      </c>
      <c r="G203" s="56"/>
      <c r="H203" s="26"/>
      <c r="L203" s="26"/>
      <c r="M203" s="26"/>
    </row>
    <row r="204" spans="1:13" x14ac:dyDescent="0.25">
      <c r="A204" s="28" t="s">
        <v>295</v>
      </c>
      <c r="B204" s="45" t="s">
        <v>296</v>
      </c>
      <c r="C204" s="361"/>
      <c r="E204" s="56"/>
      <c r="F204" s="54">
        <f t="shared" si="23"/>
        <v>0</v>
      </c>
      <c r="G204" s="56"/>
      <c r="H204" s="26"/>
      <c r="L204" s="26"/>
      <c r="M204" s="26"/>
    </row>
    <row r="205" spans="1:13" x14ac:dyDescent="0.25">
      <c r="A205" s="28" t="s">
        <v>297</v>
      </c>
      <c r="B205" s="45" t="s">
        <v>298</v>
      </c>
      <c r="C205" s="361"/>
      <c r="E205" s="56"/>
      <c r="F205" s="54">
        <f t="shared" si="23"/>
        <v>0</v>
      </c>
      <c r="G205" s="56"/>
      <c r="H205" s="26"/>
      <c r="L205" s="26"/>
      <c r="M205" s="26"/>
    </row>
    <row r="206" spans="1:13" x14ac:dyDescent="0.25">
      <c r="A206" s="28" t="s">
        <v>299</v>
      </c>
      <c r="B206" s="45" t="s">
        <v>98</v>
      </c>
      <c r="C206" s="361"/>
      <c r="E206" s="56"/>
      <c r="F206" s="54">
        <f t="shared" si="23"/>
        <v>0</v>
      </c>
      <c r="G206" s="56"/>
      <c r="H206" s="26"/>
      <c r="L206" s="26"/>
      <c r="M206" s="26"/>
    </row>
    <row r="207" spans="1:13" x14ac:dyDescent="0.25">
      <c r="A207" s="28" t="s">
        <v>300</v>
      </c>
      <c r="B207" s="55" t="s">
        <v>301</v>
      </c>
      <c r="C207" s="362">
        <v>509</v>
      </c>
      <c r="E207" s="56"/>
      <c r="F207" s="360"/>
      <c r="G207" s="56"/>
      <c r="H207" s="26"/>
      <c r="L207" s="26"/>
      <c r="M207" s="26"/>
    </row>
    <row r="208" spans="1:13" x14ac:dyDescent="0.25">
      <c r="A208" s="28" t="s">
        <v>302</v>
      </c>
      <c r="B208" s="62" t="s">
        <v>100</v>
      </c>
      <c r="C208" s="53">
        <f>SUM(C193:C206)</f>
        <v>35585</v>
      </c>
      <c r="D208" s="45"/>
      <c r="E208" s="56"/>
      <c r="F208" s="56">
        <f>SUM(F193:F206)</f>
        <v>1</v>
      </c>
      <c r="G208" s="56"/>
      <c r="H208" s="26"/>
      <c r="L208" s="26"/>
      <c r="M208" s="26"/>
    </row>
    <row r="209" spans="1:13" hidden="1" outlineLevel="1" x14ac:dyDescent="0.25">
      <c r="A209" s="28" t="s">
        <v>303</v>
      </c>
      <c r="B209" s="57"/>
      <c r="E209" s="56"/>
      <c r="F209" s="54">
        <f>IF($C$208=0,"",IF(C209="[for completion]","",C209/$C$208))</f>
        <v>0</v>
      </c>
      <c r="G209" s="56"/>
      <c r="H209" s="26"/>
      <c r="L209" s="26"/>
      <c r="M209" s="26"/>
    </row>
    <row r="210" spans="1:13" hidden="1" outlineLevel="1" x14ac:dyDescent="0.25">
      <c r="A210" s="28" t="s">
        <v>304</v>
      </c>
      <c r="B210" s="57"/>
      <c r="E210" s="56"/>
      <c r="F210" s="54">
        <f t="shared" ref="F210:F215" si="24">IF($C$208=0,"",IF(C210="[for completion]","",C210/$C$208))</f>
        <v>0</v>
      </c>
      <c r="G210" s="56"/>
      <c r="H210" s="26"/>
      <c r="L210" s="26"/>
      <c r="M210" s="26"/>
    </row>
    <row r="211" spans="1:13" hidden="1" outlineLevel="1" x14ac:dyDescent="0.25">
      <c r="A211" s="28" t="s">
        <v>305</v>
      </c>
      <c r="B211" s="57"/>
      <c r="E211" s="56"/>
      <c r="F211" s="54">
        <f t="shared" si="24"/>
        <v>0</v>
      </c>
      <c r="G211" s="56"/>
      <c r="H211" s="26"/>
      <c r="L211" s="26"/>
      <c r="M211" s="26"/>
    </row>
    <row r="212" spans="1:13" hidden="1" outlineLevel="1" x14ac:dyDescent="0.25">
      <c r="A212" s="28" t="s">
        <v>306</v>
      </c>
      <c r="B212" s="57"/>
      <c r="E212" s="56"/>
      <c r="F212" s="54">
        <f t="shared" si="24"/>
        <v>0</v>
      </c>
      <c r="G212" s="56"/>
      <c r="H212" s="26"/>
      <c r="L212" s="26"/>
      <c r="M212" s="26"/>
    </row>
    <row r="213" spans="1:13" hidden="1" outlineLevel="1" x14ac:dyDescent="0.25">
      <c r="A213" s="28" t="s">
        <v>307</v>
      </c>
      <c r="B213" s="57"/>
      <c r="E213" s="56"/>
      <c r="F213" s="54">
        <f t="shared" si="24"/>
        <v>0</v>
      </c>
      <c r="G213" s="56"/>
      <c r="H213" s="26"/>
      <c r="L213" s="26"/>
      <c r="M213" s="26"/>
    </row>
    <row r="214" spans="1:13" hidden="1" outlineLevel="1" x14ac:dyDescent="0.25">
      <c r="A214" s="28" t="s">
        <v>308</v>
      </c>
      <c r="B214" s="57"/>
      <c r="E214" s="56"/>
      <c r="F214" s="54">
        <f t="shared" si="24"/>
        <v>0</v>
      </c>
      <c r="G214" s="56"/>
      <c r="H214" s="26"/>
      <c r="L214" s="26"/>
      <c r="M214" s="26"/>
    </row>
    <row r="215" spans="1:13" hidden="1" outlineLevel="1" x14ac:dyDescent="0.25">
      <c r="A215" s="28" t="s">
        <v>309</v>
      </c>
      <c r="B215" s="57"/>
      <c r="E215" s="56"/>
      <c r="F215" s="54">
        <f t="shared" si="24"/>
        <v>0</v>
      </c>
      <c r="G215" s="56"/>
      <c r="H215" s="26"/>
      <c r="L215" s="26"/>
      <c r="M215" s="26"/>
    </row>
    <row r="216" spans="1:13" ht="15" customHeight="1" collapsed="1" x14ac:dyDescent="0.25">
      <c r="A216" s="47"/>
      <c r="B216" s="48" t="s">
        <v>310</v>
      </c>
      <c r="C216" s="47" t="s">
        <v>64</v>
      </c>
      <c r="D216" s="47"/>
      <c r="E216" s="49"/>
      <c r="F216" s="50" t="s">
        <v>88</v>
      </c>
      <c r="G216" s="50" t="s">
        <v>232</v>
      </c>
      <c r="H216" s="26"/>
      <c r="L216" s="26"/>
      <c r="M216" s="26"/>
    </row>
    <row r="217" spans="1:13" x14ac:dyDescent="0.25">
      <c r="A217" s="28" t="s">
        <v>311</v>
      </c>
      <c r="B217" s="24" t="s">
        <v>312</v>
      </c>
      <c r="C217" s="361">
        <v>35585</v>
      </c>
      <c r="E217" s="66"/>
      <c r="F217" s="54">
        <f>IF($C$220=0,"",IF(C217="[for completion]","",C217/$C$220))</f>
        <v>1</v>
      </c>
      <c r="G217" s="54">
        <f>IF($C$220=0,"",IF(C217="[for completion]","",C217/$C$220))</f>
        <v>1</v>
      </c>
      <c r="H217" s="26"/>
      <c r="L217" s="26"/>
      <c r="M217" s="26"/>
    </row>
    <row r="218" spans="1:13" x14ac:dyDescent="0.25">
      <c r="A218" s="28" t="s">
        <v>313</v>
      </c>
      <c r="B218" s="24" t="s">
        <v>314</v>
      </c>
      <c r="C218" s="361"/>
      <c r="E218" s="66"/>
      <c r="F218" s="54">
        <f t="shared" ref="F218:F227" si="25">IF($C$220=0,"",IF(C218="[for completion]","",C218/$C$220))</f>
        <v>0</v>
      </c>
      <c r="G218" s="54">
        <f t="shared" ref="G218:G227" si="26">IF($C$220=0,"",IF(C218="[for completion]","",C218/$C$220))</f>
        <v>0</v>
      </c>
      <c r="H218" s="26"/>
      <c r="L218" s="26"/>
      <c r="M218" s="26"/>
    </row>
    <row r="219" spans="1:13" x14ac:dyDescent="0.25">
      <c r="A219" s="28" t="s">
        <v>315</v>
      </c>
      <c r="B219" s="24" t="s">
        <v>98</v>
      </c>
      <c r="C219" s="362"/>
      <c r="E219" s="66"/>
      <c r="F219" s="360">
        <f t="shared" si="25"/>
        <v>0</v>
      </c>
      <c r="G219" s="360">
        <f t="shared" si="26"/>
        <v>0</v>
      </c>
      <c r="H219" s="26"/>
      <c r="L219" s="26"/>
      <c r="M219" s="26"/>
    </row>
    <row r="220" spans="1:13" x14ac:dyDescent="0.25">
      <c r="A220" s="28" t="s">
        <v>316</v>
      </c>
      <c r="B220" s="62" t="s">
        <v>100</v>
      </c>
      <c r="C220" s="361">
        <f>SUM(C217:C219)</f>
        <v>35585</v>
      </c>
      <c r="E220" s="66"/>
      <c r="F220" s="65">
        <f>SUM(F217:F219)</f>
        <v>1</v>
      </c>
      <c r="G220" s="65">
        <f>SUM(G217:G219)</f>
        <v>1</v>
      </c>
      <c r="H220" s="26"/>
      <c r="L220" s="26"/>
      <c r="M220" s="26"/>
    </row>
    <row r="221" spans="1:13" hidden="1" outlineLevel="1" x14ac:dyDescent="0.25">
      <c r="A221" s="28" t="s">
        <v>317</v>
      </c>
      <c r="B221" s="57"/>
      <c r="E221" s="66"/>
      <c r="F221" s="54">
        <f t="shared" si="25"/>
        <v>0</v>
      </c>
      <c r="G221" s="54">
        <f t="shared" si="26"/>
        <v>0</v>
      </c>
      <c r="H221" s="26"/>
      <c r="L221" s="26"/>
      <c r="M221" s="26"/>
    </row>
    <row r="222" spans="1:13" hidden="1" outlineLevel="1" x14ac:dyDescent="0.25">
      <c r="A222" s="28" t="s">
        <v>318</v>
      </c>
      <c r="B222" s="57"/>
      <c r="E222" s="66"/>
      <c r="F222" s="54">
        <f t="shared" si="25"/>
        <v>0</v>
      </c>
      <c r="G222" s="54">
        <f t="shared" si="26"/>
        <v>0</v>
      </c>
      <c r="H222" s="26"/>
      <c r="L222" s="26"/>
      <c r="M222" s="26"/>
    </row>
    <row r="223" spans="1:13" hidden="1" outlineLevel="1" x14ac:dyDescent="0.25">
      <c r="A223" s="28" t="s">
        <v>319</v>
      </c>
      <c r="B223" s="57"/>
      <c r="E223" s="66"/>
      <c r="F223" s="54">
        <f t="shared" si="25"/>
        <v>0</v>
      </c>
      <c r="G223" s="54">
        <f t="shared" si="26"/>
        <v>0</v>
      </c>
      <c r="H223" s="26"/>
      <c r="L223" s="26"/>
      <c r="M223" s="26"/>
    </row>
    <row r="224" spans="1:13" hidden="1" outlineLevel="1" x14ac:dyDescent="0.25">
      <c r="A224" s="28" t="s">
        <v>320</v>
      </c>
      <c r="B224" s="57"/>
      <c r="E224" s="66"/>
      <c r="F224" s="54">
        <f t="shared" si="25"/>
        <v>0</v>
      </c>
      <c r="G224" s="54">
        <f t="shared" si="26"/>
        <v>0</v>
      </c>
      <c r="H224" s="26"/>
      <c r="L224" s="26"/>
      <c r="M224" s="26"/>
    </row>
    <row r="225" spans="1:14" hidden="1" outlineLevel="1" x14ac:dyDescent="0.25">
      <c r="A225" s="28" t="s">
        <v>321</v>
      </c>
      <c r="B225" s="57"/>
      <c r="E225" s="66"/>
      <c r="F225" s="54">
        <f t="shared" si="25"/>
        <v>0</v>
      </c>
      <c r="G225" s="54">
        <f t="shared" si="26"/>
        <v>0</v>
      </c>
      <c r="H225" s="26"/>
      <c r="L225" s="26"/>
      <c r="M225" s="26"/>
    </row>
    <row r="226" spans="1:14" hidden="1" outlineLevel="1" x14ac:dyDescent="0.25">
      <c r="A226" s="28" t="s">
        <v>322</v>
      </c>
      <c r="B226" s="57"/>
      <c r="E226" s="45"/>
      <c r="F226" s="54">
        <f t="shared" si="25"/>
        <v>0</v>
      </c>
      <c r="G226" s="54">
        <f t="shared" si="26"/>
        <v>0</v>
      </c>
      <c r="H226" s="26"/>
      <c r="L226" s="26"/>
      <c r="M226" s="26"/>
    </row>
    <row r="227" spans="1:14" hidden="1" outlineLevel="1" x14ac:dyDescent="0.25">
      <c r="A227" s="28" t="s">
        <v>323</v>
      </c>
      <c r="B227" s="57"/>
      <c r="E227" s="66"/>
      <c r="F227" s="54">
        <f t="shared" si="25"/>
        <v>0</v>
      </c>
      <c r="G227" s="54">
        <f t="shared" si="26"/>
        <v>0</v>
      </c>
      <c r="H227" s="26"/>
      <c r="L227" s="26"/>
      <c r="M227" s="26"/>
    </row>
    <row r="228" spans="1:14" ht="15" customHeight="1" collapsed="1" x14ac:dyDescent="0.25">
      <c r="A228" s="47"/>
      <c r="B228" s="48" t="s">
        <v>324</v>
      </c>
      <c r="C228" s="47"/>
      <c r="D228" s="47"/>
      <c r="E228" s="49"/>
      <c r="F228" s="50"/>
      <c r="G228" s="50"/>
      <c r="H228" s="26"/>
      <c r="L228" s="26"/>
      <c r="M228" s="26"/>
    </row>
    <row r="229" spans="1:14" ht="30" x14ac:dyDescent="0.25">
      <c r="A229" s="28" t="s">
        <v>325</v>
      </c>
      <c r="B229" s="45" t="s">
        <v>326</v>
      </c>
      <c r="C229" s="74" t="s">
        <v>1606</v>
      </c>
      <c r="H229" s="26"/>
      <c r="L229" s="26"/>
      <c r="M229" s="26"/>
    </row>
    <row r="230" spans="1:14" ht="15" customHeight="1" x14ac:dyDescent="0.25">
      <c r="A230" s="47"/>
      <c r="B230" s="48" t="s">
        <v>327</v>
      </c>
      <c r="C230" s="47"/>
      <c r="D230" s="47"/>
      <c r="E230" s="49"/>
      <c r="F230" s="50"/>
      <c r="G230" s="50"/>
      <c r="H230" s="26"/>
      <c r="L230" s="26"/>
      <c r="M230" s="26"/>
    </row>
    <row r="231" spans="1:14" x14ac:dyDescent="0.25">
      <c r="A231" s="28" t="s">
        <v>11</v>
      </c>
      <c r="B231" s="28" t="s">
        <v>1148</v>
      </c>
      <c r="C231" s="28">
        <v>0</v>
      </c>
      <c r="E231" s="45"/>
      <c r="H231" s="26"/>
      <c r="L231" s="26"/>
      <c r="M231" s="26"/>
    </row>
    <row r="232" spans="1:14" x14ac:dyDescent="0.25">
      <c r="A232" s="28" t="s">
        <v>328</v>
      </c>
      <c r="B232" s="69" t="s">
        <v>329</v>
      </c>
      <c r="C232" s="28" t="s">
        <v>970</v>
      </c>
      <c r="E232" s="45"/>
      <c r="H232" s="26"/>
      <c r="L232" s="26"/>
      <c r="M232" s="26"/>
    </row>
    <row r="233" spans="1:14" x14ac:dyDescent="0.25">
      <c r="A233" s="28" t="s">
        <v>330</v>
      </c>
      <c r="B233" s="69" t="s">
        <v>331</v>
      </c>
      <c r="C233" s="28" t="s">
        <v>970</v>
      </c>
      <c r="E233" s="45"/>
      <c r="H233" s="26"/>
      <c r="L233" s="26"/>
      <c r="M233" s="26"/>
    </row>
    <row r="234" spans="1:14" hidden="1" outlineLevel="1" x14ac:dyDescent="0.25">
      <c r="A234" s="28" t="s">
        <v>332</v>
      </c>
      <c r="B234" s="43" t="s">
        <v>333</v>
      </c>
      <c r="C234" s="45"/>
      <c r="D234" s="45"/>
      <c r="E234" s="45"/>
      <c r="H234" s="26"/>
      <c r="L234" s="26"/>
      <c r="M234" s="26"/>
    </row>
    <row r="235" spans="1:14" hidden="1" outlineLevel="1" x14ac:dyDescent="0.25">
      <c r="A235" s="28" t="s">
        <v>334</v>
      </c>
      <c r="B235" s="43" t="s">
        <v>335</v>
      </c>
      <c r="C235" s="45"/>
      <c r="D235" s="45"/>
      <c r="E235" s="45"/>
      <c r="H235" s="26"/>
      <c r="L235" s="26"/>
      <c r="M235" s="26"/>
    </row>
    <row r="236" spans="1:14" hidden="1" outlineLevel="1" x14ac:dyDescent="0.25">
      <c r="A236" s="28" t="s">
        <v>336</v>
      </c>
      <c r="B236" s="43" t="s">
        <v>337</v>
      </c>
      <c r="C236" s="45"/>
      <c r="D236" s="45"/>
      <c r="E236" s="45"/>
      <c r="H236" s="26"/>
      <c r="L236" s="26"/>
      <c r="M236" s="26"/>
    </row>
    <row r="237" spans="1:14" hidden="1" outlineLevel="1" x14ac:dyDescent="0.25">
      <c r="A237" s="28" t="s">
        <v>338</v>
      </c>
      <c r="C237" s="45"/>
      <c r="D237" s="45"/>
      <c r="E237" s="45"/>
      <c r="H237" s="26"/>
      <c r="L237" s="26"/>
      <c r="M237" s="26"/>
    </row>
    <row r="238" spans="1:14" hidden="1" outlineLevel="1" x14ac:dyDescent="0.25">
      <c r="A238" s="28" t="s">
        <v>339</v>
      </c>
      <c r="C238" s="45"/>
      <c r="D238" s="45"/>
      <c r="E238" s="45"/>
      <c r="H238" s="26"/>
      <c r="L238" s="26"/>
      <c r="M238" s="26"/>
    </row>
    <row r="239" spans="1:14" hidden="1" outlineLevel="1" x14ac:dyDescent="0.25">
      <c r="A239" s="28" t="s">
        <v>340</v>
      </c>
      <c r="D239"/>
      <c r="E239"/>
      <c r="F239"/>
      <c r="G239"/>
      <c r="H239" s="26"/>
      <c r="K239" s="70"/>
      <c r="L239" s="70"/>
      <c r="M239" s="70"/>
      <c r="N239" s="70"/>
    </row>
    <row r="240" spans="1:14" hidden="1" outlineLevel="1" x14ac:dyDescent="0.25">
      <c r="A240" s="28" t="s">
        <v>341</v>
      </c>
      <c r="D240"/>
      <c r="E240"/>
      <c r="F240"/>
      <c r="G240"/>
      <c r="H240" s="26"/>
      <c r="K240" s="70"/>
      <c r="L240" s="70"/>
      <c r="M240" s="70"/>
      <c r="N240" s="70"/>
    </row>
    <row r="241" spans="1:14" hidden="1" outlineLevel="1" x14ac:dyDescent="0.25">
      <c r="A241" s="28" t="s">
        <v>342</v>
      </c>
      <c r="D241"/>
      <c r="E241"/>
      <c r="F241"/>
      <c r="G241"/>
      <c r="H241" s="26"/>
      <c r="K241" s="70"/>
      <c r="L241" s="70"/>
      <c r="M241" s="70"/>
      <c r="N241" s="70"/>
    </row>
    <row r="242" spans="1:14" hidden="1" outlineLevel="1" x14ac:dyDescent="0.25">
      <c r="A242" s="28" t="s">
        <v>343</v>
      </c>
      <c r="D242"/>
      <c r="E242"/>
      <c r="F242"/>
      <c r="G242"/>
      <c r="H242" s="26"/>
      <c r="K242" s="70"/>
      <c r="L242" s="70"/>
      <c r="M242" s="70"/>
      <c r="N242" s="70"/>
    </row>
    <row r="243" spans="1:14" hidden="1" outlineLevel="1" x14ac:dyDescent="0.25">
      <c r="A243" s="28" t="s">
        <v>344</v>
      </c>
      <c r="D243"/>
      <c r="E243"/>
      <c r="F243"/>
      <c r="G243"/>
      <c r="H243" s="26"/>
      <c r="K243" s="70"/>
      <c r="L243" s="70"/>
      <c r="M243" s="70"/>
      <c r="N243" s="70"/>
    </row>
    <row r="244" spans="1:14" hidden="1" outlineLevel="1" x14ac:dyDescent="0.25">
      <c r="A244" s="28" t="s">
        <v>345</v>
      </c>
      <c r="D244"/>
      <c r="E244"/>
      <c r="F244"/>
      <c r="G244"/>
      <c r="H244" s="26"/>
      <c r="K244" s="70"/>
      <c r="L244" s="70"/>
      <c r="M244" s="70"/>
      <c r="N244" s="70"/>
    </row>
    <row r="245" spans="1:14" hidden="1" outlineLevel="1" x14ac:dyDescent="0.25">
      <c r="A245" s="28" t="s">
        <v>346</v>
      </c>
      <c r="D245"/>
      <c r="E245"/>
      <c r="F245"/>
      <c r="G245"/>
      <c r="H245" s="26"/>
      <c r="K245" s="70"/>
      <c r="L245" s="70"/>
      <c r="M245" s="70"/>
      <c r="N245" s="70"/>
    </row>
    <row r="246" spans="1:14" hidden="1" outlineLevel="1" x14ac:dyDescent="0.25">
      <c r="A246" s="28" t="s">
        <v>347</v>
      </c>
      <c r="D246"/>
      <c r="E246"/>
      <c r="F246"/>
      <c r="G246"/>
      <c r="H246" s="26"/>
      <c r="K246" s="70"/>
      <c r="L246" s="70"/>
      <c r="M246" s="70"/>
      <c r="N246" s="70"/>
    </row>
    <row r="247" spans="1:14" hidden="1" outlineLevel="1" x14ac:dyDescent="0.25">
      <c r="A247" s="28" t="s">
        <v>348</v>
      </c>
      <c r="D247"/>
      <c r="E247"/>
      <c r="F247"/>
      <c r="G247"/>
      <c r="H247" s="26"/>
      <c r="K247" s="70"/>
      <c r="L247" s="70"/>
      <c r="M247" s="70"/>
      <c r="N247" s="70"/>
    </row>
    <row r="248" spans="1:14" hidden="1" outlineLevel="1" x14ac:dyDescent="0.25">
      <c r="A248" s="28" t="s">
        <v>349</v>
      </c>
      <c r="D248"/>
      <c r="E248"/>
      <c r="F248"/>
      <c r="G248"/>
      <c r="H248" s="26"/>
      <c r="K248" s="70"/>
      <c r="L248" s="70"/>
      <c r="M248" s="70"/>
      <c r="N248" s="70"/>
    </row>
    <row r="249" spans="1:14" hidden="1" outlineLevel="1" x14ac:dyDescent="0.25">
      <c r="A249" s="28" t="s">
        <v>350</v>
      </c>
      <c r="D249"/>
      <c r="E249"/>
      <c r="F249"/>
      <c r="G249"/>
      <c r="H249" s="26"/>
      <c r="K249" s="70"/>
      <c r="L249" s="70"/>
      <c r="M249" s="70"/>
      <c r="N249" s="70"/>
    </row>
    <row r="250" spans="1:14" hidden="1" outlineLevel="1" x14ac:dyDescent="0.25">
      <c r="A250" s="28" t="s">
        <v>351</v>
      </c>
      <c r="D250"/>
      <c r="E250"/>
      <c r="F250"/>
      <c r="G250"/>
      <c r="H250" s="26"/>
      <c r="K250" s="70"/>
      <c r="L250" s="70"/>
      <c r="M250" s="70"/>
      <c r="N250" s="70"/>
    </row>
    <row r="251" spans="1:14" hidden="1" outlineLevel="1" x14ac:dyDescent="0.25">
      <c r="A251" s="28" t="s">
        <v>352</v>
      </c>
      <c r="D251"/>
      <c r="E251"/>
      <c r="F251"/>
      <c r="G251"/>
      <c r="H251" s="26"/>
      <c r="K251" s="70"/>
      <c r="L251" s="70"/>
      <c r="M251" s="70"/>
      <c r="N251" s="70"/>
    </row>
    <row r="252" spans="1:14" hidden="1" outlineLevel="1" x14ac:dyDescent="0.25">
      <c r="A252" s="28" t="s">
        <v>353</v>
      </c>
      <c r="D252"/>
      <c r="E252"/>
      <c r="F252"/>
      <c r="G252"/>
      <c r="H252" s="26"/>
      <c r="K252" s="70"/>
      <c r="L252" s="70"/>
      <c r="M252" s="70"/>
      <c r="N252" s="70"/>
    </row>
    <row r="253" spans="1:14" hidden="1" outlineLevel="1" x14ac:dyDescent="0.25">
      <c r="A253" s="28" t="s">
        <v>354</v>
      </c>
      <c r="D253"/>
      <c r="E253"/>
      <c r="F253"/>
      <c r="G253"/>
      <c r="H253" s="26"/>
      <c r="K253" s="70"/>
      <c r="L253" s="70"/>
      <c r="M253" s="70"/>
      <c r="N253" s="70"/>
    </row>
    <row r="254" spans="1:14" hidden="1" outlineLevel="1" x14ac:dyDescent="0.25">
      <c r="A254" s="28" t="s">
        <v>355</v>
      </c>
      <c r="D254"/>
      <c r="E254"/>
      <c r="F254"/>
      <c r="G254"/>
      <c r="H254" s="26"/>
      <c r="K254" s="70"/>
      <c r="L254" s="70"/>
      <c r="M254" s="70"/>
      <c r="N254" s="70"/>
    </row>
    <row r="255" spans="1:14" hidden="1" outlineLevel="1" x14ac:dyDescent="0.25">
      <c r="A255" s="28" t="s">
        <v>356</v>
      </c>
      <c r="D255"/>
      <c r="E255"/>
      <c r="F255"/>
      <c r="G255"/>
      <c r="H255" s="26"/>
      <c r="K255" s="70"/>
      <c r="L255" s="70"/>
      <c r="M255" s="70"/>
      <c r="N255" s="70"/>
    </row>
    <row r="256" spans="1:14" hidden="1" outlineLevel="1" x14ac:dyDescent="0.25">
      <c r="A256" s="28" t="s">
        <v>357</v>
      </c>
      <c r="D256"/>
      <c r="E256"/>
      <c r="F256"/>
      <c r="G256"/>
      <c r="H256" s="26"/>
      <c r="K256" s="70"/>
      <c r="L256" s="70"/>
      <c r="M256" s="70"/>
      <c r="N256" s="70"/>
    </row>
    <row r="257" spans="1:14" hidden="1" outlineLevel="1" x14ac:dyDescent="0.25">
      <c r="A257" s="28" t="s">
        <v>358</v>
      </c>
      <c r="D257"/>
      <c r="E257"/>
      <c r="F257"/>
      <c r="G257"/>
      <c r="H257" s="26"/>
      <c r="K257" s="70"/>
      <c r="L257" s="70"/>
      <c r="M257" s="70"/>
      <c r="N257" s="70"/>
    </row>
    <row r="258" spans="1:14" hidden="1" outlineLevel="1" x14ac:dyDescent="0.25">
      <c r="A258" s="28" t="s">
        <v>359</v>
      </c>
      <c r="D258"/>
      <c r="E258"/>
      <c r="F258"/>
      <c r="G258"/>
      <c r="H258" s="26"/>
      <c r="K258" s="70"/>
      <c r="L258" s="70"/>
      <c r="M258" s="70"/>
      <c r="N258" s="70"/>
    </row>
    <row r="259" spans="1:14" hidden="1" outlineLevel="1" x14ac:dyDescent="0.25">
      <c r="A259" s="28" t="s">
        <v>360</v>
      </c>
      <c r="D259"/>
      <c r="E259"/>
      <c r="F259"/>
      <c r="G259"/>
      <c r="H259" s="26"/>
      <c r="K259" s="70"/>
      <c r="L259" s="70"/>
      <c r="M259" s="70"/>
      <c r="N259" s="70"/>
    </row>
    <row r="260" spans="1:14" hidden="1" outlineLevel="1" x14ac:dyDescent="0.25">
      <c r="A260" s="28" t="s">
        <v>361</v>
      </c>
      <c r="D260"/>
      <c r="E260"/>
      <c r="F260"/>
      <c r="G260"/>
      <c r="H260" s="26"/>
      <c r="K260" s="70"/>
      <c r="L260" s="70"/>
      <c r="M260" s="70"/>
      <c r="N260" s="70"/>
    </row>
    <row r="261" spans="1:14" hidden="1" outlineLevel="1" x14ac:dyDescent="0.25">
      <c r="A261" s="28" t="s">
        <v>362</v>
      </c>
      <c r="D261"/>
      <c r="E261"/>
      <c r="F261"/>
      <c r="G261"/>
      <c r="H261" s="26"/>
      <c r="K261" s="70"/>
      <c r="L261" s="70"/>
      <c r="M261" s="70"/>
      <c r="N261" s="70"/>
    </row>
    <row r="262" spans="1:14" hidden="1" outlineLevel="1" x14ac:dyDescent="0.25">
      <c r="A262" s="28" t="s">
        <v>363</v>
      </c>
      <c r="D262"/>
      <c r="E262"/>
      <c r="F262"/>
      <c r="G262"/>
      <c r="H262" s="26"/>
      <c r="K262" s="70"/>
      <c r="L262" s="70"/>
      <c r="M262" s="70"/>
      <c r="N262" s="70"/>
    </row>
    <row r="263" spans="1:14" hidden="1" outlineLevel="1" x14ac:dyDescent="0.25">
      <c r="A263" s="28" t="s">
        <v>364</v>
      </c>
      <c r="D263"/>
      <c r="E263"/>
      <c r="F263"/>
      <c r="G263"/>
      <c r="H263" s="26"/>
      <c r="K263" s="70"/>
      <c r="L263" s="70"/>
      <c r="M263" s="70"/>
      <c r="N263" s="70"/>
    </row>
    <row r="264" spans="1:14" hidden="1" outlineLevel="1" x14ac:dyDescent="0.25">
      <c r="A264" s="28" t="s">
        <v>365</v>
      </c>
      <c r="D264"/>
      <c r="E264"/>
      <c r="F264"/>
      <c r="G264"/>
      <c r="H264" s="26"/>
      <c r="K264" s="70"/>
      <c r="L264" s="70"/>
      <c r="M264" s="70"/>
      <c r="N264" s="70"/>
    </row>
    <row r="265" spans="1:14" hidden="1" outlineLevel="1" x14ac:dyDescent="0.25">
      <c r="A265" s="28" t="s">
        <v>366</v>
      </c>
      <c r="D265"/>
      <c r="E265"/>
      <c r="F265"/>
      <c r="G265"/>
      <c r="H265" s="26"/>
      <c r="K265" s="70"/>
      <c r="L265" s="70"/>
      <c r="M265" s="70"/>
      <c r="N265" s="70"/>
    </row>
    <row r="266" spans="1:14" hidden="1" outlineLevel="1" x14ac:dyDescent="0.25">
      <c r="A266" s="28" t="s">
        <v>367</v>
      </c>
      <c r="D266"/>
      <c r="E266"/>
      <c r="F266"/>
      <c r="G266"/>
      <c r="H266" s="26"/>
      <c r="K266" s="70"/>
      <c r="L266" s="70"/>
      <c r="M266" s="70"/>
      <c r="N266" s="70"/>
    </row>
    <row r="267" spans="1:14" hidden="1" outlineLevel="1" x14ac:dyDescent="0.25">
      <c r="A267" s="28" t="s">
        <v>368</v>
      </c>
      <c r="D267"/>
      <c r="E267"/>
      <c r="F267"/>
      <c r="G267"/>
      <c r="H267" s="26"/>
      <c r="K267" s="70"/>
      <c r="L267" s="70"/>
      <c r="M267" s="70"/>
      <c r="N267" s="70"/>
    </row>
    <row r="268" spans="1:14" hidden="1" outlineLevel="1" x14ac:dyDescent="0.25">
      <c r="A268" s="28" t="s">
        <v>369</v>
      </c>
      <c r="D268"/>
      <c r="E268"/>
      <c r="F268"/>
      <c r="G268"/>
      <c r="H268" s="26"/>
      <c r="K268" s="70"/>
      <c r="L268" s="70"/>
      <c r="M268" s="70"/>
      <c r="N268" s="70"/>
    </row>
    <row r="269" spans="1:14" hidden="1" outlineLevel="1" x14ac:dyDescent="0.25">
      <c r="A269" s="28" t="s">
        <v>370</v>
      </c>
      <c r="D269"/>
      <c r="E269"/>
      <c r="F269"/>
      <c r="G269"/>
      <c r="H269" s="26"/>
      <c r="K269" s="70"/>
      <c r="L269" s="70"/>
      <c r="M269" s="70"/>
      <c r="N269" s="70"/>
    </row>
    <row r="270" spans="1:14" hidden="1" outlineLevel="1" x14ac:dyDescent="0.25">
      <c r="A270" s="28" t="s">
        <v>371</v>
      </c>
      <c r="D270"/>
      <c r="E270"/>
      <c r="F270"/>
      <c r="G270"/>
      <c r="H270" s="26"/>
      <c r="K270" s="70"/>
      <c r="L270" s="70"/>
      <c r="M270" s="70"/>
      <c r="N270" s="70"/>
    </row>
    <row r="271" spans="1:14" hidden="1" outlineLevel="1" x14ac:dyDescent="0.25">
      <c r="A271" s="28" t="s">
        <v>372</v>
      </c>
      <c r="D271"/>
      <c r="E271"/>
      <c r="F271"/>
      <c r="G271"/>
      <c r="H271" s="26"/>
      <c r="K271" s="70"/>
      <c r="L271" s="70"/>
      <c r="M271" s="70"/>
      <c r="N271" s="70"/>
    </row>
    <row r="272" spans="1:14" hidden="1" outlineLevel="1" x14ac:dyDescent="0.25">
      <c r="A272" s="28" t="s">
        <v>373</v>
      </c>
      <c r="D272"/>
      <c r="E272"/>
      <c r="F272"/>
      <c r="G272"/>
      <c r="H272" s="26"/>
      <c r="K272" s="70"/>
      <c r="L272" s="70"/>
      <c r="M272" s="70"/>
      <c r="N272" s="70"/>
    </row>
    <row r="273" spans="1:14" hidden="1" outlineLevel="1" x14ac:dyDescent="0.25">
      <c r="A273" s="28" t="s">
        <v>374</v>
      </c>
      <c r="D273"/>
      <c r="E273"/>
      <c r="F273"/>
      <c r="G273"/>
      <c r="H273" s="26"/>
      <c r="K273" s="70"/>
      <c r="L273" s="70"/>
      <c r="M273" s="70"/>
      <c r="N273" s="70"/>
    </row>
    <row r="274" spans="1:14" hidden="1" outlineLevel="1" x14ac:dyDescent="0.25">
      <c r="A274" s="28" t="s">
        <v>375</v>
      </c>
      <c r="D274"/>
      <c r="E274"/>
      <c r="F274"/>
      <c r="G274"/>
      <c r="H274" s="26"/>
      <c r="K274" s="70"/>
      <c r="L274" s="70"/>
      <c r="M274" s="70"/>
      <c r="N274" s="70"/>
    </row>
    <row r="275" spans="1:14" hidden="1" outlineLevel="1" x14ac:dyDescent="0.25">
      <c r="A275" s="28" t="s">
        <v>376</v>
      </c>
      <c r="D275"/>
      <c r="E275"/>
      <c r="F275"/>
      <c r="G275"/>
      <c r="H275" s="26"/>
      <c r="K275" s="70"/>
      <c r="L275" s="70"/>
      <c r="M275" s="70"/>
      <c r="N275" s="70"/>
    </row>
    <row r="276" spans="1:14" hidden="1" outlineLevel="1" x14ac:dyDescent="0.25">
      <c r="A276" s="28" t="s">
        <v>377</v>
      </c>
      <c r="D276"/>
      <c r="E276"/>
      <c r="F276"/>
      <c r="G276"/>
      <c r="H276" s="26"/>
      <c r="K276" s="70"/>
      <c r="L276" s="70"/>
      <c r="M276" s="70"/>
      <c r="N276" s="70"/>
    </row>
    <row r="277" spans="1:14" hidden="1" outlineLevel="1" x14ac:dyDescent="0.25">
      <c r="A277" s="28" t="s">
        <v>378</v>
      </c>
      <c r="D277"/>
      <c r="E277"/>
      <c r="F277"/>
      <c r="G277"/>
      <c r="H277" s="26"/>
      <c r="K277" s="70"/>
      <c r="L277" s="70"/>
      <c r="M277" s="70"/>
      <c r="N277" s="70"/>
    </row>
    <row r="278" spans="1:14" hidden="1" outlineLevel="1" x14ac:dyDescent="0.25">
      <c r="A278" s="28" t="s">
        <v>379</v>
      </c>
      <c r="D278"/>
      <c r="E278"/>
      <c r="F278"/>
      <c r="G278"/>
      <c r="H278" s="26"/>
      <c r="K278" s="70"/>
      <c r="L278" s="70"/>
      <c r="M278" s="70"/>
      <c r="N278" s="70"/>
    </row>
    <row r="279" spans="1:14" hidden="1" outlineLevel="1" x14ac:dyDescent="0.25">
      <c r="A279" s="28" t="s">
        <v>380</v>
      </c>
      <c r="D279"/>
      <c r="E279"/>
      <c r="F279"/>
      <c r="G279"/>
      <c r="H279" s="26"/>
      <c r="K279" s="70"/>
      <c r="L279" s="70"/>
      <c r="M279" s="70"/>
      <c r="N279" s="70"/>
    </row>
    <row r="280" spans="1:14" hidden="1" outlineLevel="1" x14ac:dyDescent="0.25">
      <c r="A280" s="28" t="s">
        <v>381</v>
      </c>
      <c r="D280"/>
      <c r="E280"/>
      <c r="F280"/>
      <c r="G280"/>
      <c r="H280" s="26"/>
      <c r="K280" s="70"/>
      <c r="L280" s="70"/>
      <c r="M280" s="70"/>
      <c r="N280" s="70"/>
    </row>
    <row r="281" spans="1:14" hidden="1" outlineLevel="1" x14ac:dyDescent="0.25">
      <c r="A281" s="28" t="s">
        <v>382</v>
      </c>
      <c r="D281"/>
      <c r="E281"/>
      <c r="F281"/>
      <c r="G281"/>
      <c r="H281" s="26"/>
      <c r="K281" s="70"/>
      <c r="L281" s="70"/>
      <c r="M281" s="70"/>
      <c r="N281" s="70"/>
    </row>
    <row r="282" spans="1:14" hidden="1" outlineLevel="1" x14ac:dyDescent="0.25">
      <c r="A282" s="28" t="s">
        <v>383</v>
      </c>
      <c r="D282"/>
      <c r="E282"/>
      <c r="F282"/>
      <c r="G282"/>
      <c r="H282" s="26"/>
      <c r="K282" s="70"/>
      <c r="L282" s="70"/>
      <c r="M282" s="70"/>
      <c r="N282" s="70"/>
    </row>
    <row r="283" spans="1:14" hidden="1" outlineLevel="1" x14ac:dyDescent="0.25">
      <c r="A283" s="28" t="s">
        <v>384</v>
      </c>
      <c r="D283"/>
      <c r="E283"/>
      <c r="F283"/>
      <c r="G283"/>
      <c r="H283" s="26"/>
      <c r="K283" s="70"/>
      <c r="L283" s="70"/>
      <c r="M283" s="70"/>
      <c r="N283" s="70"/>
    </row>
    <row r="284" spans="1:14" hidden="1" outlineLevel="1" x14ac:dyDescent="0.25">
      <c r="A284" s="28" t="s">
        <v>385</v>
      </c>
      <c r="D284"/>
      <c r="E284"/>
      <c r="F284"/>
      <c r="G284"/>
      <c r="H284" s="26"/>
      <c r="K284" s="70"/>
      <c r="L284" s="70"/>
      <c r="M284" s="70"/>
      <c r="N284" s="70"/>
    </row>
    <row r="285" spans="1:14" ht="37.5" collapsed="1" x14ac:dyDescent="0.25">
      <c r="A285" s="39"/>
      <c r="B285" s="39" t="s">
        <v>386</v>
      </c>
      <c r="C285" s="39" t="s">
        <v>1</v>
      </c>
      <c r="D285" s="39" t="s">
        <v>1</v>
      </c>
      <c r="E285" s="39"/>
      <c r="F285" s="40"/>
      <c r="G285" s="41"/>
      <c r="H285" s="26"/>
      <c r="I285" s="32"/>
      <c r="J285" s="32"/>
      <c r="K285" s="32"/>
      <c r="L285" s="32"/>
      <c r="M285" s="34"/>
    </row>
    <row r="286" spans="1:14" ht="18.75" x14ac:dyDescent="0.25">
      <c r="A286" s="71" t="s">
        <v>387</v>
      </c>
      <c r="B286" s="72"/>
      <c r="C286" s="72"/>
      <c r="D286" s="72"/>
      <c r="E286" s="72"/>
      <c r="F286" s="73"/>
      <c r="G286" s="72"/>
      <c r="H286" s="26"/>
      <c r="I286" s="32"/>
      <c r="J286" s="32"/>
      <c r="K286" s="32"/>
      <c r="L286" s="32"/>
      <c r="M286" s="34"/>
    </row>
    <row r="287" spans="1:14" ht="18.75" x14ac:dyDescent="0.25">
      <c r="A287" s="71" t="s">
        <v>388</v>
      </c>
      <c r="B287" s="72"/>
      <c r="C287" s="72"/>
      <c r="D287" s="72"/>
      <c r="E287" s="72"/>
      <c r="F287" s="73"/>
      <c r="G287" s="72"/>
      <c r="H287" s="26"/>
      <c r="I287" s="32"/>
      <c r="J287" s="32"/>
      <c r="K287" s="32"/>
      <c r="L287" s="32"/>
      <c r="M287" s="34"/>
    </row>
    <row r="288" spans="1:14" x14ac:dyDescent="0.25">
      <c r="A288" s="28" t="s">
        <v>389</v>
      </c>
      <c r="B288" s="43" t="s">
        <v>390</v>
      </c>
      <c r="C288" s="74">
        <f>ROW(B38)</f>
        <v>38</v>
      </c>
      <c r="D288" s="65"/>
      <c r="E288" s="65"/>
      <c r="F288" s="65"/>
      <c r="G288" s="65"/>
      <c r="H288" s="26"/>
      <c r="I288" s="43"/>
      <c r="J288" s="74"/>
      <c r="L288" s="65"/>
      <c r="M288" s="65"/>
      <c r="N288" s="65"/>
    </row>
    <row r="289" spans="1:14" x14ac:dyDescent="0.25">
      <c r="A289" s="28" t="s">
        <v>391</v>
      </c>
      <c r="B289" s="43" t="s">
        <v>392</v>
      </c>
      <c r="C289" s="74">
        <f>ROW(B39)</f>
        <v>39</v>
      </c>
      <c r="E289" s="65"/>
      <c r="F289" s="65"/>
      <c r="H289" s="26"/>
      <c r="I289" s="43"/>
      <c r="J289" s="74"/>
      <c r="L289" s="65"/>
      <c r="M289" s="65"/>
    </row>
    <row r="290" spans="1:14" x14ac:dyDescent="0.25">
      <c r="A290" s="28" t="s">
        <v>393</v>
      </c>
      <c r="B290" s="43" t="s">
        <v>394</v>
      </c>
      <c r="C290" s="74" t="str">
        <f>ROW('B1. HTT Mortgage Assets'!B43)&amp; " for Mortgage Assets"</f>
        <v>43 for Mortgage Assets</v>
      </c>
      <c r="D290" s="74"/>
      <c r="E290" s="75"/>
      <c r="F290" s="65"/>
      <c r="G290" s="75"/>
      <c r="H290" s="26"/>
      <c r="I290" s="43"/>
      <c r="J290" s="74"/>
      <c r="K290" s="74"/>
      <c r="L290" s="75"/>
      <c r="M290" s="65"/>
      <c r="N290" s="75"/>
    </row>
    <row r="291" spans="1:14" x14ac:dyDescent="0.25">
      <c r="A291" s="28" t="s">
        <v>395</v>
      </c>
      <c r="B291" s="43" t="s">
        <v>396</v>
      </c>
      <c r="C291" s="74">
        <f>ROW(B52)</f>
        <v>52</v>
      </c>
      <c r="H291" s="26"/>
      <c r="I291" s="43"/>
      <c r="J291" s="74"/>
    </row>
    <row r="292" spans="1:14" x14ac:dyDescent="0.25">
      <c r="A292" s="28" t="s">
        <v>397</v>
      </c>
      <c r="B292" s="43" t="s">
        <v>398</v>
      </c>
      <c r="C292" s="76" t="str">
        <f>ROW('B1. HTT Mortgage Assets'!B166)&amp;" for Residential Mortgage Assets"</f>
        <v>166 for Residential Mortgage Assets</v>
      </c>
      <c r="D292" s="74" t="str">
        <f>ROW('B1. HTT Mortgage Assets'!B267 )&amp; " for Commercial Mortgage Assets"</f>
        <v>267 for Commercial Mortgage Assets</v>
      </c>
      <c r="E292" s="75"/>
      <c r="F292" s="74"/>
      <c r="G292" s="75"/>
      <c r="H292" s="26"/>
      <c r="I292" s="43"/>
      <c r="J292" s="70"/>
      <c r="K292" s="74"/>
      <c r="L292" s="75"/>
      <c r="N292" s="75"/>
    </row>
    <row r="293" spans="1:14" x14ac:dyDescent="0.25">
      <c r="A293" s="28" t="s">
        <v>399</v>
      </c>
      <c r="B293" s="43" t="s">
        <v>400</v>
      </c>
      <c r="C293" s="74" t="str">
        <f>ROW('B1. HTT Mortgage Assets'!B130)&amp;" for Mortgage Assets"</f>
        <v>130 for Mortgage Assets</v>
      </c>
      <c r="D293" s="74">
        <f>ROW(B228)</f>
        <v>228</v>
      </c>
      <c r="F293" s="74"/>
      <c r="H293" s="26"/>
      <c r="I293" s="43"/>
      <c r="M293" s="75"/>
    </row>
    <row r="294" spans="1:14" x14ac:dyDescent="0.25">
      <c r="A294" s="28" t="s">
        <v>401</v>
      </c>
      <c r="B294" s="43" t="s">
        <v>402</v>
      </c>
      <c r="C294" s="74">
        <f>ROW(B111)</f>
        <v>111</v>
      </c>
      <c r="F294" s="75"/>
      <c r="H294" s="26"/>
      <c r="I294" s="43"/>
      <c r="J294" s="74"/>
      <c r="M294" s="75"/>
    </row>
    <row r="295" spans="1:14" x14ac:dyDescent="0.25">
      <c r="A295" s="28" t="s">
        <v>403</v>
      </c>
      <c r="B295" s="43" t="s">
        <v>404</v>
      </c>
      <c r="C295" s="74">
        <f>ROW(B163)</f>
        <v>163</v>
      </c>
      <c r="E295" s="75"/>
      <c r="F295" s="75"/>
      <c r="H295" s="26"/>
      <c r="I295" s="43"/>
      <c r="J295" s="74"/>
      <c r="L295" s="75"/>
      <c r="M295" s="75"/>
    </row>
    <row r="296" spans="1:14" x14ac:dyDescent="0.25">
      <c r="A296" s="28" t="s">
        <v>405</v>
      </c>
      <c r="B296" s="43" t="s">
        <v>406</v>
      </c>
      <c r="C296" s="74">
        <f>ROW(B137)</f>
        <v>137</v>
      </c>
      <c r="E296" s="75"/>
      <c r="F296" s="75"/>
      <c r="H296" s="26"/>
      <c r="I296" s="43"/>
      <c r="J296" s="74"/>
      <c r="L296" s="75"/>
      <c r="M296" s="75"/>
    </row>
    <row r="297" spans="1:14" ht="30" x14ac:dyDescent="0.25">
      <c r="A297" s="28" t="s">
        <v>407</v>
      </c>
      <c r="B297" s="28" t="s">
        <v>408</v>
      </c>
      <c r="C297" s="74" t="str">
        <f>ROW('C. HTT Harmonised Glossary'!B17)&amp;" for Harmonised Glossary"</f>
        <v>17 for Harmonised Glossary</v>
      </c>
      <c r="E297" s="75"/>
      <c r="H297" s="26"/>
      <c r="J297" s="74"/>
      <c r="L297" s="75"/>
    </row>
    <row r="298" spans="1:14" x14ac:dyDescent="0.25">
      <c r="A298" s="28" t="s">
        <v>409</v>
      </c>
      <c r="B298" s="43" t="s">
        <v>410</v>
      </c>
      <c r="C298" s="74">
        <f>ROW(B65)</f>
        <v>65</v>
      </c>
      <c r="E298" s="75"/>
      <c r="H298" s="26"/>
      <c r="I298" s="43"/>
      <c r="J298" s="74"/>
      <c r="L298" s="75"/>
    </row>
    <row r="299" spans="1:14" x14ac:dyDescent="0.25">
      <c r="A299" s="28" t="s">
        <v>411</v>
      </c>
      <c r="B299" s="43" t="s">
        <v>412</v>
      </c>
      <c r="C299" s="74">
        <f>ROW(B88)</f>
        <v>88</v>
      </c>
      <c r="E299" s="75"/>
      <c r="H299" s="26"/>
      <c r="I299" s="43"/>
      <c r="J299" s="74"/>
      <c r="L299" s="75"/>
    </row>
    <row r="300" spans="1:14" x14ac:dyDescent="0.25">
      <c r="A300" s="28" t="s">
        <v>413</v>
      </c>
      <c r="B300" s="43" t="s">
        <v>414</v>
      </c>
      <c r="C300" s="74" t="str">
        <f>ROW('B1. HTT Mortgage Assets'!B160)&amp; " for Mortgage Assets"</f>
        <v>160 for Mortgage Assets</v>
      </c>
      <c r="D300" s="74"/>
      <c r="E300" s="75"/>
      <c r="H300" s="26"/>
      <c r="I300" s="43"/>
      <c r="J300" s="74"/>
      <c r="K300" s="74"/>
      <c r="L300" s="75"/>
    </row>
    <row r="301" spans="1:14" hidden="1" outlineLevel="1" x14ac:dyDescent="0.25">
      <c r="A301" s="28" t="s">
        <v>415</v>
      </c>
      <c r="B301" s="43"/>
      <c r="C301" s="74"/>
      <c r="D301" s="74"/>
      <c r="E301" s="75"/>
      <c r="H301" s="26"/>
      <c r="I301" s="43"/>
      <c r="J301" s="74"/>
      <c r="K301" s="74"/>
      <c r="L301" s="75"/>
    </row>
    <row r="302" spans="1:14" hidden="1" outlineLevel="1" x14ac:dyDescent="0.25">
      <c r="A302" s="28" t="s">
        <v>416</v>
      </c>
      <c r="B302" s="43"/>
      <c r="C302" s="74"/>
      <c r="D302" s="74"/>
      <c r="E302" s="75"/>
      <c r="H302" s="26"/>
      <c r="I302" s="43"/>
      <c r="J302" s="74"/>
      <c r="K302" s="74"/>
      <c r="L302" s="75"/>
    </row>
    <row r="303" spans="1:14" hidden="1" outlineLevel="1" x14ac:dyDescent="0.25">
      <c r="A303" s="28" t="s">
        <v>417</v>
      </c>
      <c r="B303" s="43"/>
      <c r="C303" s="74"/>
      <c r="D303" s="74"/>
      <c r="E303" s="75"/>
      <c r="H303" s="26"/>
      <c r="I303" s="43"/>
      <c r="J303" s="74"/>
      <c r="K303" s="74"/>
      <c r="L303" s="75"/>
    </row>
    <row r="304" spans="1:14" hidden="1" outlineLevel="1" x14ac:dyDescent="0.25">
      <c r="A304" s="28" t="s">
        <v>418</v>
      </c>
      <c r="B304" s="43"/>
      <c r="C304" s="74"/>
      <c r="D304" s="74"/>
      <c r="E304" s="75"/>
      <c r="H304" s="26"/>
      <c r="I304" s="43"/>
      <c r="J304" s="74"/>
      <c r="K304" s="74"/>
      <c r="L304" s="75"/>
    </row>
    <row r="305" spans="1:13" hidden="1" outlineLevel="1" x14ac:dyDescent="0.25">
      <c r="A305" s="28" t="s">
        <v>419</v>
      </c>
      <c r="B305" s="43"/>
      <c r="C305" s="74"/>
      <c r="D305" s="74"/>
      <c r="E305" s="75"/>
      <c r="H305" s="26"/>
      <c r="I305" s="43"/>
      <c r="J305" s="74"/>
      <c r="K305" s="74"/>
      <c r="L305" s="75"/>
    </row>
    <row r="306" spans="1:13" hidden="1" outlineLevel="1" x14ac:dyDescent="0.25">
      <c r="A306" s="28" t="s">
        <v>420</v>
      </c>
      <c r="B306" s="43"/>
      <c r="C306" s="74"/>
      <c r="D306" s="74"/>
      <c r="E306" s="75"/>
      <c r="H306" s="26"/>
      <c r="I306" s="43"/>
      <c r="J306" s="74"/>
      <c r="K306" s="74"/>
      <c r="L306" s="75"/>
    </row>
    <row r="307" spans="1:13" hidden="1" outlineLevel="1" x14ac:dyDescent="0.25">
      <c r="A307" s="28" t="s">
        <v>421</v>
      </c>
      <c r="B307" s="43"/>
      <c r="C307" s="74"/>
      <c r="D307" s="74"/>
      <c r="E307" s="75"/>
      <c r="H307" s="26"/>
      <c r="I307" s="43"/>
      <c r="J307" s="74"/>
      <c r="K307" s="74"/>
      <c r="L307" s="75"/>
    </row>
    <row r="308" spans="1:13" hidden="1" outlineLevel="1" x14ac:dyDescent="0.25">
      <c r="A308" s="28" t="s">
        <v>422</v>
      </c>
      <c r="B308" s="43"/>
      <c r="C308" s="74"/>
      <c r="D308" s="74"/>
      <c r="E308" s="75"/>
      <c r="H308" s="26"/>
      <c r="I308" s="43"/>
      <c r="J308" s="74"/>
      <c r="K308" s="74"/>
      <c r="L308" s="75"/>
    </row>
    <row r="309" spans="1:13" hidden="1" outlineLevel="1" x14ac:dyDescent="0.25">
      <c r="A309" s="28" t="s">
        <v>423</v>
      </c>
      <c r="B309" s="43"/>
      <c r="C309" s="74"/>
      <c r="D309" s="74"/>
      <c r="E309" s="75"/>
      <c r="H309" s="26"/>
      <c r="I309" s="43"/>
      <c r="J309" s="74"/>
      <c r="K309" s="74"/>
      <c r="L309" s="75"/>
    </row>
    <row r="310" spans="1:13" hidden="1" outlineLevel="1" x14ac:dyDescent="0.25">
      <c r="A310" s="28" t="s">
        <v>424</v>
      </c>
      <c r="H310" s="26"/>
    </row>
    <row r="311" spans="1:13" ht="37.5" collapsed="1" x14ac:dyDescent="0.25">
      <c r="A311" s="40"/>
      <c r="B311" s="39" t="s">
        <v>31</v>
      </c>
      <c r="C311" s="40"/>
      <c r="D311" s="40"/>
      <c r="E311" s="40"/>
      <c r="F311" s="40"/>
      <c r="G311" s="41"/>
      <c r="H311" s="26"/>
      <c r="I311" s="32"/>
      <c r="J311" s="34"/>
      <c r="K311" s="34"/>
      <c r="L311" s="34"/>
      <c r="M311" s="34"/>
    </row>
    <row r="312" spans="1:13" ht="30" x14ac:dyDescent="0.25">
      <c r="A312" s="28" t="s">
        <v>5</v>
      </c>
      <c r="B312" s="51" t="s">
        <v>425</v>
      </c>
      <c r="C312" s="74" t="s">
        <v>1606</v>
      </c>
      <c r="H312" s="26"/>
      <c r="I312" s="51"/>
      <c r="J312" s="74"/>
    </row>
    <row r="313" spans="1:13" hidden="1" outlineLevel="1" x14ac:dyDescent="0.25">
      <c r="A313" s="28" t="s">
        <v>426</v>
      </c>
      <c r="B313" s="51"/>
      <c r="C313" s="74"/>
      <c r="H313" s="26"/>
      <c r="I313" s="51"/>
      <c r="J313" s="74"/>
    </row>
    <row r="314" spans="1:13" hidden="1" outlineLevel="1" x14ac:dyDescent="0.25">
      <c r="A314" s="28" t="s">
        <v>427</v>
      </c>
      <c r="B314" s="51"/>
      <c r="C314" s="74"/>
      <c r="H314" s="26"/>
      <c r="I314" s="51"/>
      <c r="J314" s="74"/>
    </row>
    <row r="315" spans="1:13" hidden="1" outlineLevel="1" x14ac:dyDescent="0.25">
      <c r="A315" s="28" t="s">
        <v>428</v>
      </c>
      <c r="B315" s="51"/>
      <c r="C315" s="74"/>
      <c r="H315" s="26"/>
      <c r="I315" s="51"/>
      <c r="J315" s="74"/>
    </row>
    <row r="316" spans="1:13" hidden="1" outlineLevel="1" x14ac:dyDescent="0.25">
      <c r="A316" s="28" t="s">
        <v>429</v>
      </c>
      <c r="B316" s="51"/>
      <c r="C316" s="74"/>
      <c r="H316" s="26"/>
      <c r="I316" s="51"/>
      <c r="J316" s="74"/>
    </row>
    <row r="317" spans="1:13" hidden="1" outlineLevel="1" x14ac:dyDescent="0.25">
      <c r="A317" s="28" t="s">
        <v>430</v>
      </c>
      <c r="B317" s="51"/>
      <c r="C317" s="74"/>
      <c r="H317" s="26"/>
      <c r="I317" s="51"/>
      <c r="J317" s="74"/>
    </row>
    <row r="318" spans="1:13" hidden="1" outlineLevel="1" x14ac:dyDescent="0.25">
      <c r="A318" s="28" t="s">
        <v>431</v>
      </c>
      <c r="B318" s="51"/>
      <c r="C318" s="74"/>
      <c r="H318" s="26"/>
      <c r="I318" s="51"/>
      <c r="J318" s="74"/>
    </row>
    <row r="319" spans="1:13" ht="18.75" collapsed="1" x14ac:dyDescent="0.25">
      <c r="A319" s="40"/>
      <c r="B319" s="39" t="s">
        <v>32</v>
      </c>
      <c r="C319" s="40"/>
      <c r="D319" s="40"/>
      <c r="E319" s="40"/>
      <c r="F319" s="40"/>
      <c r="G319" s="41"/>
      <c r="H319" s="26"/>
      <c r="I319" s="32"/>
      <c r="J319" s="34"/>
      <c r="K319" s="34"/>
      <c r="L319" s="34"/>
      <c r="M319" s="34"/>
    </row>
    <row r="320" spans="1:13" ht="15" hidden="1" customHeight="1" outlineLevel="1" x14ac:dyDescent="0.25">
      <c r="A320" s="47"/>
      <c r="B320" s="48" t="s">
        <v>432</v>
      </c>
      <c r="C320" s="47"/>
      <c r="D320" s="47"/>
      <c r="E320" s="49"/>
      <c r="F320" s="50"/>
      <c r="G320" s="50"/>
      <c r="H320" s="26"/>
      <c r="L320" s="26"/>
      <c r="M320" s="26"/>
    </row>
    <row r="321" spans="1:8" hidden="1" outlineLevel="1" x14ac:dyDescent="0.25">
      <c r="A321" s="28" t="s">
        <v>433</v>
      </c>
      <c r="B321" s="43" t="s">
        <v>434</v>
      </c>
      <c r="C321" s="43"/>
      <c r="H321" s="26"/>
    </row>
    <row r="322" spans="1:8" hidden="1" outlineLevel="1" x14ac:dyDescent="0.25">
      <c r="A322" s="28" t="s">
        <v>435</v>
      </c>
      <c r="B322" s="43" t="s">
        <v>436</v>
      </c>
      <c r="C322" s="43"/>
      <c r="H322" s="26"/>
    </row>
    <row r="323" spans="1:8" hidden="1" outlineLevel="1" x14ac:dyDescent="0.25">
      <c r="A323" s="28" t="s">
        <v>437</v>
      </c>
      <c r="B323" s="43" t="s">
        <v>438</v>
      </c>
      <c r="C323" s="43"/>
      <c r="H323" s="26"/>
    </row>
    <row r="324" spans="1:8" hidden="1" outlineLevel="1" x14ac:dyDescent="0.25">
      <c r="A324" s="28" t="s">
        <v>439</v>
      </c>
      <c r="B324" s="43" t="s">
        <v>440</v>
      </c>
      <c r="H324" s="26"/>
    </row>
    <row r="325" spans="1:8" hidden="1" outlineLevel="1" x14ac:dyDescent="0.25">
      <c r="A325" s="28" t="s">
        <v>441</v>
      </c>
      <c r="B325" s="43" t="s">
        <v>442</v>
      </c>
      <c r="H325" s="26"/>
    </row>
    <row r="326" spans="1:8" hidden="1" outlineLevel="1" x14ac:dyDescent="0.25">
      <c r="A326" s="28" t="s">
        <v>443</v>
      </c>
      <c r="B326" s="43" t="s">
        <v>444</v>
      </c>
      <c r="H326" s="26"/>
    </row>
    <row r="327" spans="1:8" hidden="1" outlineLevel="1" x14ac:dyDescent="0.25">
      <c r="A327" s="28" t="s">
        <v>445</v>
      </c>
      <c r="B327" s="43" t="s">
        <v>446</v>
      </c>
      <c r="H327" s="26"/>
    </row>
    <row r="328" spans="1:8" hidden="1" outlineLevel="1" x14ac:dyDescent="0.25">
      <c r="A328" s="28" t="s">
        <v>447</v>
      </c>
      <c r="B328" s="43" t="s">
        <v>448</v>
      </c>
      <c r="H328" s="26"/>
    </row>
    <row r="329" spans="1:8" hidden="1" outlineLevel="1" x14ac:dyDescent="0.25">
      <c r="A329" s="28" t="s">
        <v>449</v>
      </c>
      <c r="B329" s="43" t="s">
        <v>450</v>
      </c>
      <c r="H329" s="26"/>
    </row>
    <row r="330" spans="1:8" hidden="1" outlineLevel="1" x14ac:dyDescent="0.25">
      <c r="A330" s="28" t="s">
        <v>451</v>
      </c>
      <c r="B330" s="57" t="s">
        <v>452</v>
      </c>
      <c r="H330" s="26"/>
    </row>
    <row r="331" spans="1:8" hidden="1" outlineLevel="1" x14ac:dyDescent="0.25">
      <c r="A331" s="28" t="s">
        <v>453</v>
      </c>
      <c r="B331" s="57" t="s">
        <v>452</v>
      </c>
      <c r="H331" s="26"/>
    </row>
    <row r="332" spans="1:8" hidden="1" outlineLevel="1" x14ac:dyDescent="0.25">
      <c r="A332" s="28" t="s">
        <v>454</v>
      </c>
      <c r="B332" s="57" t="s">
        <v>452</v>
      </c>
      <c r="H332" s="26"/>
    </row>
    <row r="333" spans="1:8" hidden="1" outlineLevel="1" x14ac:dyDescent="0.25">
      <c r="A333" s="28" t="s">
        <v>455</v>
      </c>
      <c r="B333" s="57" t="s">
        <v>452</v>
      </c>
      <c r="H333" s="26"/>
    </row>
    <row r="334" spans="1:8" hidden="1" outlineLevel="1" x14ac:dyDescent="0.25">
      <c r="A334" s="28" t="s">
        <v>456</v>
      </c>
      <c r="B334" s="57" t="s">
        <v>452</v>
      </c>
      <c r="H334" s="26"/>
    </row>
    <row r="335" spans="1:8" hidden="1" outlineLevel="1" x14ac:dyDescent="0.25">
      <c r="A335" s="28" t="s">
        <v>457</v>
      </c>
      <c r="B335" s="57" t="s">
        <v>452</v>
      </c>
      <c r="H335" s="26"/>
    </row>
    <row r="336" spans="1:8" hidden="1" outlineLevel="1" x14ac:dyDescent="0.25">
      <c r="A336" s="28" t="s">
        <v>458</v>
      </c>
      <c r="B336" s="57" t="s">
        <v>452</v>
      </c>
      <c r="H336" s="26"/>
    </row>
    <row r="337" spans="1:8" hidden="1" outlineLevel="1" x14ac:dyDescent="0.25">
      <c r="A337" s="28" t="s">
        <v>459</v>
      </c>
      <c r="B337" s="57" t="s">
        <v>452</v>
      </c>
      <c r="H337" s="26"/>
    </row>
    <row r="338" spans="1:8" hidden="1" outlineLevel="1" x14ac:dyDescent="0.25">
      <c r="A338" s="28" t="s">
        <v>460</v>
      </c>
      <c r="B338" s="57" t="s">
        <v>452</v>
      </c>
      <c r="H338" s="26"/>
    </row>
    <row r="339" spans="1:8" hidden="1" outlineLevel="1" x14ac:dyDescent="0.25">
      <c r="A339" s="28" t="s">
        <v>461</v>
      </c>
      <c r="B339" s="57" t="s">
        <v>452</v>
      </c>
      <c r="H339" s="26"/>
    </row>
    <row r="340" spans="1:8" hidden="1" outlineLevel="1" x14ac:dyDescent="0.25">
      <c r="A340" s="28" t="s">
        <v>462</v>
      </c>
      <c r="B340" s="57" t="s">
        <v>452</v>
      </c>
      <c r="H340" s="26"/>
    </row>
    <row r="341" spans="1:8" hidden="1" outlineLevel="1" x14ac:dyDescent="0.25">
      <c r="A341" s="28" t="s">
        <v>463</v>
      </c>
      <c r="B341" s="57" t="s">
        <v>452</v>
      </c>
      <c r="H341" s="26"/>
    </row>
    <row r="342" spans="1:8" hidden="1" outlineLevel="1" x14ac:dyDescent="0.25">
      <c r="A342" s="28" t="s">
        <v>464</v>
      </c>
      <c r="B342" s="57" t="s">
        <v>452</v>
      </c>
      <c r="H342" s="26"/>
    </row>
    <row r="343" spans="1:8" hidden="1" outlineLevel="1" x14ac:dyDescent="0.25">
      <c r="A343" s="28" t="s">
        <v>465</v>
      </c>
      <c r="B343" s="57" t="s">
        <v>452</v>
      </c>
      <c r="H343" s="26"/>
    </row>
    <row r="344" spans="1:8" hidden="1" outlineLevel="1" x14ac:dyDescent="0.25">
      <c r="A344" s="28" t="s">
        <v>466</v>
      </c>
      <c r="B344" s="57" t="s">
        <v>452</v>
      </c>
      <c r="H344" s="26"/>
    </row>
    <row r="345" spans="1:8" hidden="1" outlineLevel="1" x14ac:dyDescent="0.25">
      <c r="A345" s="28" t="s">
        <v>467</v>
      </c>
      <c r="B345" s="57" t="s">
        <v>452</v>
      </c>
      <c r="H345" s="26"/>
    </row>
    <row r="346" spans="1:8" hidden="1" outlineLevel="1" x14ac:dyDescent="0.25">
      <c r="A346" s="28" t="s">
        <v>468</v>
      </c>
      <c r="B346" s="57" t="s">
        <v>452</v>
      </c>
      <c r="H346" s="26"/>
    </row>
    <row r="347" spans="1:8" hidden="1" outlineLevel="1" x14ac:dyDescent="0.25">
      <c r="A347" s="28" t="s">
        <v>469</v>
      </c>
      <c r="B347" s="57" t="s">
        <v>452</v>
      </c>
      <c r="H347" s="26"/>
    </row>
    <row r="348" spans="1:8" hidden="1" outlineLevel="1" x14ac:dyDescent="0.25">
      <c r="A348" s="28" t="s">
        <v>470</v>
      </c>
      <c r="B348" s="57" t="s">
        <v>452</v>
      </c>
      <c r="H348" s="26"/>
    </row>
    <row r="349" spans="1:8" hidden="1" outlineLevel="1" x14ac:dyDescent="0.25">
      <c r="A349" s="28" t="s">
        <v>471</v>
      </c>
      <c r="B349" s="57" t="s">
        <v>452</v>
      </c>
      <c r="H349" s="26"/>
    </row>
    <row r="350" spans="1:8" hidden="1" outlineLevel="1" x14ac:dyDescent="0.25">
      <c r="A350" s="28" t="s">
        <v>472</v>
      </c>
      <c r="B350" s="57" t="s">
        <v>452</v>
      </c>
      <c r="H350" s="26"/>
    </row>
    <row r="351" spans="1:8" hidden="1" outlineLevel="1" x14ac:dyDescent="0.25">
      <c r="A351" s="28" t="s">
        <v>473</v>
      </c>
      <c r="B351" s="57" t="s">
        <v>452</v>
      </c>
      <c r="H351" s="26"/>
    </row>
    <row r="352" spans="1:8" hidden="1" outlineLevel="1" x14ac:dyDescent="0.25">
      <c r="A352" s="28" t="s">
        <v>474</v>
      </c>
      <c r="B352" s="57" t="s">
        <v>452</v>
      </c>
      <c r="H352" s="26"/>
    </row>
    <row r="353" spans="1:8" hidden="1" outlineLevel="1" x14ac:dyDescent="0.25">
      <c r="A353" s="28" t="s">
        <v>475</v>
      </c>
      <c r="B353" s="57" t="s">
        <v>452</v>
      </c>
      <c r="H353" s="26"/>
    </row>
    <row r="354" spans="1:8" hidden="1" outlineLevel="1" x14ac:dyDescent="0.25">
      <c r="A354" s="28" t="s">
        <v>476</v>
      </c>
      <c r="B354" s="57" t="s">
        <v>452</v>
      </c>
      <c r="H354" s="26"/>
    </row>
    <row r="355" spans="1:8" hidden="1" outlineLevel="1" x14ac:dyDescent="0.25">
      <c r="A355" s="28" t="s">
        <v>477</v>
      </c>
      <c r="B355" s="57" t="s">
        <v>452</v>
      </c>
      <c r="H355" s="26"/>
    </row>
    <row r="356" spans="1:8" hidden="1" outlineLevel="1" x14ac:dyDescent="0.25">
      <c r="A356" s="28" t="s">
        <v>478</v>
      </c>
      <c r="B356" s="57" t="s">
        <v>452</v>
      </c>
      <c r="H356" s="26"/>
    </row>
    <row r="357" spans="1:8" hidden="1" outlineLevel="1" x14ac:dyDescent="0.25">
      <c r="A357" s="28" t="s">
        <v>479</v>
      </c>
      <c r="B357" s="57" t="s">
        <v>452</v>
      </c>
      <c r="H357" s="26"/>
    </row>
    <row r="358" spans="1:8" hidden="1" outlineLevel="1" x14ac:dyDescent="0.25">
      <c r="A358" s="28" t="s">
        <v>480</v>
      </c>
      <c r="B358" s="57" t="s">
        <v>452</v>
      </c>
      <c r="H358" s="26"/>
    </row>
    <row r="359" spans="1:8" hidden="1" outlineLevel="1" x14ac:dyDescent="0.25">
      <c r="A359" s="28" t="s">
        <v>481</v>
      </c>
      <c r="B359" s="57" t="s">
        <v>452</v>
      </c>
      <c r="H359" s="26"/>
    </row>
    <row r="360" spans="1:8" hidden="1" outlineLevel="1" x14ac:dyDescent="0.25">
      <c r="A360" s="28" t="s">
        <v>482</v>
      </c>
      <c r="B360" s="57" t="s">
        <v>452</v>
      </c>
      <c r="H360" s="26"/>
    </row>
    <row r="361" spans="1:8" hidden="1" outlineLevel="1" x14ac:dyDescent="0.25">
      <c r="A361" s="28" t="s">
        <v>483</v>
      </c>
      <c r="B361" s="57" t="s">
        <v>452</v>
      </c>
      <c r="H361" s="26"/>
    </row>
    <row r="362" spans="1:8" hidden="1" outlineLevel="1" x14ac:dyDescent="0.25">
      <c r="A362" s="28" t="s">
        <v>484</v>
      </c>
      <c r="B362" s="57" t="s">
        <v>452</v>
      </c>
      <c r="H362" s="26"/>
    </row>
    <row r="363" spans="1:8" hidden="1" outlineLevel="1" x14ac:dyDescent="0.25">
      <c r="A363" s="28" t="s">
        <v>485</v>
      </c>
      <c r="B363" s="57" t="s">
        <v>452</v>
      </c>
      <c r="H363" s="26"/>
    </row>
    <row r="364" spans="1:8" hidden="1" outlineLevel="1" x14ac:dyDescent="0.25">
      <c r="A364" s="28" t="s">
        <v>486</v>
      </c>
      <c r="B364" s="57" t="s">
        <v>452</v>
      </c>
      <c r="H364" s="26"/>
    </row>
    <row r="365" spans="1:8" hidden="1" outlineLevel="1" x14ac:dyDescent="0.25">
      <c r="A365" s="28" t="s">
        <v>487</v>
      </c>
      <c r="B365" s="57" t="s">
        <v>452</v>
      </c>
      <c r="H365" s="26"/>
    </row>
    <row r="366" spans="1:8" collapsed="1" x14ac:dyDescent="0.25">
      <c r="H366" s="26"/>
    </row>
    <row r="367" spans="1:8" x14ac:dyDescent="0.25">
      <c r="H367" s="26"/>
    </row>
    <row r="368" spans="1:8" x14ac:dyDescent="0.25">
      <c r="H368" s="26"/>
    </row>
    <row r="369" spans="8:8" x14ac:dyDescent="0.25">
      <c r="H369" s="26"/>
    </row>
    <row r="370" spans="8:8" x14ac:dyDescent="0.25">
      <c r="H370" s="26"/>
    </row>
    <row r="371" spans="8:8" x14ac:dyDescent="0.25">
      <c r="H371" s="26"/>
    </row>
    <row r="372" spans="8:8" x14ac:dyDescent="0.25">
      <c r="H372" s="26"/>
    </row>
    <row r="373" spans="8:8" x14ac:dyDescent="0.25">
      <c r="H373" s="26"/>
    </row>
    <row r="374" spans="8:8" x14ac:dyDescent="0.25">
      <c r="H374" s="26"/>
    </row>
    <row r="375" spans="8:8" x14ac:dyDescent="0.25">
      <c r="H375" s="26"/>
    </row>
    <row r="376" spans="8:8" x14ac:dyDescent="0.25">
      <c r="H376" s="26"/>
    </row>
    <row r="377" spans="8:8" x14ac:dyDescent="0.25">
      <c r="H377" s="26"/>
    </row>
    <row r="378" spans="8:8" x14ac:dyDescent="0.25">
      <c r="H378" s="26"/>
    </row>
    <row r="379" spans="8:8" x14ac:dyDescent="0.25">
      <c r="H379" s="26"/>
    </row>
    <row r="380" spans="8:8" x14ac:dyDescent="0.25">
      <c r="H380" s="26"/>
    </row>
    <row r="381" spans="8:8" x14ac:dyDescent="0.25">
      <c r="H381" s="26"/>
    </row>
    <row r="382" spans="8:8" x14ac:dyDescent="0.25">
      <c r="H382" s="26"/>
    </row>
    <row r="383" spans="8:8" x14ac:dyDescent="0.25">
      <c r="H383" s="26"/>
    </row>
    <row r="384" spans="8:8" x14ac:dyDescent="0.25">
      <c r="H384" s="26"/>
    </row>
    <row r="385" spans="8:8" x14ac:dyDescent="0.25">
      <c r="H385" s="26"/>
    </row>
    <row r="386" spans="8:8" x14ac:dyDescent="0.25">
      <c r="H386" s="26"/>
    </row>
    <row r="387" spans="8:8" x14ac:dyDescent="0.25">
      <c r="H387" s="26"/>
    </row>
    <row r="388" spans="8:8" x14ac:dyDescent="0.25">
      <c r="H388" s="26"/>
    </row>
    <row r="389" spans="8:8" x14ac:dyDescent="0.25">
      <c r="H389" s="26"/>
    </row>
    <row r="390" spans="8:8" x14ac:dyDescent="0.25">
      <c r="H390" s="26"/>
    </row>
    <row r="391" spans="8:8" x14ac:dyDescent="0.25">
      <c r="H391" s="26"/>
    </row>
    <row r="392" spans="8:8" x14ac:dyDescent="0.25">
      <c r="H392" s="26"/>
    </row>
    <row r="393" spans="8:8" x14ac:dyDescent="0.25">
      <c r="H393" s="26"/>
    </row>
    <row r="394" spans="8:8" x14ac:dyDescent="0.25">
      <c r="H394" s="26"/>
    </row>
    <row r="395" spans="8:8" x14ac:dyDescent="0.25">
      <c r="H395" s="26"/>
    </row>
    <row r="396" spans="8:8" x14ac:dyDescent="0.25">
      <c r="H396" s="26"/>
    </row>
    <row r="397" spans="8:8" x14ac:dyDescent="0.25">
      <c r="H397" s="26"/>
    </row>
    <row r="398" spans="8:8" x14ac:dyDescent="0.25">
      <c r="H398" s="26"/>
    </row>
    <row r="399" spans="8:8" x14ac:dyDescent="0.25">
      <c r="H399" s="26"/>
    </row>
    <row r="400" spans="8:8" x14ac:dyDescent="0.25">
      <c r="H400" s="26"/>
    </row>
    <row r="401" spans="8:8" x14ac:dyDescent="0.25">
      <c r="H401" s="26"/>
    </row>
    <row r="402" spans="8:8" x14ac:dyDescent="0.25">
      <c r="H402" s="26"/>
    </row>
    <row r="403" spans="8:8" x14ac:dyDescent="0.25">
      <c r="H403" s="26"/>
    </row>
    <row r="404" spans="8:8" x14ac:dyDescent="0.25">
      <c r="H404" s="26"/>
    </row>
    <row r="405" spans="8:8" x14ac:dyDescent="0.25">
      <c r="H405" s="26"/>
    </row>
    <row r="406" spans="8:8" x14ac:dyDescent="0.25">
      <c r="H406" s="26"/>
    </row>
    <row r="407" spans="8:8" x14ac:dyDescent="0.25">
      <c r="H407" s="26"/>
    </row>
    <row r="408" spans="8:8" x14ac:dyDescent="0.25">
      <c r="H408" s="26"/>
    </row>
    <row r="409" spans="8:8" x14ac:dyDescent="0.25">
      <c r="H409" s="26"/>
    </row>
    <row r="410" spans="8:8" x14ac:dyDescent="0.25">
      <c r="H410" s="26"/>
    </row>
    <row r="411" spans="8:8" x14ac:dyDescent="0.25">
      <c r="H411" s="26"/>
    </row>
    <row r="412" spans="8:8" x14ac:dyDescent="0.25">
      <c r="H412" s="26"/>
    </row>
    <row r="413" spans="8:8" x14ac:dyDescent="0.25">
      <c r="H413" s="2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 ref="C312"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drawing r:id="rId9"/>
  <legacyDrawing r:id="rId10"/>
  <legacyDrawingHF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369"/>
  <sheetViews>
    <sheetView zoomScale="85" zoomScaleNormal="85" workbookViewId="0">
      <selection activeCell="E54" sqref="E54"/>
    </sheetView>
  </sheetViews>
  <sheetFormatPr defaultColWidth="8.85546875" defaultRowHeight="15" outlineLevelRow="1" x14ac:dyDescent="0.25"/>
  <cols>
    <col min="1" max="1" width="13.85546875" style="28" customWidth="1"/>
    <col min="2" max="2" width="60.85546875" style="28" customWidth="1"/>
    <col min="3" max="3" width="41" style="28" customWidth="1"/>
    <col min="4" max="4" width="40.85546875" style="28" customWidth="1"/>
    <col min="5" max="5" width="6.7109375" style="28" customWidth="1"/>
    <col min="6" max="6" width="41.5703125" style="28" customWidth="1"/>
    <col min="7" max="7" width="41.5703125" style="26" customWidth="1"/>
    <col min="8" max="16384" width="8.85546875" style="58"/>
  </cols>
  <sheetData>
    <row r="1" spans="1:7" ht="31.5" x14ac:dyDescent="0.25">
      <c r="A1" s="25" t="s">
        <v>488</v>
      </c>
      <c r="B1" s="25"/>
      <c r="C1" s="26"/>
      <c r="D1" s="26"/>
      <c r="E1" s="26"/>
      <c r="F1" s="61"/>
    </row>
    <row r="2" spans="1:7" ht="15.75" thickBot="1" x14ac:dyDescent="0.3">
      <c r="A2" s="26"/>
      <c r="B2" s="26"/>
      <c r="C2" s="26"/>
      <c r="D2" s="26"/>
      <c r="E2" s="26"/>
      <c r="F2" s="26"/>
    </row>
    <row r="3" spans="1:7" ht="19.5" thickBot="1" x14ac:dyDescent="0.3">
      <c r="A3" s="29"/>
      <c r="B3" s="30" t="s">
        <v>24</v>
      </c>
      <c r="C3" s="31" t="s">
        <v>185</v>
      </c>
      <c r="D3" s="29"/>
      <c r="E3" s="29"/>
      <c r="F3" s="26"/>
      <c r="G3" s="29"/>
    </row>
    <row r="4" spans="1:7" ht="15.75" thickBot="1" x14ac:dyDescent="0.3"/>
    <row r="5" spans="1:7" ht="18.75" x14ac:dyDescent="0.25">
      <c r="A5" s="32"/>
      <c r="B5" s="33" t="s">
        <v>489</v>
      </c>
      <c r="C5" s="32"/>
      <c r="E5" s="34"/>
      <c r="F5" s="34"/>
    </row>
    <row r="6" spans="1:7" x14ac:dyDescent="0.25">
      <c r="B6" s="35" t="s">
        <v>490</v>
      </c>
    </row>
    <row r="7" spans="1:7" x14ac:dyDescent="0.25">
      <c r="B7" s="36" t="s">
        <v>491</v>
      </c>
    </row>
    <row r="8" spans="1:7" ht="15.75" thickBot="1" x14ac:dyDescent="0.3">
      <c r="B8" s="37" t="s">
        <v>492</v>
      </c>
    </row>
    <row r="9" spans="1:7" x14ac:dyDescent="0.25">
      <c r="B9" s="38"/>
    </row>
    <row r="10" spans="1:7" ht="37.5" x14ac:dyDescent="0.25">
      <c r="A10" s="39" t="s">
        <v>33</v>
      </c>
      <c r="B10" s="39" t="s">
        <v>490</v>
      </c>
      <c r="C10" s="40"/>
      <c r="D10" s="40"/>
      <c r="E10" s="40"/>
      <c r="F10" s="40"/>
      <c r="G10" s="41"/>
    </row>
    <row r="11" spans="1:7" ht="15" customHeight="1" x14ac:dyDescent="0.25">
      <c r="A11" s="47"/>
      <c r="B11" s="48" t="s">
        <v>493</v>
      </c>
      <c r="C11" s="47" t="s">
        <v>64</v>
      </c>
      <c r="D11" s="47"/>
      <c r="E11" s="47"/>
      <c r="F11" s="50" t="s">
        <v>494</v>
      </c>
      <c r="G11" s="50"/>
    </row>
    <row r="12" spans="1:7" x14ac:dyDescent="0.25">
      <c r="A12" s="28" t="s">
        <v>495</v>
      </c>
      <c r="B12" s="28" t="s">
        <v>496</v>
      </c>
      <c r="C12" s="361">
        <v>288582</v>
      </c>
      <c r="F12" s="54">
        <f>IF($C$15=0,"",IF(C12="[for completion]","",C12/$C$15))</f>
        <v>0.60509164166611451</v>
      </c>
    </row>
    <row r="13" spans="1:7" x14ac:dyDescent="0.25">
      <c r="A13" s="28" t="s">
        <v>497</v>
      </c>
      <c r="B13" s="28" t="s">
        <v>498</v>
      </c>
      <c r="C13" s="361">
        <v>187907</v>
      </c>
      <c r="F13" s="54">
        <f>IF($C$15=0,"",IF(C13="[for completion]","",C13/$C$15))</f>
        <v>0.39399877716058029</v>
      </c>
    </row>
    <row r="14" spans="1:7" x14ac:dyDescent="0.25">
      <c r="A14" s="28" t="s">
        <v>499</v>
      </c>
      <c r="B14" s="28" t="s">
        <v>98</v>
      </c>
      <c r="C14" s="362">
        <v>433.8</v>
      </c>
      <c r="F14" s="360">
        <f>IF($C$15=0,"",IF(C14="[for completion]","",C14/$C$15))</f>
        <v>9.0958117330519747E-4</v>
      </c>
    </row>
    <row r="15" spans="1:7" x14ac:dyDescent="0.25">
      <c r="A15" s="28" t="s">
        <v>500</v>
      </c>
      <c r="B15" s="77" t="s">
        <v>100</v>
      </c>
      <c r="C15" s="361">
        <f>SUM(C12:C14)</f>
        <v>476922.8</v>
      </c>
      <c r="F15" s="65">
        <f>SUM(F12:F14)</f>
        <v>1</v>
      </c>
    </row>
    <row r="16" spans="1:7" hidden="1" outlineLevel="1" x14ac:dyDescent="0.25">
      <c r="A16" s="28" t="s">
        <v>501</v>
      </c>
      <c r="B16" s="57"/>
      <c r="C16" s="28">
        <v>247.52</v>
      </c>
      <c r="F16" s="54">
        <f t="shared" ref="F16:F26" si="0">IF($C$15=0,"",IF(C16="[for completion]","",C16/$C$15))</f>
        <v>5.1899384973836434E-4</v>
      </c>
    </row>
    <row r="17" spans="1:7" hidden="1" outlineLevel="1" x14ac:dyDescent="0.25">
      <c r="A17" s="28" t="s">
        <v>502</v>
      </c>
      <c r="B17" s="57"/>
      <c r="C17" s="28">
        <v>13.46</v>
      </c>
      <c r="F17" s="54">
        <f t="shared" si="0"/>
        <v>2.8222597032475699E-5</v>
      </c>
    </row>
    <row r="18" spans="1:7" hidden="1" outlineLevel="1" x14ac:dyDescent="0.25">
      <c r="A18" s="28" t="s">
        <v>503</v>
      </c>
      <c r="B18" s="57"/>
      <c r="C18" s="28">
        <v>27.61</v>
      </c>
      <c r="F18" s="54">
        <f t="shared" si="0"/>
        <v>5.7891969098562701E-5</v>
      </c>
    </row>
    <row r="19" spans="1:7" hidden="1" outlineLevel="1" x14ac:dyDescent="0.25">
      <c r="A19" s="28" t="s">
        <v>504</v>
      </c>
      <c r="B19" s="57"/>
      <c r="C19" s="28">
        <v>9.82</v>
      </c>
      <c r="F19" s="54">
        <f t="shared" si="0"/>
        <v>2.0590334536323279E-5</v>
      </c>
    </row>
    <row r="20" spans="1:7" hidden="1" outlineLevel="1" x14ac:dyDescent="0.25">
      <c r="A20" s="28" t="s">
        <v>505</v>
      </c>
      <c r="B20" s="57"/>
      <c r="C20" s="28">
        <v>41.5</v>
      </c>
      <c r="F20" s="54">
        <f t="shared" si="0"/>
        <v>8.7016179557781683E-5</v>
      </c>
    </row>
    <row r="21" spans="1:7" hidden="1" outlineLevel="1" x14ac:dyDescent="0.25">
      <c r="A21" s="28" t="s">
        <v>506</v>
      </c>
      <c r="B21" s="57"/>
      <c r="C21" s="28">
        <v>8.24</v>
      </c>
      <c r="F21" s="54">
        <f t="shared" si="0"/>
        <v>1.7277429386894483E-5</v>
      </c>
    </row>
    <row r="22" spans="1:7" hidden="1" outlineLevel="1" x14ac:dyDescent="0.25">
      <c r="A22" s="28" t="s">
        <v>507</v>
      </c>
      <c r="B22" s="57"/>
      <c r="C22" s="28">
        <v>82.11</v>
      </c>
      <c r="F22" s="54">
        <f t="shared" si="0"/>
        <v>1.7216622899974586E-4</v>
      </c>
    </row>
    <row r="23" spans="1:7" hidden="1" outlineLevel="1" x14ac:dyDescent="0.25">
      <c r="A23" s="28" t="s">
        <v>508</v>
      </c>
      <c r="B23" s="57"/>
      <c r="C23" s="28">
        <v>38.380000000000003</v>
      </c>
      <c r="F23" s="54">
        <f t="shared" si="0"/>
        <v>8.0474240275365335E-5</v>
      </c>
    </row>
    <row r="24" spans="1:7" hidden="1" outlineLevel="1" x14ac:dyDescent="0.25">
      <c r="A24" s="28" t="s">
        <v>509</v>
      </c>
      <c r="B24" s="57"/>
      <c r="C24" s="28">
        <v>7.84</v>
      </c>
      <c r="F24" s="54">
        <f t="shared" si="0"/>
        <v>1.6438719222482129E-5</v>
      </c>
    </row>
    <row r="25" spans="1:7" hidden="1" outlineLevel="1" x14ac:dyDescent="0.25">
      <c r="A25" s="28" t="s">
        <v>510</v>
      </c>
      <c r="B25" s="57"/>
      <c r="C25" s="28">
        <v>0.43</v>
      </c>
      <c r="F25" s="54">
        <f t="shared" si="0"/>
        <v>9.0161342674328007E-7</v>
      </c>
    </row>
    <row r="26" spans="1:7" hidden="1" outlineLevel="1" x14ac:dyDescent="0.25">
      <c r="A26" s="28" t="s">
        <v>511</v>
      </c>
      <c r="B26" s="57"/>
      <c r="C26" s="58"/>
      <c r="D26" s="58"/>
      <c r="E26" s="58"/>
      <c r="F26" s="54">
        <f t="shared" si="0"/>
        <v>0</v>
      </c>
    </row>
    <row r="27" spans="1:7" ht="15" customHeight="1" collapsed="1" x14ac:dyDescent="0.25">
      <c r="A27" s="47"/>
      <c r="B27" s="48" t="s">
        <v>512</v>
      </c>
      <c r="C27" s="47" t="s">
        <v>513</v>
      </c>
      <c r="D27" s="47" t="s">
        <v>514</v>
      </c>
      <c r="E27" s="49"/>
      <c r="F27" s="47" t="s">
        <v>515</v>
      </c>
      <c r="G27" s="50"/>
    </row>
    <row r="28" spans="1:7" x14ac:dyDescent="0.25">
      <c r="A28" s="28" t="s">
        <v>516</v>
      </c>
      <c r="B28" s="28" t="s">
        <v>517</v>
      </c>
      <c r="C28" s="361">
        <v>229999</v>
      </c>
      <c r="D28" s="361">
        <v>32436</v>
      </c>
      <c r="F28" s="361">
        <v>262776</v>
      </c>
    </row>
    <row r="29" spans="1:7" hidden="1" outlineLevel="1" x14ac:dyDescent="0.25">
      <c r="A29" s="28" t="s">
        <v>518</v>
      </c>
      <c r="B29" s="43" t="s">
        <v>519</v>
      </c>
    </row>
    <row r="30" spans="1:7" hidden="1" outlineLevel="1" x14ac:dyDescent="0.25">
      <c r="A30" s="28" t="s">
        <v>520</v>
      </c>
      <c r="B30" s="43" t="s">
        <v>521</v>
      </c>
    </row>
    <row r="31" spans="1:7" hidden="1" outlineLevel="1" x14ac:dyDescent="0.25">
      <c r="A31" s="28" t="s">
        <v>522</v>
      </c>
      <c r="B31" s="43"/>
    </row>
    <row r="32" spans="1:7" hidden="1" outlineLevel="1" x14ac:dyDescent="0.25">
      <c r="A32" s="28" t="s">
        <v>523</v>
      </c>
      <c r="B32" s="43"/>
    </row>
    <row r="33" spans="1:7" hidden="1" outlineLevel="1" x14ac:dyDescent="0.25">
      <c r="A33" s="28" t="s">
        <v>524</v>
      </c>
      <c r="B33" s="43"/>
    </row>
    <row r="34" spans="1:7" hidden="1" outlineLevel="1" x14ac:dyDescent="0.25">
      <c r="A34" s="28" t="s">
        <v>525</v>
      </c>
      <c r="B34" s="43"/>
    </row>
    <row r="35" spans="1:7" ht="15" customHeight="1" collapsed="1" x14ac:dyDescent="0.25">
      <c r="A35" s="47"/>
      <c r="B35" s="48" t="s">
        <v>526</v>
      </c>
      <c r="C35" s="47" t="s">
        <v>527</v>
      </c>
      <c r="D35" s="47" t="s">
        <v>528</v>
      </c>
      <c r="E35" s="49"/>
      <c r="F35" s="50" t="s">
        <v>494</v>
      </c>
      <c r="G35" s="50"/>
    </row>
    <row r="36" spans="1:7" x14ac:dyDescent="0.25">
      <c r="A36" s="28" t="s">
        <v>529</v>
      </c>
      <c r="B36" s="28" t="s">
        <v>530</v>
      </c>
      <c r="C36" s="28">
        <v>0.76</v>
      </c>
      <c r="D36" s="28">
        <v>4.4000000000000004</v>
      </c>
      <c r="F36" s="28">
        <v>1.73</v>
      </c>
    </row>
    <row r="37" spans="1:7" hidden="1" outlineLevel="1" x14ac:dyDescent="0.25">
      <c r="A37" s="28" t="s">
        <v>531</v>
      </c>
    </row>
    <row r="38" spans="1:7" hidden="1" outlineLevel="1" x14ac:dyDescent="0.25">
      <c r="A38" s="28" t="s">
        <v>532</v>
      </c>
    </row>
    <row r="39" spans="1:7" hidden="1" outlineLevel="1" x14ac:dyDescent="0.25">
      <c r="A39" s="28" t="s">
        <v>533</v>
      </c>
    </row>
    <row r="40" spans="1:7" hidden="1" outlineLevel="1" x14ac:dyDescent="0.25">
      <c r="A40" s="28" t="s">
        <v>534</v>
      </c>
    </row>
    <row r="41" spans="1:7" hidden="1" outlineLevel="1" x14ac:dyDescent="0.25">
      <c r="A41" s="28" t="s">
        <v>535</v>
      </c>
    </row>
    <row r="42" spans="1:7" hidden="1" outlineLevel="1" x14ac:dyDescent="0.25">
      <c r="A42" s="28" t="s">
        <v>536</v>
      </c>
    </row>
    <row r="43" spans="1:7" ht="15" customHeight="1" collapsed="1" x14ac:dyDescent="0.25">
      <c r="A43" s="47"/>
      <c r="B43" s="48" t="s">
        <v>537</v>
      </c>
      <c r="C43" s="47" t="s">
        <v>527</v>
      </c>
      <c r="D43" s="47" t="s">
        <v>528</v>
      </c>
      <c r="E43" s="49"/>
      <c r="F43" s="50" t="s">
        <v>494</v>
      </c>
      <c r="G43" s="50"/>
    </row>
    <row r="44" spans="1:7" x14ac:dyDescent="0.25">
      <c r="A44" s="28" t="s">
        <v>538</v>
      </c>
      <c r="B44" s="78" t="s">
        <v>539</v>
      </c>
      <c r="C44" s="376">
        <f>SUM(C45:C72)</f>
        <v>100</v>
      </c>
      <c r="D44" s="376">
        <f>SUM(D45:D72)</f>
        <v>98.220768784558317</v>
      </c>
      <c r="F44" s="376">
        <f>SUM(F45:F72)</f>
        <v>99.298985125335776</v>
      </c>
      <c r="G44" s="28"/>
    </row>
    <row r="45" spans="1:7" x14ac:dyDescent="0.25">
      <c r="A45" s="28" t="s">
        <v>540</v>
      </c>
      <c r="B45" s="28" t="s">
        <v>541</v>
      </c>
      <c r="C45" s="28" t="s">
        <v>967</v>
      </c>
      <c r="D45" s="364" t="s">
        <v>967</v>
      </c>
      <c r="F45" s="364" t="s">
        <v>967</v>
      </c>
      <c r="G45" s="28"/>
    </row>
    <row r="46" spans="1:7" x14ac:dyDescent="0.25">
      <c r="A46" s="28" t="s">
        <v>542</v>
      </c>
      <c r="B46" s="28" t="s">
        <v>543</v>
      </c>
      <c r="C46" s="114" t="s">
        <v>967</v>
      </c>
      <c r="D46" s="364" t="s">
        <v>967</v>
      </c>
      <c r="F46" s="364" t="s">
        <v>967</v>
      </c>
      <c r="G46" s="28"/>
    </row>
    <row r="47" spans="1:7" x14ac:dyDescent="0.25">
      <c r="A47" s="28" t="s">
        <v>544</v>
      </c>
      <c r="B47" s="28" t="s">
        <v>545</v>
      </c>
      <c r="C47" s="114" t="s">
        <v>967</v>
      </c>
      <c r="D47" s="364" t="s">
        <v>967</v>
      </c>
      <c r="F47" s="364" t="s">
        <v>967</v>
      </c>
      <c r="G47" s="28"/>
    </row>
    <row r="48" spans="1:7" x14ac:dyDescent="0.25">
      <c r="A48" s="28" t="s">
        <v>546</v>
      </c>
      <c r="B48" s="28" t="s">
        <v>547</v>
      </c>
      <c r="C48" s="114" t="s">
        <v>967</v>
      </c>
      <c r="D48" s="364" t="s">
        <v>967</v>
      </c>
      <c r="F48" s="364" t="s">
        <v>967</v>
      </c>
      <c r="G48" s="28"/>
    </row>
    <row r="49" spans="1:7" x14ac:dyDescent="0.25">
      <c r="A49" s="28" t="s">
        <v>548</v>
      </c>
      <c r="B49" s="28" t="s">
        <v>549</v>
      </c>
      <c r="C49" s="114" t="s">
        <v>967</v>
      </c>
      <c r="D49" s="364" t="s">
        <v>967</v>
      </c>
      <c r="F49" s="364" t="s">
        <v>967</v>
      </c>
      <c r="G49" s="28"/>
    </row>
    <row r="50" spans="1:7" x14ac:dyDescent="0.25">
      <c r="A50" s="28" t="s">
        <v>550</v>
      </c>
      <c r="B50" s="28" t="s">
        <v>551</v>
      </c>
      <c r="C50" s="114" t="s">
        <v>967</v>
      </c>
      <c r="D50" s="364" t="s">
        <v>967</v>
      </c>
      <c r="F50" s="364" t="s">
        <v>967</v>
      </c>
      <c r="G50" s="28"/>
    </row>
    <row r="51" spans="1:7" x14ac:dyDescent="0.25">
      <c r="A51" s="28" t="s">
        <v>552</v>
      </c>
      <c r="B51" s="28" t="s">
        <v>553</v>
      </c>
      <c r="C51" s="364">
        <v>100</v>
      </c>
      <c r="D51" s="364">
        <v>89.716721569712675</v>
      </c>
      <c r="F51" s="364">
        <v>95.94840115360968</v>
      </c>
      <c r="G51" s="28"/>
    </row>
    <row r="52" spans="1:7" x14ac:dyDescent="0.25">
      <c r="A52" s="28" t="s">
        <v>554</v>
      </c>
      <c r="B52" s="28" t="s">
        <v>555</v>
      </c>
      <c r="C52" s="114" t="s">
        <v>967</v>
      </c>
      <c r="D52" s="364" t="s">
        <v>967</v>
      </c>
      <c r="F52" s="364" t="s">
        <v>967</v>
      </c>
      <c r="G52" s="28"/>
    </row>
    <row r="53" spans="1:7" x14ac:dyDescent="0.25">
      <c r="A53" s="28" t="s">
        <v>556</v>
      </c>
      <c r="B53" s="28" t="s">
        <v>557</v>
      </c>
      <c r="C53" s="114" t="s">
        <v>967</v>
      </c>
      <c r="D53" s="364" t="s">
        <v>967</v>
      </c>
      <c r="F53" s="364" t="s">
        <v>967</v>
      </c>
      <c r="G53" s="28"/>
    </row>
    <row r="54" spans="1:7" x14ac:dyDescent="0.25">
      <c r="A54" s="28" t="s">
        <v>558</v>
      </c>
      <c r="B54" s="28" t="s">
        <v>559</v>
      </c>
      <c r="C54" s="114" t="s">
        <v>967</v>
      </c>
      <c r="D54" s="364" t="s">
        <v>967</v>
      </c>
      <c r="F54" s="364" t="s">
        <v>967</v>
      </c>
      <c r="G54" s="28"/>
    </row>
    <row r="55" spans="1:7" x14ac:dyDescent="0.25">
      <c r="A55" s="28" t="s">
        <v>560</v>
      </c>
      <c r="B55" s="28" t="s">
        <v>561</v>
      </c>
      <c r="C55" s="114" t="s">
        <v>967</v>
      </c>
      <c r="D55" s="364" t="s">
        <v>967</v>
      </c>
      <c r="F55" s="364" t="s">
        <v>967</v>
      </c>
      <c r="G55" s="28"/>
    </row>
    <row r="56" spans="1:7" x14ac:dyDescent="0.25">
      <c r="A56" s="28" t="s">
        <v>562</v>
      </c>
      <c r="B56" s="28" t="s">
        <v>563</v>
      </c>
      <c r="C56" s="114" t="s">
        <v>967</v>
      </c>
      <c r="D56" s="364" t="s">
        <v>967</v>
      </c>
      <c r="F56" s="364" t="s">
        <v>967</v>
      </c>
      <c r="G56" s="28"/>
    </row>
    <row r="57" spans="1:7" x14ac:dyDescent="0.25">
      <c r="A57" s="28" t="s">
        <v>564</v>
      </c>
      <c r="B57" s="28" t="s">
        <v>565</v>
      </c>
      <c r="C57" s="114" t="s">
        <v>967</v>
      </c>
      <c r="D57" s="364" t="s">
        <v>967</v>
      </c>
      <c r="F57" s="364" t="s">
        <v>967</v>
      </c>
      <c r="G57" s="28"/>
    </row>
    <row r="58" spans="1:7" x14ac:dyDescent="0.25">
      <c r="A58" s="28" t="s">
        <v>566</v>
      </c>
      <c r="B58" s="28" t="s">
        <v>567</v>
      </c>
      <c r="C58" s="114" t="s">
        <v>967</v>
      </c>
      <c r="D58" s="364" t="s">
        <v>967</v>
      </c>
      <c r="F58" s="364" t="s">
        <v>967</v>
      </c>
      <c r="G58" s="28"/>
    </row>
    <row r="59" spans="1:7" x14ac:dyDescent="0.25">
      <c r="A59" s="28" t="s">
        <v>568</v>
      </c>
      <c r="B59" s="28" t="s">
        <v>569</v>
      </c>
      <c r="C59" s="114" t="s">
        <v>967</v>
      </c>
      <c r="D59" s="364" t="s">
        <v>967</v>
      </c>
      <c r="F59" s="364" t="s">
        <v>967</v>
      </c>
      <c r="G59" s="28"/>
    </row>
    <row r="60" spans="1:7" x14ac:dyDescent="0.25">
      <c r="A60" s="28" t="s">
        <v>570</v>
      </c>
      <c r="B60" s="28" t="s">
        <v>3</v>
      </c>
      <c r="C60" s="114" t="s">
        <v>967</v>
      </c>
      <c r="D60" s="364" t="s">
        <v>967</v>
      </c>
      <c r="F60" s="364" t="s">
        <v>967</v>
      </c>
      <c r="G60" s="28"/>
    </row>
    <row r="61" spans="1:7" x14ac:dyDescent="0.25">
      <c r="A61" s="28" t="s">
        <v>571</v>
      </c>
      <c r="B61" s="28" t="s">
        <v>572</v>
      </c>
      <c r="C61" s="114" t="s">
        <v>967</v>
      </c>
      <c r="D61" s="364" t="s">
        <v>967</v>
      </c>
      <c r="F61" s="364" t="s">
        <v>967</v>
      </c>
      <c r="G61" s="28"/>
    </row>
    <row r="62" spans="1:7" x14ac:dyDescent="0.25">
      <c r="A62" s="28" t="s">
        <v>573</v>
      </c>
      <c r="B62" s="28" t="s">
        <v>574</v>
      </c>
      <c r="C62" s="114" t="s">
        <v>967</v>
      </c>
      <c r="D62" s="364" t="s">
        <v>967</v>
      </c>
      <c r="F62" s="364" t="s">
        <v>967</v>
      </c>
      <c r="G62" s="28"/>
    </row>
    <row r="63" spans="1:7" x14ac:dyDescent="0.25">
      <c r="A63" s="28" t="s">
        <v>575</v>
      </c>
      <c r="B63" s="28" t="s">
        <v>576</v>
      </c>
      <c r="C63" s="114" t="s">
        <v>967</v>
      </c>
      <c r="D63" s="364" t="s">
        <v>967</v>
      </c>
      <c r="F63" s="364" t="s">
        <v>967</v>
      </c>
      <c r="G63" s="28"/>
    </row>
    <row r="64" spans="1:7" x14ac:dyDescent="0.25">
      <c r="A64" s="28" t="s">
        <v>577</v>
      </c>
      <c r="B64" s="28" t="s">
        <v>578</v>
      </c>
      <c r="C64" s="114" t="s">
        <v>967</v>
      </c>
      <c r="D64" s="364" t="s">
        <v>967</v>
      </c>
      <c r="F64" s="364" t="s">
        <v>967</v>
      </c>
      <c r="G64" s="28"/>
    </row>
    <row r="65" spans="1:7" x14ac:dyDescent="0.25">
      <c r="A65" s="28" t="s">
        <v>579</v>
      </c>
      <c r="B65" s="28" t="s">
        <v>580</v>
      </c>
      <c r="C65" s="114" t="s">
        <v>967</v>
      </c>
      <c r="D65" s="364" t="s">
        <v>967</v>
      </c>
      <c r="F65" s="364" t="s">
        <v>967</v>
      </c>
      <c r="G65" s="28"/>
    </row>
    <row r="66" spans="1:7" x14ac:dyDescent="0.25">
      <c r="A66" s="28" t="s">
        <v>581</v>
      </c>
      <c r="B66" s="28" t="s">
        <v>582</v>
      </c>
      <c r="C66" s="114" t="s">
        <v>967</v>
      </c>
      <c r="D66" s="364" t="s">
        <v>967</v>
      </c>
      <c r="F66" s="364" t="s">
        <v>967</v>
      </c>
      <c r="G66" s="28"/>
    </row>
    <row r="67" spans="1:7" x14ac:dyDescent="0.25">
      <c r="A67" s="28" t="s">
        <v>583</v>
      </c>
      <c r="B67" s="28" t="s">
        <v>584</v>
      </c>
      <c r="C67" s="114" t="s">
        <v>967</v>
      </c>
      <c r="D67" s="364" t="s">
        <v>967</v>
      </c>
      <c r="F67" s="364" t="s">
        <v>967</v>
      </c>
      <c r="G67" s="28"/>
    </row>
    <row r="68" spans="1:7" x14ac:dyDescent="0.25">
      <c r="A68" s="28" t="s">
        <v>585</v>
      </c>
      <c r="B68" s="28" t="s">
        <v>586</v>
      </c>
      <c r="C68" s="114" t="s">
        <v>967</v>
      </c>
      <c r="D68" s="364" t="s">
        <v>967</v>
      </c>
      <c r="F68" s="364" t="s">
        <v>967</v>
      </c>
      <c r="G68" s="28"/>
    </row>
    <row r="69" spans="1:7" x14ac:dyDescent="0.25">
      <c r="A69" s="28" t="s">
        <v>587</v>
      </c>
      <c r="B69" s="28" t="s">
        <v>588</v>
      </c>
      <c r="C69" s="114" t="s">
        <v>967</v>
      </c>
      <c r="D69" s="364" t="s">
        <v>967</v>
      </c>
      <c r="F69" s="364" t="s">
        <v>967</v>
      </c>
      <c r="G69" s="28"/>
    </row>
    <row r="70" spans="1:7" x14ac:dyDescent="0.25">
      <c r="A70" s="28" t="s">
        <v>589</v>
      </c>
      <c r="B70" s="28" t="s">
        <v>590</v>
      </c>
      <c r="C70" s="114" t="s">
        <v>967</v>
      </c>
      <c r="D70" s="364" t="s">
        <v>967</v>
      </c>
      <c r="F70" s="364" t="s">
        <v>967</v>
      </c>
      <c r="G70" s="28"/>
    </row>
    <row r="71" spans="1:7" x14ac:dyDescent="0.25">
      <c r="A71" s="28" t="s">
        <v>591</v>
      </c>
      <c r="B71" s="28" t="s">
        <v>6</v>
      </c>
      <c r="C71" s="114" t="s">
        <v>967</v>
      </c>
      <c r="D71" s="364">
        <v>8.5040472148456416</v>
      </c>
      <c r="F71" s="364">
        <v>3.3505839717260928</v>
      </c>
      <c r="G71" s="28"/>
    </row>
    <row r="72" spans="1:7" x14ac:dyDescent="0.25">
      <c r="A72" s="28" t="s">
        <v>592</v>
      </c>
      <c r="B72" s="28" t="s">
        <v>593</v>
      </c>
      <c r="C72" s="114" t="s">
        <v>967</v>
      </c>
      <c r="D72" s="364" t="s">
        <v>967</v>
      </c>
      <c r="F72" s="364" t="s">
        <v>967</v>
      </c>
      <c r="G72" s="28"/>
    </row>
    <row r="73" spans="1:7" x14ac:dyDescent="0.25">
      <c r="A73" s="28" t="s">
        <v>594</v>
      </c>
      <c r="B73" s="78" t="s">
        <v>281</v>
      </c>
      <c r="C73" s="376">
        <f>SUM(C74:C76)</f>
        <v>0</v>
      </c>
      <c r="D73" s="376">
        <f>SUM(D74:D76)</f>
        <v>1.7792312154416814</v>
      </c>
      <c r="F73" s="376">
        <f>SUM(F74:F76)</f>
        <v>0.70101487466422063</v>
      </c>
      <c r="G73" s="28"/>
    </row>
    <row r="74" spans="1:7" x14ac:dyDescent="0.25">
      <c r="A74" s="28" t="s">
        <v>595</v>
      </c>
      <c r="B74" s="28" t="s">
        <v>596</v>
      </c>
      <c r="C74" s="114" t="s">
        <v>967</v>
      </c>
      <c r="D74" s="364" t="s">
        <v>967</v>
      </c>
      <c r="F74" s="364" t="s">
        <v>967</v>
      </c>
      <c r="G74" s="28"/>
    </row>
    <row r="75" spans="1:7" x14ac:dyDescent="0.25">
      <c r="A75" s="28" t="s">
        <v>597</v>
      </c>
      <c r="B75" s="28" t="s">
        <v>598</v>
      </c>
      <c r="C75" s="114" t="s">
        <v>967</v>
      </c>
      <c r="D75" s="364" t="s">
        <v>967</v>
      </c>
      <c r="F75" s="364" t="s">
        <v>967</v>
      </c>
      <c r="G75" s="28"/>
    </row>
    <row r="76" spans="1:7" x14ac:dyDescent="0.25">
      <c r="A76" s="28" t="s">
        <v>599</v>
      </c>
      <c r="B76" s="28" t="s">
        <v>2</v>
      </c>
      <c r="C76" s="114" t="s">
        <v>967</v>
      </c>
      <c r="D76" s="364">
        <v>1.7792312154416814</v>
      </c>
      <c r="F76" s="364">
        <v>0.70101487466422063</v>
      </c>
      <c r="G76" s="28"/>
    </row>
    <row r="77" spans="1:7" x14ac:dyDescent="0.25">
      <c r="A77" s="28" t="s">
        <v>600</v>
      </c>
      <c r="B77" s="78" t="s">
        <v>98</v>
      </c>
      <c r="C77" s="376">
        <f>SUM(C78:C87)</f>
        <v>0</v>
      </c>
      <c r="D77" s="376">
        <f>SUM(D78:D87)</f>
        <v>0</v>
      </c>
      <c r="F77" s="376">
        <f>SUM(F78:F87)</f>
        <v>0</v>
      </c>
      <c r="G77" s="28"/>
    </row>
    <row r="78" spans="1:7" x14ac:dyDescent="0.25">
      <c r="A78" s="28" t="s">
        <v>601</v>
      </c>
      <c r="B78" s="45" t="s">
        <v>283</v>
      </c>
      <c r="C78" s="114" t="s">
        <v>967</v>
      </c>
      <c r="D78" s="364" t="s">
        <v>967</v>
      </c>
      <c r="F78" s="364" t="s">
        <v>967</v>
      </c>
      <c r="G78" s="28"/>
    </row>
    <row r="79" spans="1:7" x14ac:dyDescent="0.25">
      <c r="A79" s="28" t="s">
        <v>602</v>
      </c>
      <c r="B79" s="45" t="s">
        <v>285</v>
      </c>
      <c r="C79" s="114" t="s">
        <v>967</v>
      </c>
      <c r="D79" s="364" t="s">
        <v>967</v>
      </c>
      <c r="F79" s="364" t="s">
        <v>967</v>
      </c>
      <c r="G79" s="28"/>
    </row>
    <row r="80" spans="1:7" x14ac:dyDescent="0.25">
      <c r="A80" s="28" t="s">
        <v>603</v>
      </c>
      <c r="B80" s="45" t="s">
        <v>287</v>
      </c>
      <c r="C80" s="114" t="s">
        <v>967</v>
      </c>
      <c r="D80" s="364" t="s">
        <v>967</v>
      </c>
      <c r="F80" s="364" t="s">
        <v>967</v>
      </c>
      <c r="G80" s="28"/>
    </row>
    <row r="81" spans="1:7" x14ac:dyDescent="0.25">
      <c r="A81" s="28" t="s">
        <v>604</v>
      </c>
      <c r="B81" s="45" t="s">
        <v>12</v>
      </c>
      <c r="C81" s="114" t="s">
        <v>967</v>
      </c>
      <c r="D81" s="364" t="s">
        <v>967</v>
      </c>
      <c r="F81" s="364" t="s">
        <v>967</v>
      </c>
      <c r="G81" s="28"/>
    </row>
    <row r="82" spans="1:7" x14ac:dyDescent="0.25">
      <c r="A82" s="28" t="s">
        <v>605</v>
      </c>
      <c r="B82" s="45" t="s">
        <v>290</v>
      </c>
      <c r="C82" s="114" t="s">
        <v>967</v>
      </c>
      <c r="D82" s="364" t="s">
        <v>967</v>
      </c>
      <c r="F82" s="364" t="s">
        <v>967</v>
      </c>
      <c r="G82" s="28"/>
    </row>
    <row r="83" spans="1:7" x14ac:dyDescent="0.25">
      <c r="A83" s="28" t="s">
        <v>606</v>
      </c>
      <c r="B83" s="45" t="s">
        <v>292</v>
      </c>
      <c r="C83" s="114" t="s">
        <v>967</v>
      </c>
      <c r="D83" s="364" t="s">
        <v>967</v>
      </c>
      <c r="F83" s="364" t="s">
        <v>967</v>
      </c>
      <c r="G83" s="28"/>
    </row>
    <row r="84" spans="1:7" x14ac:dyDescent="0.25">
      <c r="A84" s="28" t="s">
        <v>607</v>
      </c>
      <c r="B84" s="45" t="s">
        <v>294</v>
      </c>
      <c r="C84" s="114" t="s">
        <v>967</v>
      </c>
      <c r="D84" s="364" t="s">
        <v>967</v>
      </c>
      <c r="F84" s="364" t="s">
        <v>967</v>
      </c>
      <c r="G84" s="28"/>
    </row>
    <row r="85" spans="1:7" x14ac:dyDescent="0.25">
      <c r="A85" s="28" t="s">
        <v>608</v>
      </c>
      <c r="B85" s="45" t="s">
        <v>296</v>
      </c>
      <c r="C85" s="114" t="s">
        <v>967</v>
      </c>
      <c r="D85" s="364" t="s">
        <v>967</v>
      </c>
      <c r="F85" s="364" t="s">
        <v>967</v>
      </c>
      <c r="G85" s="28"/>
    </row>
    <row r="86" spans="1:7" x14ac:dyDescent="0.25">
      <c r="A86" s="28" t="s">
        <v>609</v>
      </c>
      <c r="B86" s="45" t="s">
        <v>298</v>
      </c>
      <c r="C86" s="114" t="s">
        <v>967</v>
      </c>
      <c r="D86" s="364" t="s">
        <v>967</v>
      </c>
      <c r="F86" s="364" t="s">
        <v>967</v>
      </c>
      <c r="G86" s="28"/>
    </row>
    <row r="87" spans="1:7" x14ac:dyDescent="0.25">
      <c r="A87" s="28" t="s">
        <v>610</v>
      </c>
      <c r="B87" s="45" t="s">
        <v>98</v>
      </c>
      <c r="C87" s="364">
        <v>0</v>
      </c>
      <c r="D87" s="364" t="s">
        <v>967</v>
      </c>
      <c r="E87" s="114"/>
      <c r="F87" s="364" t="s">
        <v>967</v>
      </c>
      <c r="G87" s="28"/>
    </row>
    <row r="88" spans="1:7" hidden="1" outlineLevel="1" x14ac:dyDescent="0.25">
      <c r="A88" s="28" t="s">
        <v>611</v>
      </c>
      <c r="B88" s="57" t="s">
        <v>1158</v>
      </c>
      <c r="D88" s="364" t="s">
        <v>967</v>
      </c>
      <c r="E88" s="114"/>
      <c r="F88" s="364" t="s">
        <v>967</v>
      </c>
      <c r="G88" s="28"/>
    </row>
    <row r="89" spans="1:7" hidden="1" outlineLevel="1" x14ac:dyDescent="0.25">
      <c r="A89" s="28" t="s">
        <v>612</v>
      </c>
      <c r="B89" s="57" t="s">
        <v>1159</v>
      </c>
      <c r="D89" s="364" t="s">
        <v>967</v>
      </c>
      <c r="E89" s="114"/>
      <c r="F89" s="364" t="s">
        <v>967</v>
      </c>
      <c r="G89" s="28"/>
    </row>
    <row r="90" spans="1:7" hidden="1" outlineLevel="1" x14ac:dyDescent="0.25">
      <c r="A90" s="28" t="s">
        <v>613</v>
      </c>
      <c r="B90" s="57"/>
      <c r="D90" s="364" t="s">
        <v>967</v>
      </c>
      <c r="E90" s="114"/>
      <c r="F90" s="364" t="s">
        <v>967</v>
      </c>
      <c r="G90" s="28"/>
    </row>
    <row r="91" spans="1:7" hidden="1" outlineLevel="1" x14ac:dyDescent="0.25">
      <c r="A91" s="28" t="s">
        <v>614</v>
      </c>
      <c r="B91" s="57"/>
      <c r="D91" s="364" t="s">
        <v>967</v>
      </c>
      <c r="E91" s="114"/>
      <c r="F91" s="364" t="s">
        <v>967</v>
      </c>
      <c r="G91" s="28"/>
    </row>
    <row r="92" spans="1:7" hidden="1" outlineLevel="1" x14ac:dyDescent="0.25">
      <c r="A92" s="28" t="s">
        <v>615</v>
      </c>
      <c r="B92" s="57"/>
      <c r="D92" s="364" t="s">
        <v>967</v>
      </c>
      <c r="E92" s="114"/>
      <c r="F92" s="364" t="s">
        <v>967</v>
      </c>
      <c r="G92" s="28"/>
    </row>
    <row r="93" spans="1:7" hidden="1" outlineLevel="1" x14ac:dyDescent="0.25">
      <c r="A93" s="28" t="s">
        <v>616</v>
      </c>
      <c r="B93" s="57"/>
      <c r="D93" s="364" t="s">
        <v>967</v>
      </c>
      <c r="E93" s="114"/>
      <c r="F93" s="364" t="s">
        <v>967</v>
      </c>
      <c r="G93" s="28"/>
    </row>
    <row r="94" spans="1:7" hidden="1" outlineLevel="1" x14ac:dyDescent="0.25">
      <c r="A94" s="28" t="s">
        <v>617</v>
      </c>
      <c r="B94" s="57"/>
      <c r="D94" s="364" t="s">
        <v>967</v>
      </c>
      <c r="E94" s="114"/>
      <c r="F94" s="364" t="s">
        <v>967</v>
      </c>
      <c r="G94" s="28"/>
    </row>
    <row r="95" spans="1:7" hidden="1" outlineLevel="1" x14ac:dyDescent="0.25">
      <c r="A95" s="28" t="s">
        <v>618</v>
      </c>
      <c r="B95" s="57"/>
      <c r="D95" s="364" t="s">
        <v>967</v>
      </c>
      <c r="E95" s="114"/>
      <c r="F95" s="364" t="s">
        <v>967</v>
      </c>
      <c r="G95" s="28"/>
    </row>
    <row r="96" spans="1:7" hidden="1" outlineLevel="1" x14ac:dyDescent="0.25">
      <c r="A96" s="28" t="s">
        <v>619</v>
      </c>
      <c r="B96" s="57"/>
      <c r="D96" s="364" t="s">
        <v>967</v>
      </c>
      <c r="E96" s="114"/>
      <c r="F96" s="364" t="s">
        <v>967</v>
      </c>
      <c r="G96" s="28"/>
    </row>
    <row r="97" spans="1:7" hidden="1" outlineLevel="1" x14ac:dyDescent="0.25">
      <c r="A97" s="28" t="s">
        <v>620</v>
      </c>
      <c r="B97" s="57"/>
      <c r="D97" s="364" t="s">
        <v>967</v>
      </c>
      <c r="E97" s="114"/>
      <c r="F97" s="364" t="s">
        <v>967</v>
      </c>
      <c r="G97" s="28"/>
    </row>
    <row r="98" spans="1:7" ht="15" customHeight="1" collapsed="1" x14ac:dyDescent="0.25">
      <c r="A98" s="47"/>
      <c r="B98" s="48" t="s">
        <v>621</v>
      </c>
      <c r="C98" s="47" t="s">
        <v>527</v>
      </c>
      <c r="D98" s="47" t="s">
        <v>528</v>
      </c>
      <c r="E98" s="49"/>
      <c r="F98" s="50" t="s">
        <v>494</v>
      </c>
      <c r="G98" s="50"/>
    </row>
    <row r="99" spans="1:7" x14ac:dyDescent="0.25">
      <c r="A99" s="28" t="s">
        <v>622</v>
      </c>
      <c r="B99" s="103" t="s">
        <v>1160</v>
      </c>
      <c r="C99" s="364">
        <v>44.566928533583386</v>
      </c>
      <c r="D99" s="364">
        <v>36.484595540628632</v>
      </c>
      <c r="F99" s="364">
        <v>41.589859592800572</v>
      </c>
      <c r="G99" s="28"/>
    </row>
    <row r="100" spans="1:7" x14ac:dyDescent="0.25">
      <c r="A100" s="28" t="s">
        <v>623</v>
      </c>
      <c r="B100" s="103" t="s">
        <v>1161</v>
      </c>
      <c r="C100" s="364">
        <v>18.275413860269033</v>
      </c>
      <c r="D100" s="364">
        <v>12.979678416080262</v>
      </c>
      <c r="F100" s="364">
        <v>16.315918217635346</v>
      </c>
      <c r="G100" s="28"/>
    </row>
    <row r="101" spans="1:7" x14ac:dyDescent="0.25">
      <c r="A101" s="28" t="s">
        <v>624</v>
      </c>
      <c r="B101" s="103" t="s">
        <v>1162</v>
      </c>
      <c r="C101" s="364">
        <v>5.5583566109701339</v>
      </c>
      <c r="D101" s="364">
        <v>6.7773808118549592</v>
      </c>
      <c r="F101" s="364">
        <v>6.0208437195869449</v>
      </c>
      <c r="G101" s="28"/>
    </row>
    <row r="102" spans="1:7" x14ac:dyDescent="0.25">
      <c r="A102" s="28" t="s">
        <v>625</v>
      </c>
      <c r="B102" s="103" t="s">
        <v>1163</v>
      </c>
      <c r="C102" s="364">
        <v>16.964693187405857</v>
      </c>
      <c r="D102" s="364">
        <v>19.516408111550124</v>
      </c>
      <c r="F102" s="364">
        <v>17.89807629101519</v>
      </c>
      <c r="G102" s="28"/>
    </row>
    <row r="103" spans="1:7" x14ac:dyDescent="0.25">
      <c r="A103" s="28" t="s">
        <v>626</v>
      </c>
      <c r="B103" s="103" t="s">
        <v>1164</v>
      </c>
      <c r="C103" s="364">
        <v>14.634607807771596</v>
      </c>
      <c r="D103" s="364">
        <v>24.241937119886011</v>
      </c>
      <c r="F103" s="364">
        <v>18.175302178961964</v>
      </c>
      <c r="G103" s="28"/>
    </row>
    <row r="104" spans="1:7" x14ac:dyDescent="0.25">
      <c r="A104" s="28" t="s">
        <v>627</v>
      </c>
      <c r="B104" s="103"/>
      <c r="G104" s="28"/>
    </row>
    <row r="105" spans="1:7" x14ac:dyDescent="0.25">
      <c r="A105" s="28" t="s">
        <v>628</v>
      </c>
      <c r="B105" s="103"/>
      <c r="G105" s="28"/>
    </row>
    <row r="106" spans="1:7" x14ac:dyDescent="0.25">
      <c r="A106" s="28" t="s">
        <v>629</v>
      </c>
      <c r="B106" s="103"/>
      <c r="G106" s="28"/>
    </row>
    <row r="107" spans="1:7" x14ac:dyDescent="0.25">
      <c r="A107" s="28" t="s">
        <v>630</v>
      </c>
      <c r="B107" s="45"/>
      <c r="G107" s="28"/>
    </row>
    <row r="108" spans="1:7" x14ac:dyDescent="0.25">
      <c r="A108" s="28" t="s">
        <v>631</v>
      </c>
      <c r="B108" s="45"/>
      <c r="G108" s="28"/>
    </row>
    <row r="109" spans="1:7" x14ac:dyDescent="0.25">
      <c r="A109" s="28" t="s">
        <v>632</v>
      </c>
      <c r="B109" s="45"/>
      <c r="G109" s="28"/>
    </row>
    <row r="110" spans="1:7" x14ac:dyDescent="0.25">
      <c r="A110" s="28" t="s">
        <v>633</v>
      </c>
      <c r="B110" s="45"/>
      <c r="G110" s="28"/>
    </row>
    <row r="111" spans="1:7" x14ac:dyDescent="0.25">
      <c r="A111" s="28" t="s">
        <v>634</v>
      </c>
      <c r="B111" s="45"/>
      <c r="G111" s="28"/>
    </row>
    <row r="112" spans="1:7" x14ac:dyDescent="0.25">
      <c r="A112" s="28" t="s">
        <v>635</v>
      </c>
      <c r="B112" s="45"/>
      <c r="G112" s="28"/>
    </row>
    <row r="113" spans="1:7" x14ac:dyDescent="0.25">
      <c r="A113" s="28" t="s">
        <v>636</v>
      </c>
      <c r="B113" s="45"/>
      <c r="G113" s="28"/>
    </row>
    <row r="114" spans="1:7" x14ac:dyDescent="0.25">
      <c r="A114" s="28" t="s">
        <v>637</v>
      </c>
      <c r="B114" s="45"/>
      <c r="G114" s="28"/>
    </row>
    <row r="115" spans="1:7" x14ac:dyDescent="0.25">
      <c r="A115" s="28" t="s">
        <v>638</v>
      </c>
      <c r="B115" s="45"/>
      <c r="G115" s="28"/>
    </row>
    <row r="116" spans="1:7" x14ac:dyDescent="0.25">
      <c r="A116" s="28" t="s">
        <v>639</v>
      </c>
      <c r="B116" s="45"/>
      <c r="G116" s="28"/>
    </row>
    <row r="117" spans="1:7" x14ac:dyDescent="0.25">
      <c r="A117" s="28" t="s">
        <v>640</v>
      </c>
      <c r="B117" s="45"/>
      <c r="G117" s="28"/>
    </row>
    <row r="118" spans="1:7" x14ac:dyDescent="0.25">
      <c r="A118" s="28" t="s">
        <v>641</v>
      </c>
      <c r="B118" s="45"/>
      <c r="G118" s="28"/>
    </row>
    <row r="119" spans="1:7" x14ac:dyDescent="0.25">
      <c r="A119" s="28" t="s">
        <v>642</v>
      </c>
      <c r="B119" s="45"/>
      <c r="G119" s="28"/>
    </row>
    <row r="120" spans="1:7" x14ac:dyDescent="0.25">
      <c r="A120" s="28" t="s">
        <v>643</v>
      </c>
      <c r="B120" s="45"/>
      <c r="G120" s="28"/>
    </row>
    <row r="121" spans="1:7" x14ac:dyDescent="0.25">
      <c r="A121" s="28" t="s">
        <v>644</v>
      </c>
      <c r="B121" s="45"/>
      <c r="G121" s="28"/>
    </row>
    <row r="122" spans="1:7" x14ac:dyDescent="0.25">
      <c r="A122" s="28" t="s">
        <v>645</v>
      </c>
      <c r="B122" s="45"/>
      <c r="G122" s="28"/>
    </row>
    <row r="123" spans="1:7" x14ac:dyDescent="0.25">
      <c r="A123" s="28" t="s">
        <v>646</v>
      </c>
      <c r="B123" s="45"/>
      <c r="G123" s="28"/>
    </row>
    <row r="124" spans="1:7" x14ac:dyDescent="0.25">
      <c r="A124" s="28" t="s">
        <v>647</v>
      </c>
      <c r="B124" s="45"/>
      <c r="G124" s="28"/>
    </row>
    <row r="125" spans="1:7" x14ac:dyDescent="0.25">
      <c r="A125" s="28" t="s">
        <v>648</v>
      </c>
      <c r="B125" s="45"/>
      <c r="G125" s="28"/>
    </row>
    <row r="126" spans="1:7" x14ac:dyDescent="0.25">
      <c r="A126" s="28" t="s">
        <v>649</v>
      </c>
      <c r="B126" s="45"/>
      <c r="G126" s="28"/>
    </row>
    <row r="127" spans="1:7" x14ac:dyDescent="0.25">
      <c r="A127" s="28" t="s">
        <v>650</v>
      </c>
      <c r="B127" s="45"/>
      <c r="G127" s="28"/>
    </row>
    <row r="128" spans="1:7" x14ac:dyDescent="0.25">
      <c r="A128" s="28" t="s">
        <v>651</v>
      </c>
      <c r="B128" s="45"/>
      <c r="G128" s="28"/>
    </row>
    <row r="129" spans="1:7" x14ac:dyDescent="0.25">
      <c r="A129" s="28" t="s">
        <v>652</v>
      </c>
      <c r="B129" s="45"/>
      <c r="G129" s="28"/>
    </row>
    <row r="130" spans="1:7" ht="15" customHeight="1" x14ac:dyDescent="0.25">
      <c r="A130" s="47"/>
      <c r="B130" s="48" t="s">
        <v>653</v>
      </c>
      <c r="C130" s="47" t="s">
        <v>527</v>
      </c>
      <c r="D130" s="47" t="s">
        <v>528</v>
      </c>
      <c r="E130" s="49"/>
      <c r="F130" s="50" t="s">
        <v>494</v>
      </c>
      <c r="G130" s="50"/>
    </row>
    <row r="131" spans="1:7" x14ac:dyDescent="0.25">
      <c r="A131" s="28" t="s">
        <v>654</v>
      </c>
      <c r="B131" s="28" t="s">
        <v>655</v>
      </c>
      <c r="C131" s="364">
        <v>4.5082602173341802E-3</v>
      </c>
      <c r="D131" s="364">
        <v>4.8555820887134643E-2</v>
      </c>
      <c r="E131" s="26"/>
      <c r="F131" s="364">
        <v>2.1858821785392918E-2</v>
      </c>
    </row>
    <row r="132" spans="1:7" x14ac:dyDescent="0.25">
      <c r="A132" s="28" t="s">
        <v>656</v>
      </c>
      <c r="B132" s="28" t="s">
        <v>657</v>
      </c>
      <c r="C132" s="364">
        <v>7.4365086397289852</v>
      </c>
      <c r="D132" s="364">
        <v>49.940917719915731</v>
      </c>
      <c r="E132" s="26"/>
      <c r="F132" s="364">
        <v>24.212005200407653</v>
      </c>
    </row>
    <row r="133" spans="1:7" x14ac:dyDescent="0.25">
      <c r="A133" s="28" t="s">
        <v>658</v>
      </c>
      <c r="B133" s="28" t="s">
        <v>98</v>
      </c>
      <c r="C133" s="364">
        <v>92.558983100053666</v>
      </c>
      <c r="D133" s="364">
        <v>50.010526459197145</v>
      </c>
      <c r="E133" s="26"/>
      <c r="F133" s="364">
        <v>75.766135977806954</v>
      </c>
    </row>
    <row r="134" spans="1:7" outlineLevel="1" x14ac:dyDescent="0.25">
      <c r="A134" s="28" t="s">
        <v>659</v>
      </c>
      <c r="B134" s="43" t="s">
        <v>1165</v>
      </c>
      <c r="E134" s="26"/>
    </row>
    <row r="135" spans="1:7" outlineLevel="1" x14ac:dyDescent="0.25">
      <c r="A135" s="28" t="s">
        <v>660</v>
      </c>
      <c r="B135" s="43" t="s">
        <v>1166</v>
      </c>
      <c r="E135" s="26"/>
    </row>
    <row r="136" spans="1:7" outlineLevel="1" x14ac:dyDescent="0.25">
      <c r="A136" s="28" t="s">
        <v>661</v>
      </c>
      <c r="B136" s="43" t="s">
        <v>1167</v>
      </c>
      <c r="E136" s="26"/>
    </row>
    <row r="137" spans="1:7" outlineLevel="1" x14ac:dyDescent="0.25">
      <c r="A137" s="28" t="s">
        <v>662</v>
      </c>
      <c r="B137" s="43" t="s">
        <v>1168</v>
      </c>
      <c r="E137" s="26"/>
    </row>
    <row r="138" spans="1:7" outlineLevel="1" x14ac:dyDescent="0.25">
      <c r="A138" s="28" t="s">
        <v>663</v>
      </c>
      <c r="B138" s="114"/>
      <c r="E138" s="26"/>
    </row>
    <row r="139" spans="1:7" outlineLevel="1" x14ac:dyDescent="0.25">
      <c r="A139" s="28" t="s">
        <v>664</v>
      </c>
      <c r="E139" s="26"/>
    </row>
    <row r="140" spans="1:7" ht="15" customHeight="1" x14ac:dyDescent="0.25">
      <c r="A140" s="47"/>
      <c r="B140" s="48" t="s">
        <v>665</v>
      </c>
      <c r="C140" s="47" t="s">
        <v>527</v>
      </c>
      <c r="D140" s="47" t="s">
        <v>528</v>
      </c>
      <c r="E140" s="49"/>
      <c r="F140" s="50" t="s">
        <v>494</v>
      </c>
      <c r="G140" s="50"/>
    </row>
    <row r="141" spans="1:7" x14ac:dyDescent="0.25">
      <c r="A141" s="28" t="s">
        <v>666</v>
      </c>
      <c r="B141" s="28" t="s">
        <v>667</v>
      </c>
      <c r="C141" s="364">
        <v>54.469786750386376</v>
      </c>
      <c r="D141" s="364">
        <v>59.043850228675986</v>
      </c>
      <c r="E141" s="26"/>
      <c r="F141" s="364">
        <v>56.260716207330731</v>
      </c>
    </row>
    <row r="142" spans="1:7" x14ac:dyDescent="0.25">
      <c r="A142" s="28" t="s">
        <v>668</v>
      </c>
      <c r="B142" s="28" t="s">
        <v>669</v>
      </c>
      <c r="C142" s="364">
        <v>45.530213249613624</v>
      </c>
      <c r="D142" s="364">
        <v>40.956149771324021</v>
      </c>
      <c r="E142" s="26"/>
      <c r="F142" s="364">
        <v>43.739283792669276</v>
      </c>
    </row>
    <row r="143" spans="1:7" x14ac:dyDescent="0.25">
      <c r="A143" s="28" t="s">
        <v>670</v>
      </c>
      <c r="B143" s="28" t="s">
        <v>98</v>
      </c>
      <c r="C143" s="364"/>
      <c r="D143" s="364"/>
      <c r="E143" s="26"/>
      <c r="F143" s="364"/>
    </row>
    <row r="144" spans="1:7" hidden="1" outlineLevel="1" x14ac:dyDescent="0.25">
      <c r="A144" s="28" t="s">
        <v>671</v>
      </c>
      <c r="C144" s="28" t="s">
        <v>35</v>
      </c>
      <c r="D144" s="28" t="s">
        <v>35</v>
      </c>
      <c r="E144" s="26"/>
      <c r="F144" s="28" t="s">
        <v>35</v>
      </c>
    </row>
    <row r="145" spans="1:7" hidden="1" outlineLevel="1" x14ac:dyDescent="0.25">
      <c r="A145" s="28" t="s">
        <v>672</v>
      </c>
      <c r="E145" s="26"/>
    </row>
    <row r="146" spans="1:7" hidden="1" outlineLevel="1" x14ac:dyDescent="0.25">
      <c r="A146" s="28" t="s">
        <v>673</v>
      </c>
      <c r="E146" s="26"/>
    </row>
    <row r="147" spans="1:7" hidden="1" outlineLevel="1" x14ac:dyDescent="0.25">
      <c r="A147" s="28" t="s">
        <v>674</v>
      </c>
      <c r="E147" s="26"/>
    </row>
    <row r="148" spans="1:7" hidden="1" outlineLevel="1" x14ac:dyDescent="0.25">
      <c r="A148" s="28" t="s">
        <v>675</v>
      </c>
      <c r="E148" s="26"/>
    </row>
    <row r="149" spans="1:7" hidden="1" outlineLevel="1" x14ac:dyDescent="0.25">
      <c r="A149" s="28" t="s">
        <v>676</v>
      </c>
      <c r="E149" s="26"/>
    </row>
    <row r="150" spans="1:7" ht="15" customHeight="1" collapsed="1" x14ac:dyDescent="0.25">
      <c r="A150" s="47"/>
      <c r="B150" s="48" t="s">
        <v>677</v>
      </c>
      <c r="C150" s="47" t="s">
        <v>527</v>
      </c>
      <c r="D150" s="47" t="s">
        <v>528</v>
      </c>
      <c r="E150" s="49"/>
      <c r="F150" s="50" t="s">
        <v>494</v>
      </c>
      <c r="G150" s="50"/>
    </row>
    <row r="151" spans="1:7" x14ac:dyDescent="0.25">
      <c r="A151" s="28" t="s">
        <v>678</v>
      </c>
      <c r="B151" s="24" t="s">
        <v>679</v>
      </c>
      <c r="C151" s="364">
        <v>9.5361390965901549</v>
      </c>
      <c r="D151" s="364">
        <v>10.160909043496956</v>
      </c>
      <c r="E151" s="26"/>
      <c r="F151" s="364">
        <v>9.7912829570882689</v>
      </c>
    </row>
    <row r="152" spans="1:7" x14ac:dyDescent="0.25">
      <c r="A152" s="28" t="s">
        <v>680</v>
      </c>
      <c r="B152" s="24" t="s">
        <v>681</v>
      </c>
      <c r="C152" s="364">
        <v>7.7210236806012285</v>
      </c>
      <c r="D152" s="364">
        <v>8.086802329232377</v>
      </c>
      <c r="E152" s="26"/>
      <c r="F152" s="364">
        <v>7.8705963559751329</v>
      </c>
    </row>
    <row r="153" spans="1:7" x14ac:dyDescent="0.25">
      <c r="A153" s="28" t="s">
        <v>682</v>
      </c>
      <c r="B153" s="24" t="s">
        <v>683</v>
      </c>
      <c r="C153" s="364">
        <v>6.4680011449077588</v>
      </c>
      <c r="D153" s="364">
        <v>8.6575621822237974</v>
      </c>
      <c r="F153" s="364">
        <v>7.3289368183388852</v>
      </c>
    </row>
    <row r="154" spans="1:7" x14ac:dyDescent="0.25">
      <c r="A154" s="28" t="s">
        <v>684</v>
      </c>
      <c r="B154" s="24" t="s">
        <v>685</v>
      </c>
      <c r="C154" s="364">
        <v>16.21742435950658</v>
      </c>
      <c r="D154" s="364">
        <v>13.203524714832945</v>
      </c>
      <c r="F154" s="364">
        <v>15.035796119794547</v>
      </c>
    </row>
    <row r="155" spans="1:7" x14ac:dyDescent="0.25">
      <c r="A155" s="28" t="s">
        <v>686</v>
      </c>
      <c r="B155" s="24" t="s">
        <v>687</v>
      </c>
      <c r="C155" s="364">
        <v>60.05741171839427</v>
      </c>
      <c r="D155" s="364">
        <v>59.891201730213929</v>
      </c>
      <c r="F155" s="364">
        <v>59.973387748803162</v>
      </c>
    </row>
    <row r="156" spans="1:7" hidden="1" outlineLevel="1" x14ac:dyDescent="0.25">
      <c r="A156" s="28" t="s">
        <v>688</v>
      </c>
      <c r="B156" s="24"/>
    </row>
    <row r="157" spans="1:7" hidden="1" outlineLevel="1" x14ac:dyDescent="0.25">
      <c r="A157" s="28" t="s">
        <v>689</v>
      </c>
      <c r="B157" s="24"/>
    </row>
    <row r="158" spans="1:7" hidden="1" outlineLevel="1" x14ac:dyDescent="0.25">
      <c r="A158" s="28" t="s">
        <v>690</v>
      </c>
      <c r="B158" s="24"/>
    </row>
    <row r="159" spans="1:7" hidden="1" outlineLevel="1" x14ac:dyDescent="0.25">
      <c r="A159" s="28" t="s">
        <v>691</v>
      </c>
      <c r="B159" s="24"/>
    </row>
    <row r="160" spans="1:7" ht="15" customHeight="1" collapsed="1" x14ac:dyDescent="0.25">
      <c r="A160" s="47"/>
      <c r="B160" s="48" t="s">
        <v>692</v>
      </c>
      <c r="C160" s="47" t="s">
        <v>527</v>
      </c>
      <c r="D160" s="47" t="s">
        <v>528</v>
      </c>
      <c r="E160" s="49"/>
      <c r="F160" s="50" t="s">
        <v>494</v>
      </c>
      <c r="G160" s="50"/>
    </row>
    <row r="161" spans="1:7" x14ac:dyDescent="0.25">
      <c r="A161" s="28" t="s">
        <v>693</v>
      </c>
      <c r="B161" s="28" t="s">
        <v>694</v>
      </c>
      <c r="C161" s="364">
        <v>0.2258</v>
      </c>
      <c r="D161" s="364">
        <v>0.69940000000000002</v>
      </c>
      <c r="E161" s="26"/>
      <c r="F161" s="364">
        <v>0.46410000000000001</v>
      </c>
    </row>
    <row r="162" spans="1:7" hidden="1" outlineLevel="1" x14ac:dyDescent="0.25">
      <c r="A162" s="28" t="s">
        <v>695</v>
      </c>
      <c r="E162" s="26"/>
    </row>
    <row r="163" spans="1:7" hidden="1" outlineLevel="1" x14ac:dyDescent="0.25">
      <c r="A163" s="28" t="s">
        <v>696</v>
      </c>
      <c r="E163" s="26"/>
    </row>
    <row r="164" spans="1:7" hidden="1" outlineLevel="1" x14ac:dyDescent="0.25">
      <c r="A164" s="28" t="s">
        <v>697</v>
      </c>
      <c r="E164" s="26"/>
    </row>
    <row r="165" spans="1:7" hidden="1" outlineLevel="1" x14ac:dyDescent="0.25">
      <c r="A165" s="28" t="s">
        <v>698</v>
      </c>
      <c r="E165" s="26"/>
    </row>
    <row r="166" spans="1:7" ht="18.75" collapsed="1" x14ac:dyDescent="0.25">
      <c r="A166" s="79"/>
      <c r="B166" s="80" t="s">
        <v>491</v>
      </c>
      <c r="C166" s="79"/>
      <c r="D166" s="79"/>
      <c r="E166" s="79"/>
      <c r="F166" s="81"/>
      <c r="G166" s="81"/>
    </row>
    <row r="167" spans="1:7" ht="15" customHeight="1" x14ac:dyDescent="0.25">
      <c r="A167" s="47"/>
      <c r="B167" s="48" t="s">
        <v>699</v>
      </c>
      <c r="C167" s="47" t="s">
        <v>700</v>
      </c>
      <c r="D167" s="47" t="s">
        <v>701</v>
      </c>
      <c r="E167" s="49"/>
      <c r="F167" s="47" t="s">
        <v>527</v>
      </c>
      <c r="G167" s="47" t="s">
        <v>702</v>
      </c>
    </row>
    <row r="168" spans="1:7" x14ac:dyDescent="0.25">
      <c r="A168" s="28" t="s">
        <v>703</v>
      </c>
      <c r="B168" s="45" t="s">
        <v>704</v>
      </c>
      <c r="C168" s="361">
        <v>1254710</v>
      </c>
      <c r="D168" s="42"/>
      <c r="E168" s="42"/>
      <c r="F168" s="61"/>
      <c r="G168" s="61"/>
    </row>
    <row r="169" spans="1:7" x14ac:dyDescent="0.25">
      <c r="A169" s="42"/>
      <c r="B169" s="82"/>
      <c r="C169" s="42"/>
      <c r="D169" s="42"/>
      <c r="E169" s="42"/>
      <c r="F169" s="61"/>
      <c r="G169" s="61"/>
    </row>
    <row r="170" spans="1:7" x14ac:dyDescent="0.25">
      <c r="B170" s="103" t="s">
        <v>705</v>
      </c>
      <c r="C170" s="42"/>
      <c r="D170" s="42"/>
      <c r="E170" s="42"/>
      <c r="F170" s="61"/>
      <c r="G170" s="61"/>
    </row>
    <row r="171" spans="1:7" x14ac:dyDescent="0.25">
      <c r="A171" s="28" t="s">
        <v>706</v>
      </c>
      <c r="B171" s="103" t="s">
        <v>1169</v>
      </c>
      <c r="C171" s="361">
        <v>30847</v>
      </c>
      <c r="D171" s="361"/>
      <c r="E171" s="42"/>
      <c r="F171" s="54" t="str">
        <f t="shared" ref="F171:F194" si="1">IF($C$195=0,"",IF(C171="[for completion]","",C171/$C$195))</f>
        <v/>
      </c>
      <c r="G171" s="54" t="str">
        <f t="shared" ref="G171:G194" si="2">IF($D$195=0,"",IF(D171="[for completion]","",D171/$D$195))</f>
        <v/>
      </c>
    </row>
    <row r="172" spans="1:7" x14ac:dyDescent="0.25">
      <c r="A172" s="28" t="s">
        <v>707</v>
      </c>
      <c r="B172" s="103" t="s">
        <v>1170</v>
      </c>
      <c r="C172" s="361">
        <v>2571</v>
      </c>
      <c r="D172" s="361"/>
      <c r="E172" s="42"/>
      <c r="F172" s="54" t="str">
        <f t="shared" si="1"/>
        <v/>
      </c>
      <c r="G172" s="54" t="str">
        <f t="shared" si="2"/>
        <v/>
      </c>
    </row>
    <row r="173" spans="1:7" x14ac:dyDescent="0.25">
      <c r="A173" s="28" t="s">
        <v>708</v>
      </c>
      <c r="B173" s="103" t="s">
        <v>1171</v>
      </c>
      <c r="C173" s="361">
        <v>254</v>
      </c>
      <c r="D173" s="361"/>
      <c r="E173" s="42"/>
      <c r="F173" s="54" t="str">
        <f t="shared" si="1"/>
        <v/>
      </c>
      <c r="G173" s="54" t="str">
        <f t="shared" si="2"/>
        <v/>
      </c>
    </row>
    <row r="174" spans="1:7" x14ac:dyDescent="0.25">
      <c r="A174" s="28" t="s">
        <v>709</v>
      </c>
      <c r="B174" s="103" t="s">
        <v>1172</v>
      </c>
      <c r="C174" s="361">
        <v>66</v>
      </c>
      <c r="D174" s="361"/>
      <c r="E174" s="42"/>
      <c r="F174" s="54" t="str">
        <f t="shared" si="1"/>
        <v/>
      </c>
      <c r="G174" s="54" t="str">
        <f t="shared" si="2"/>
        <v/>
      </c>
    </row>
    <row r="175" spans="1:7" x14ac:dyDescent="0.25">
      <c r="A175" s="28" t="s">
        <v>710</v>
      </c>
      <c r="B175" s="103" t="s">
        <v>1172</v>
      </c>
      <c r="C175" s="361">
        <v>30</v>
      </c>
      <c r="D175" s="361"/>
      <c r="E175" s="42"/>
      <c r="F175" s="54" t="str">
        <f t="shared" si="1"/>
        <v/>
      </c>
      <c r="G175" s="54" t="str">
        <f t="shared" si="2"/>
        <v/>
      </c>
    </row>
    <row r="176" spans="1:7" x14ac:dyDescent="0.25">
      <c r="A176" s="28" t="s">
        <v>711</v>
      </c>
      <c r="B176" s="103" t="s">
        <v>1173</v>
      </c>
      <c r="C176" s="361">
        <v>229999</v>
      </c>
      <c r="D176" s="361"/>
      <c r="E176" s="42"/>
      <c r="F176" s="54" t="str">
        <f t="shared" si="1"/>
        <v/>
      </c>
      <c r="G176" s="54" t="str">
        <f t="shared" si="2"/>
        <v/>
      </c>
    </row>
    <row r="177" spans="1:7" x14ac:dyDescent="0.25">
      <c r="A177" s="28" t="s">
        <v>712</v>
      </c>
      <c r="B177" s="103"/>
      <c r="E177" s="42"/>
      <c r="F177" s="54" t="str">
        <f t="shared" si="1"/>
        <v/>
      </c>
      <c r="G177" s="54" t="str">
        <f t="shared" si="2"/>
        <v/>
      </c>
    </row>
    <row r="178" spans="1:7" x14ac:dyDescent="0.25">
      <c r="A178" s="28" t="s">
        <v>713</v>
      </c>
      <c r="B178" s="103"/>
      <c r="E178" s="42"/>
      <c r="F178" s="54" t="str">
        <f t="shared" si="1"/>
        <v/>
      </c>
      <c r="G178" s="54" t="str">
        <f t="shared" si="2"/>
        <v/>
      </c>
    </row>
    <row r="179" spans="1:7" x14ac:dyDescent="0.25">
      <c r="A179" s="28" t="s">
        <v>714</v>
      </c>
      <c r="B179" s="103"/>
      <c r="E179" s="42"/>
      <c r="F179" s="54" t="str">
        <f t="shared" si="1"/>
        <v/>
      </c>
      <c r="G179" s="54" t="str">
        <f t="shared" si="2"/>
        <v/>
      </c>
    </row>
    <row r="180" spans="1:7" x14ac:dyDescent="0.25">
      <c r="A180" s="28" t="s">
        <v>715</v>
      </c>
      <c r="B180" s="103"/>
      <c r="E180" s="45"/>
      <c r="F180" s="54" t="str">
        <f t="shared" si="1"/>
        <v/>
      </c>
      <c r="G180" s="54" t="str">
        <f t="shared" si="2"/>
        <v/>
      </c>
    </row>
    <row r="181" spans="1:7" x14ac:dyDescent="0.25">
      <c r="A181" s="28" t="s">
        <v>716</v>
      </c>
      <c r="B181" s="45"/>
      <c r="E181" s="45"/>
      <c r="F181" s="54" t="str">
        <f t="shared" si="1"/>
        <v/>
      </c>
      <c r="G181" s="54" t="str">
        <f t="shared" si="2"/>
        <v/>
      </c>
    </row>
    <row r="182" spans="1:7" x14ac:dyDescent="0.25">
      <c r="A182" s="28" t="s">
        <v>717</v>
      </c>
      <c r="B182" s="45"/>
      <c r="E182" s="45"/>
      <c r="F182" s="54" t="str">
        <f t="shared" si="1"/>
        <v/>
      </c>
      <c r="G182" s="54" t="str">
        <f t="shared" si="2"/>
        <v/>
      </c>
    </row>
    <row r="183" spans="1:7" x14ac:dyDescent="0.25">
      <c r="A183" s="28" t="s">
        <v>718</v>
      </c>
      <c r="B183" s="45"/>
      <c r="E183" s="45"/>
      <c r="F183" s="54" t="str">
        <f t="shared" si="1"/>
        <v/>
      </c>
      <c r="G183" s="54" t="str">
        <f t="shared" si="2"/>
        <v/>
      </c>
    </row>
    <row r="184" spans="1:7" x14ac:dyDescent="0.25">
      <c r="A184" s="28" t="s">
        <v>719</v>
      </c>
      <c r="B184" s="45"/>
      <c r="E184" s="45"/>
      <c r="F184" s="54" t="str">
        <f t="shared" si="1"/>
        <v/>
      </c>
      <c r="G184" s="54" t="str">
        <f t="shared" si="2"/>
        <v/>
      </c>
    </row>
    <row r="185" spans="1:7" x14ac:dyDescent="0.25">
      <c r="A185" s="28" t="s">
        <v>720</v>
      </c>
      <c r="B185" s="45"/>
      <c r="E185" s="45"/>
      <c r="F185" s="54" t="str">
        <f t="shared" si="1"/>
        <v/>
      </c>
      <c r="G185" s="54" t="str">
        <f t="shared" si="2"/>
        <v/>
      </c>
    </row>
    <row r="186" spans="1:7" x14ac:dyDescent="0.25">
      <c r="A186" s="28" t="s">
        <v>721</v>
      </c>
      <c r="B186" s="45"/>
      <c r="F186" s="54" t="str">
        <f t="shared" si="1"/>
        <v/>
      </c>
      <c r="G186" s="54" t="str">
        <f t="shared" si="2"/>
        <v/>
      </c>
    </row>
    <row r="187" spans="1:7" x14ac:dyDescent="0.25">
      <c r="A187" s="28" t="s">
        <v>722</v>
      </c>
      <c r="B187" s="45"/>
      <c r="E187" s="65"/>
      <c r="F187" s="54" t="str">
        <f t="shared" si="1"/>
        <v/>
      </c>
      <c r="G187" s="54" t="str">
        <f t="shared" si="2"/>
        <v/>
      </c>
    </row>
    <row r="188" spans="1:7" x14ac:dyDescent="0.25">
      <c r="A188" s="28" t="s">
        <v>723</v>
      </c>
      <c r="B188" s="45"/>
      <c r="E188" s="65"/>
      <c r="F188" s="54" t="str">
        <f t="shared" si="1"/>
        <v/>
      </c>
      <c r="G188" s="54" t="str">
        <f t="shared" si="2"/>
        <v/>
      </c>
    </row>
    <row r="189" spans="1:7" x14ac:dyDescent="0.25">
      <c r="A189" s="28" t="s">
        <v>724</v>
      </c>
      <c r="B189" s="45"/>
      <c r="E189" s="65"/>
      <c r="F189" s="54" t="str">
        <f t="shared" si="1"/>
        <v/>
      </c>
      <c r="G189" s="54" t="str">
        <f t="shared" si="2"/>
        <v/>
      </c>
    </row>
    <row r="190" spans="1:7" x14ac:dyDescent="0.25">
      <c r="A190" s="28" t="s">
        <v>725</v>
      </c>
      <c r="B190" s="45"/>
      <c r="E190" s="65"/>
      <c r="F190" s="54" t="str">
        <f t="shared" si="1"/>
        <v/>
      </c>
      <c r="G190" s="54" t="str">
        <f t="shared" si="2"/>
        <v/>
      </c>
    </row>
    <row r="191" spans="1:7" x14ac:dyDescent="0.25">
      <c r="A191" s="28" t="s">
        <v>726</v>
      </c>
      <c r="B191" s="45"/>
      <c r="E191" s="65"/>
      <c r="F191" s="54" t="str">
        <f t="shared" si="1"/>
        <v/>
      </c>
      <c r="G191" s="54" t="str">
        <f t="shared" si="2"/>
        <v/>
      </c>
    </row>
    <row r="192" spans="1:7" x14ac:dyDescent="0.25">
      <c r="A192" s="28" t="s">
        <v>727</v>
      </c>
      <c r="B192" s="45"/>
      <c r="E192" s="65"/>
      <c r="F192" s="54" t="str">
        <f t="shared" si="1"/>
        <v/>
      </c>
      <c r="G192" s="54" t="str">
        <f t="shared" si="2"/>
        <v/>
      </c>
    </row>
    <row r="193" spans="1:7" x14ac:dyDescent="0.25">
      <c r="A193" s="28" t="s">
        <v>728</v>
      </c>
      <c r="B193" s="45"/>
      <c r="E193" s="65"/>
      <c r="F193" s="54" t="str">
        <f t="shared" si="1"/>
        <v/>
      </c>
      <c r="G193" s="54" t="str">
        <f t="shared" si="2"/>
        <v/>
      </c>
    </row>
    <row r="194" spans="1:7" x14ac:dyDescent="0.25">
      <c r="A194" s="28" t="s">
        <v>729</v>
      </c>
      <c r="B194" s="45"/>
      <c r="E194" s="65"/>
      <c r="F194" s="54" t="str">
        <f t="shared" si="1"/>
        <v/>
      </c>
      <c r="G194" s="54" t="str">
        <f t="shared" si="2"/>
        <v/>
      </c>
    </row>
    <row r="195" spans="1:7" x14ac:dyDescent="0.25">
      <c r="A195" s="28" t="s">
        <v>730</v>
      </c>
      <c r="B195" s="55" t="s">
        <v>100</v>
      </c>
      <c r="C195" s="53"/>
      <c r="D195" s="53"/>
      <c r="E195" s="65"/>
      <c r="F195" s="56">
        <f>SUM(F171:F194)</f>
        <v>0</v>
      </c>
      <c r="G195" s="56">
        <f>SUM(G171:G194)</f>
        <v>0</v>
      </c>
    </row>
    <row r="196" spans="1:7" ht="15" customHeight="1" x14ac:dyDescent="0.25">
      <c r="A196" s="47"/>
      <c r="B196" s="48" t="s">
        <v>731</v>
      </c>
      <c r="C196" s="47" t="s">
        <v>700</v>
      </c>
      <c r="D196" s="47" t="s">
        <v>701</v>
      </c>
      <c r="E196" s="49"/>
      <c r="F196" s="47" t="s">
        <v>527</v>
      </c>
      <c r="G196" s="47" t="s">
        <v>702</v>
      </c>
    </row>
    <row r="197" spans="1:7" x14ac:dyDescent="0.25">
      <c r="A197" s="28" t="s">
        <v>732</v>
      </c>
      <c r="B197" s="28" t="s">
        <v>733</v>
      </c>
      <c r="C197" s="364" t="s">
        <v>967</v>
      </c>
      <c r="D197" s="364" t="s">
        <v>967</v>
      </c>
      <c r="E197" s="114"/>
      <c r="F197" s="364" t="s">
        <v>967</v>
      </c>
      <c r="G197" s="364" t="s">
        <v>967</v>
      </c>
    </row>
    <row r="198" spans="1:7" x14ac:dyDescent="0.25">
      <c r="C198" s="114"/>
      <c r="D198" s="114"/>
      <c r="E198" s="114"/>
      <c r="F198" s="114"/>
      <c r="G198" s="114"/>
    </row>
    <row r="199" spans="1:7" x14ac:dyDescent="0.25">
      <c r="B199" s="45" t="s">
        <v>734</v>
      </c>
      <c r="C199" s="114"/>
      <c r="D199" s="114"/>
      <c r="E199" s="114"/>
      <c r="F199" s="114"/>
      <c r="G199" s="114"/>
    </row>
    <row r="200" spans="1:7" x14ac:dyDescent="0.25">
      <c r="A200" s="28" t="s">
        <v>735</v>
      </c>
      <c r="B200" s="28" t="s">
        <v>736</v>
      </c>
      <c r="C200" s="83" t="s">
        <v>967</v>
      </c>
      <c r="D200" s="83" t="s">
        <v>967</v>
      </c>
      <c r="E200" s="114"/>
      <c r="F200" s="83" t="s">
        <v>967</v>
      </c>
      <c r="G200" s="83" t="s">
        <v>967</v>
      </c>
    </row>
    <row r="201" spans="1:7" x14ac:dyDescent="0.25">
      <c r="A201" s="28" t="s">
        <v>737</v>
      </c>
      <c r="B201" s="28" t="s">
        <v>738</v>
      </c>
      <c r="C201" s="83" t="s">
        <v>967</v>
      </c>
      <c r="D201" s="83" t="s">
        <v>967</v>
      </c>
      <c r="E201" s="114"/>
      <c r="F201" s="83" t="s">
        <v>967</v>
      </c>
      <c r="G201" s="83" t="s">
        <v>967</v>
      </c>
    </row>
    <row r="202" spans="1:7" x14ac:dyDescent="0.25">
      <c r="A202" s="28" t="s">
        <v>739</v>
      </c>
      <c r="B202" s="28" t="s">
        <v>740</v>
      </c>
      <c r="C202" s="83" t="s">
        <v>967</v>
      </c>
      <c r="D202" s="83" t="s">
        <v>967</v>
      </c>
      <c r="E202" s="114"/>
      <c r="F202" s="83" t="s">
        <v>967</v>
      </c>
      <c r="G202" s="83" t="s">
        <v>967</v>
      </c>
    </row>
    <row r="203" spans="1:7" x14ac:dyDescent="0.25">
      <c r="A203" s="28" t="s">
        <v>741</v>
      </c>
      <c r="B203" s="28" t="s">
        <v>742</v>
      </c>
      <c r="C203" s="83" t="s">
        <v>967</v>
      </c>
      <c r="D203" s="83" t="s">
        <v>967</v>
      </c>
      <c r="E203" s="114"/>
      <c r="F203" s="83" t="s">
        <v>967</v>
      </c>
      <c r="G203" s="83" t="s">
        <v>967</v>
      </c>
    </row>
    <row r="204" spans="1:7" x14ac:dyDescent="0.25">
      <c r="A204" s="28" t="s">
        <v>743</v>
      </c>
      <c r="B204" s="28" t="s">
        <v>744</v>
      </c>
      <c r="C204" s="83" t="s">
        <v>967</v>
      </c>
      <c r="D204" s="83" t="s">
        <v>967</v>
      </c>
      <c r="E204" s="114"/>
      <c r="F204" s="83" t="s">
        <v>967</v>
      </c>
      <c r="G204" s="83" t="s">
        <v>967</v>
      </c>
    </row>
    <row r="205" spans="1:7" x14ac:dyDescent="0.25">
      <c r="A205" s="28" t="s">
        <v>745</v>
      </c>
      <c r="B205" s="28" t="s">
        <v>746</v>
      </c>
      <c r="C205" s="83" t="s">
        <v>967</v>
      </c>
      <c r="D205" s="83" t="s">
        <v>967</v>
      </c>
      <c r="E205" s="114"/>
      <c r="F205" s="83" t="s">
        <v>967</v>
      </c>
      <c r="G205" s="83" t="s">
        <v>967</v>
      </c>
    </row>
    <row r="206" spans="1:7" x14ac:dyDescent="0.25">
      <c r="A206" s="28" t="s">
        <v>747</v>
      </c>
      <c r="B206" s="28" t="s">
        <v>748</v>
      </c>
      <c r="C206" s="83" t="s">
        <v>967</v>
      </c>
      <c r="D206" s="83" t="s">
        <v>967</v>
      </c>
      <c r="E206" s="114"/>
      <c r="F206" s="83" t="s">
        <v>967</v>
      </c>
      <c r="G206" s="83" t="s">
        <v>967</v>
      </c>
    </row>
    <row r="207" spans="1:7" x14ac:dyDescent="0.25">
      <c r="A207" s="28" t="s">
        <v>749</v>
      </c>
      <c r="B207" s="28" t="s">
        <v>750</v>
      </c>
      <c r="C207" s="83" t="s">
        <v>967</v>
      </c>
      <c r="D207" s="83" t="s">
        <v>967</v>
      </c>
      <c r="E207" s="114"/>
      <c r="F207" s="83" t="s">
        <v>967</v>
      </c>
      <c r="G207" s="83" t="s">
        <v>967</v>
      </c>
    </row>
    <row r="208" spans="1:7" x14ac:dyDescent="0.25">
      <c r="A208" s="28" t="s">
        <v>751</v>
      </c>
      <c r="B208" s="55" t="s">
        <v>100</v>
      </c>
      <c r="C208" s="83" t="s">
        <v>967</v>
      </c>
      <c r="D208" s="83" t="s">
        <v>967</v>
      </c>
      <c r="E208" s="83"/>
      <c r="F208" s="83" t="s">
        <v>967</v>
      </c>
      <c r="G208" s="83" t="s">
        <v>967</v>
      </c>
    </row>
    <row r="209" spans="1:7" hidden="1" outlineLevel="1" x14ac:dyDescent="0.25">
      <c r="A209" s="28" t="s">
        <v>752</v>
      </c>
      <c r="B209" s="57"/>
      <c r="C209" s="114"/>
      <c r="D209" s="114"/>
      <c r="E209" s="114"/>
      <c r="F209" s="54"/>
      <c r="G209" s="54"/>
    </row>
    <row r="210" spans="1:7" hidden="1" outlineLevel="1" x14ac:dyDescent="0.25">
      <c r="A210" s="28" t="s">
        <v>754</v>
      </c>
      <c r="B210" s="57"/>
      <c r="F210" s="54"/>
      <c r="G210" s="54"/>
    </row>
    <row r="211" spans="1:7" hidden="1" outlineLevel="1" x14ac:dyDescent="0.25">
      <c r="A211" s="28" t="s">
        <v>756</v>
      </c>
      <c r="B211" s="57"/>
      <c r="F211" s="54"/>
      <c r="G211" s="54"/>
    </row>
    <row r="212" spans="1:7" hidden="1" outlineLevel="1" x14ac:dyDescent="0.25">
      <c r="A212" s="28" t="s">
        <v>758</v>
      </c>
      <c r="B212" s="57"/>
      <c r="F212" s="54"/>
      <c r="G212" s="54"/>
    </row>
    <row r="213" spans="1:7" hidden="1" outlineLevel="1" x14ac:dyDescent="0.25">
      <c r="A213" s="28" t="s">
        <v>760</v>
      </c>
      <c r="B213" s="57"/>
      <c r="F213" s="54"/>
      <c r="G213" s="54"/>
    </row>
    <row r="214" spans="1:7" hidden="1" outlineLevel="1" x14ac:dyDescent="0.25">
      <c r="A214" s="28" t="s">
        <v>762</v>
      </c>
      <c r="B214" s="57"/>
      <c r="F214" s="54"/>
      <c r="G214" s="54"/>
    </row>
    <row r="215" spans="1:7" hidden="1" outlineLevel="1" x14ac:dyDescent="0.25">
      <c r="A215" s="28" t="s">
        <v>764</v>
      </c>
      <c r="B215" s="57"/>
      <c r="F215" s="54"/>
      <c r="G215" s="54"/>
    </row>
    <row r="216" spans="1:7" hidden="1" outlineLevel="1" x14ac:dyDescent="0.25">
      <c r="A216" s="28" t="s">
        <v>765</v>
      </c>
      <c r="B216" s="57"/>
      <c r="F216" s="54"/>
      <c r="G216" s="54"/>
    </row>
    <row r="217" spans="1:7" hidden="1" outlineLevel="1" x14ac:dyDescent="0.25">
      <c r="A217" s="28" t="s">
        <v>766</v>
      </c>
      <c r="B217" s="57"/>
      <c r="F217" s="54"/>
      <c r="G217" s="54"/>
    </row>
    <row r="218" spans="1:7" ht="15" customHeight="1" collapsed="1" x14ac:dyDescent="0.25">
      <c r="A218" s="47"/>
      <c r="B218" s="48" t="s">
        <v>767</v>
      </c>
      <c r="C218" s="47" t="s">
        <v>700</v>
      </c>
      <c r="D218" s="47" t="s">
        <v>701</v>
      </c>
      <c r="E218" s="49"/>
      <c r="F218" s="47" t="s">
        <v>527</v>
      </c>
      <c r="G218" s="47" t="s">
        <v>702</v>
      </c>
    </row>
    <row r="219" spans="1:7" x14ac:dyDescent="0.25">
      <c r="A219" s="28" t="s">
        <v>768</v>
      </c>
      <c r="B219" s="28" t="s">
        <v>733</v>
      </c>
      <c r="C219" s="364">
        <v>62.39</v>
      </c>
      <c r="D219" s="114"/>
      <c r="E219" s="114"/>
      <c r="F219" s="114"/>
      <c r="G219" s="114"/>
    </row>
    <row r="220" spans="1:7" x14ac:dyDescent="0.25">
      <c r="C220" s="114"/>
      <c r="D220" s="114"/>
      <c r="E220" s="114"/>
      <c r="F220" s="114"/>
      <c r="G220" s="114"/>
    </row>
    <row r="221" spans="1:7" x14ac:dyDescent="0.25">
      <c r="B221" s="45" t="s">
        <v>734</v>
      </c>
      <c r="C221" s="114"/>
      <c r="D221" s="114"/>
      <c r="E221" s="114"/>
      <c r="F221" s="114"/>
      <c r="G221" s="114"/>
    </row>
    <row r="222" spans="1:7" x14ac:dyDescent="0.25">
      <c r="A222" s="28" t="s">
        <v>769</v>
      </c>
      <c r="B222" s="28" t="s">
        <v>736</v>
      </c>
      <c r="C222" s="361">
        <v>191426.54928674654</v>
      </c>
      <c r="D222" s="361">
        <v>186698.96333492795</v>
      </c>
      <c r="E222" s="114"/>
      <c r="F222" s="54">
        <f>IF($C$230=0,"",IF(C222=" ","",C222/$C$230))</f>
        <v>0.66350962970242389</v>
      </c>
      <c r="G222" s="54">
        <f>IF($D$230=0,"",IF(D222=" ","",D222/$D$230))</f>
        <v>0.12835643772126756</v>
      </c>
    </row>
    <row r="223" spans="1:7" x14ac:dyDescent="0.25">
      <c r="A223" s="28" t="s">
        <v>770</v>
      </c>
      <c r="B223" s="28" t="s">
        <v>738</v>
      </c>
      <c r="C223" s="361">
        <v>34748.71416565228</v>
      </c>
      <c r="D223" s="361">
        <v>155385.12159226293</v>
      </c>
      <c r="E223" s="114"/>
      <c r="F223" s="54">
        <f t="shared" ref="F223:F229" si="3">IF($C$230=0,"",IF(C223="","",C223/$C$230))</f>
        <v>0.12044361952192183</v>
      </c>
      <c r="G223" s="54">
        <f t="shared" ref="G223:G229" si="4">IF($D$230=0,"",IF(D223=" ","",D223/$D$230))</f>
        <v>0.10682802049998101</v>
      </c>
    </row>
    <row r="224" spans="1:7" x14ac:dyDescent="0.25">
      <c r="A224" s="28" t="s">
        <v>771</v>
      </c>
      <c r="B224" s="28" t="s">
        <v>740</v>
      </c>
      <c r="C224" s="361">
        <v>26469.186150566507</v>
      </c>
      <c r="D224" s="361">
        <v>114513.06547791351</v>
      </c>
      <c r="E224" s="114"/>
      <c r="F224" s="54">
        <f t="shared" si="3"/>
        <v>9.1745685051132342E-2</v>
      </c>
      <c r="G224" s="54">
        <f t="shared" si="4"/>
        <v>7.8728284799947909E-2</v>
      </c>
    </row>
    <row r="225" spans="1:7" x14ac:dyDescent="0.25">
      <c r="A225" s="28" t="s">
        <v>772</v>
      </c>
      <c r="B225" s="28" t="s">
        <v>742</v>
      </c>
      <c r="C225" s="361">
        <v>17749.84472953669</v>
      </c>
      <c r="D225" s="361">
        <v>75093.489565400218</v>
      </c>
      <c r="E225" s="114"/>
      <c r="F225" s="54">
        <f t="shared" si="3"/>
        <v>6.1523299394217336E-2</v>
      </c>
      <c r="G225" s="54">
        <f t="shared" si="4"/>
        <v>5.162713624382894E-2</v>
      </c>
    </row>
    <row r="226" spans="1:7" x14ac:dyDescent="0.25">
      <c r="A226" s="28" t="s">
        <v>773</v>
      </c>
      <c r="B226" s="28" t="s">
        <v>744</v>
      </c>
      <c r="C226" s="361">
        <v>9733.4730906137411</v>
      </c>
      <c r="D226" s="361">
        <v>33275.479406557846</v>
      </c>
      <c r="E226" s="114"/>
      <c r="F226" s="54">
        <f t="shared" si="3"/>
        <v>3.3737499579525508E-2</v>
      </c>
      <c r="G226" s="54">
        <f t="shared" si="4"/>
        <v>2.2877052575974936E-2</v>
      </c>
    </row>
    <row r="227" spans="1:7" x14ac:dyDescent="0.25">
      <c r="A227" s="28" t="s">
        <v>774</v>
      </c>
      <c r="B227" s="28" t="s">
        <v>746</v>
      </c>
      <c r="C227" s="361">
        <v>3391.9694349180118</v>
      </c>
      <c r="D227" s="361">
        <v>16589.060566079705</v>
      </c>
      <c r="E227" s="114"/>
      <c r="F227" s="54">
        <f t="shared" si="3"/>
        <v>1.175701276604588E-2</v>
      </c>
      <c r="G227" s="54">
        <f t="shared" si="4"/>
        <v>1.1405059146388896E-2</v>
      </c>
    </row>
    <row r="228" spans="1:7" x14ac:dyDescent="0.25">
      <c r="A228" s="28" t="s">
        <v>775</v>
      </c>
      <c r="B228" s="28" t="s">
        <v>748</v>
      </c>
      <c r="C228" s="361">
        <v>1778.5919997353265</v>
      </c>
      <c r="D228" s="361">
        <v>9420.0708742271927</v>
      </c>
      <c r="E228" s="114"/>
      <c r="F228" s="54">
        <f t="shared" si="3"/>
        <v>6.1648341023393533E-3</v>
      </c>
      <c r="G228" s="54">
        <f t="shared" si="4"/>
        <v>6.4763441579938526E-3</v>
      </c>
    </row>
    <row r="229" spans="1:7" x14ac:dyDescent="0.25">
      <c r="A229" s="28" t="s">
        <v>776</v>
      </c>
      <c r="B229" s="28" t="s">
        <v>750</v>
      </c>
      <c r="C229" s="361">
        <v>3207.7315178716722</v>
      </c>
      <c r="D229" s="361">
        <v>863560</v>
      </c>
      <c r="E229" s="114"/>
      <c r="F229" s="54">
        <f t="shared" si="3"/>
        <v>1.1118419882393945E-2</v>
      </c>
      <c r="G229" s="54">
        <f t="shared" si="4"/>
        <v>0.59370166485461695</v>
      </c>
    </row>
    <row r="230" spans="1:7" x14ac:dyDescent="0.25">
      <c r="A230" s="28" t="s">
        <v>777</v>
      </c>
      <c r="B230" s="55" t="s">
        <v>100</v>
      </c>
      <c r="C230" s="361">
        <f>SUM(C222:C229)</f>
        <v>288506.06037564075</v>
      </c>
      <c r="D230" s="361">
        <f>SUM(D222:D229)</f>
        <v>1454535.2508173692</v>
      </c>
      <c r="E230" s="83"/>
      <c r="F230" s="83">
        <f>SUM(F222:F229)</f>
        <v>1.0000000000000002</v>
      </c>
      <c r="G230" s="83">
        <f>SUM(G222:G229)</f>
        <v>1</v>
      </c>
    </row>
    <row r="231" spans="1:7" hidden="1" outlineLevel="1" x14ac:dyDescent="0.25">
      <c r="A231" s="28" t="s">
        <v>778</v>
      </c>
      <c r="B231" s="57" t="s">
        <v>753</v>
      </c>
      <c r="C231" s="114"/>
      <c r="D231" s="114"/>
      <c r="E231" s="114"/>
      <c r="F231" s="54">
        <f t="shared" ref="F231:F236" si="5">IF($C$230=0,"",IF(C231="[for completion]","",C231/$C$230))</f>
        <v>0</v>
      </c>
      <c r="G231" s="54"/>
    </row>
    <row r="232" spans="1:7" hidden="1" outlineLevel="1" x14ac:dyDescent="0.25">
      <c r="A232" s="28" t="s">
        <v>779</v>
      </c>
      <c r="B232" s="57" t="s">
        <v>755</v>
      </c>
      <c r="F232" s="54">
        <f t="shared" si="5"/>
        <v>0</v>
      </c>
      <c r="G232" s="54"/>
    </row>
    <row r="233" spans="1:7" hidden="1" outlineLevel="1" x14ac:dyDescent="0.25">
      <c r="A233" s="28" t="s">
        <v>780</v>
      </c>
      <c r="B233" s="57" t="s">
        <v>757</v>
      </c>
      <c r="F233" s="54">
        <f t="shared" si="5"/>
        <v>0</v>
      </c>
      <c r="G233" s="54"/>
    </row>
    <row r="234" spans="1:7" hidden="1" outlineLevel="1" x14ac:dyDescent="0.25">
      <c r="A234" s="28" t="s">
        <v>781</v>
      </c>
      <c r="B234" s="57" t="s">
        <v>759</v>
      </c>
      <c r="F234" s="54">
        <f t="shared" si="5"/>
        <v>0</v>
      </c>
      <c r="G234" s="54"/>
    </row>
    <row r="235" spans="1:7" hidden="1" outlineLevel="1" x14ac:dyDescent="0.25">
      <c r="A235" s="28" t="s">
        <v>782</v>
      </c>
      <c r="B235" s="57" t="s">
        <v>761</v>
      </c>
      <c r="F235" s="54">
        <f t="shared" si="5"/>
        <v>0</v>
      </c>
      <c r="G235" s="54"/>
    </row>
    <row r="236" spans="1:7" hidden="1" outlineLevel="1" x14ac:dyDescent="0.25">
      <c r="A236" s="28" t="s">
        <v>783</v>
      </c>
      <c r="B236" s="57" t="s">
        <v>763</v>
      </c>
      <c r="F236" s="54">
        <f t="shared" si="5"/>
        <v>0</v>
      </c>
      <c r="G236" s="54"/>
    </row>
    <row r="237" spans="1:7" hidden="1" outlineLevel="1" x14ac:dyDescent="0.25">
      <c r="A237" s="28" t="s">
        <v>784</v>
      </c>
      <c r="B237" s="57"/>
      <c r="F237" s="54"/>
      <c r="G237" s="54"/>
    </row>
    <row r="238" spans="1:7" hidden="1" outlineLevel="1" x14ac:dyDescent="0.25">
      <c r="A238" s="28" t="s">
        <v>785</v>
      </c>
      <c r="B238" s="57"/>
      <c r="F238" s="54"/>
      <c r="G238" s="54"/>
    </row>
    <row r="239" spans="1:7" hidden="1" outlineLevel="1" x14ac:dyDescent="0.25">
      <c r="A239" s="28" t="s">
        <v>786</v>
      </c>
      <c r="B239" s="57"/>
      <c r="F239" s="54"/>
      <c r="G239" s="54"/>
    </row>
    <row r="240" spans="1:7" ht="15" customHeight="1" collapsed="1" x14ac:dyDescent="0.25">
      <c r="A240" s="47"/>
      <c r="B240" s="48" t="s">
        <v>787</v>
      </c>
      <c r="C240" s="47" t="s">
        <v>527</v>
      </c>
      <c r="D240" s="47"/>
      <c r="E240" s="49"/>
      <c r="F240" s="47"/>
      <c r="G240" s="47"/>
    </row>
    <row r="241" spans="1:14" x14ac:dyDescent="0.25">
      <c r="A241" s="28" t="s">
        <v>788</v>
      </c>
      <c r="B241" s="28" t="s">
        <v>789</v>
      </c>
      <c r="C241" s="364">
        <v>85.768737655497418</v>
      </c>
      <c r="E241" s="65"/>
      <c r="F241" s="65"/>
      <c r="G241" s="65"/>
    </row>
    <row r="242" spans="1:14" x14ac:dyDescent="0.25">
      <c r="A242" s="28" t="s">
        <v>790</v>
      </c>
      <c r="B242" s="28" t="s">
        <v>791</v>
      </c>
      <c r="C242" s="364">
        <v>4.6640562736061542</v>
      </c>
      <c r="E242" s="65"/>
      <c r="F242" s="65"/>
    </row>
    <row r="243" spans="1:14" x14ac:dyDescent="0.25">
      <c r="A243" s="28" t="s">
        <v>792</v>
      </c>
      <c r="B243" s="28" t="s">
        <v>793</v>
      </c>
      <c r="C243" s="364"/>
      <c r="E243" s="65"/>
      <c r="F243" s="65"/>
    </row>
    <row r="244" spans="1:14" x14ac:dyDescent="0.25">
      <c r="A244" s="28" t="s">
        <v>794</v>
      </c>
      <c r="B244" s="45" t="s">
        <v>1146</v>
      </c>
      <c r="C244" s="364"/>
      <c r="D244" s="42"/>
      <c r="E244" s="42"/>
      <c r="F244" s="61"/>
      <c r="G244" s="61"/>
      <c r="H244" s="26"/>
      <c r="I244" s="28"/>
      <c r="J244" s="28"/>
      <c r="K244" s="28"/>
      <c r="L244" s="26"/>
      <c r="M244" s="26"/>
      <c r="N244" s="26"/>
    </row>
    <row r="245" spans="1:14" x14ac:dyDescent="0.25">
      <c r="A245" s="28" t="s">
        <v>1153</v>
      </c>
      <c r="B245" s="28" t="s">
        <v>98</v>
      </c>
      <c r="C245" s="364">
        <v>9.5672060708964271</v>
      </c>
      <c r="E245" s="65"/>
      <c r="F245" s="65"/>
    </row>
    <row r="246" spans="1:14" hidden="1" outlineLevel="1" x14ac:dyDescent="0.25">
      <c r="A246" s="28" t="s">
        <v>795</v>
      </c>
      <c r="B246" s="57" t="s">
        <v>796</v>
      </c>
      <c r="E246" s="65"/>
      <c r="F246" s="65"/>
    </row>
    <row r="247" spans="1:14" hidden="1" outlineLevel="1" x14ac:dyDescent="0.25">
      <c r="A247" s="28" t="s">
        <v>797</v>
      </c>
      <c r="B247" s="57" t="s">
        <v>798</v>
      </c>
      <c r="C247" s="58"/>
      <c r="E247" s="65"/>
      <c r="F247" s="65"/>
    </row>
    <row r="248" spans="1:14" hidden="1" outlineLevel="1" x14ac:dyDescent="0.25">
      <c r="A248" s="28" t="s">
        <v>799</v>
      </c>
      <c r="B248" s="57" t="s">
        <v>1600</v>
      </c>
      <c r="E248" s="65"/>
      <c r="F248" s="65"/>
    </row>
    <row r="249" spans="1:14" hidden="1" outlineLevel="1" x14ac:dyDescent="0.25">
      <c r="A249" s="28" t="s">
        <v>800</v>
      </c>
      <c r="B249" s="57" t="s">
        <v>801</v>
      </c>
      <c r="E249" s="65"/>
      <c r="F249" s="65"/>
    </row>
    <row r="250" spans="1:14" hidden="1" outlineLevel="1" x14ac:dyDescent="0.25">
      <c r="A250" s="28" t="s">
        <v>802</v>
      </c>
      <c r="B250" s="57" t="s">
        <v>803</v>
      </c>
      <c r="E250" s="65"/>
      <c r="F250" s="65"/>
    </row>
    <row r="251" spans="1:14" hidden="1" outlineLevel="1" x14ac:dyDescent="0.25">
      <c r="A251" s="28" t="s">
        <v>804</v>
      </c>
      <c r="B251" s="57"/>
      <c r="E251" s="65"/>
      <c r="F251" s="65"/>
    </row>
    <row r="252" spans="1:14" hidden="1" outlineLevel="1" x14ac:dyDescent="0.25">
      <c r="A252" s="28" t="s">
        <v>805</v>
      </c>
      <c r="B252" s="57"/>
      <c r="E252" s="65"/>
      <c r="F252" s="65"/>
    </row>
    <row r="253" spans="1:14" hidden="1" outlineLevel="1" x14ac:dyDescent="0.25">
      <c r="A253" s="28" t="s">
        <v>806</v>
      </c>
      <c r="B253" s="57"/>
      <c r="E253" s="65"/>
      <c r="F253" s="65"/>
    </row>
    <row r="254" spans="1:14" hidden="1" outlineLevel="1" x14ac:dyDescent="0.25">
      <c r="A254" s="28" t="s">
        <v>807</v>
      </c>
      <c r="B254" s="57"/>
      <c r="E254" s="65"/>
      <c r="F254" s="65"/>
    </row>
    <row r="255" spans="1:14" hidden="1" outlineLevel="1" x14ac:dyDescent="0.25">
      <c r="A255" s="28" t="s">
        <v>808</v>
      </c>
      <c r="B255" s="57"/>
      <c r="E255" s="65"/>
      <c r="F255" s="65"/>
    </row>
    <row r="256" spans="1:14" hidden="1" outlineLevel="1" x14ac:dyDescent="0.25">
      <c r="A256" s="28" t="s">
        <v>809</v>
      </c>
      <c r="B256" s="57"/>
      <c r="E256" s="65"/>
      <c r="F256" s="65"/>
    </row>
    <row r="257" spans="1:7" ht="15" customHeight="1" collapsed="1" x14ac:dyDescent="0.25">
      <c r="A257" s="47"/>
      <c r="B257" s="48" t="s">
        <v>810</v>
      </c>
      <c r="C257" s="47" t="s">
        <v>527</v>
      </c>
      <c r="D257" s="47"/>
      <c r="E257" s="49"/>
      <c r="F257" s="47"/>
      <c r="G257" s="50"/>
    </row>
    <row r="258" spans="1:7" x14ac:dyDescent="0.25">
      <c r="A258" s="28" t="s">
        <v>7</v>
      </c>
      <c r="B258" s="28" t="s">
        <v>1147</v>
      </c>
      <c r="C258" s="364">
        <v>74.30156957466518</v>
      </c>
      <c r="E258" s="26"/>
      <c r="F258" s="26"/>
    </row>
    <row r="259" spans="1:7" x14ac:dyDescent="0.25">
      <c r="A259" s="28" t="s">
        <v>811</v>
      </c>
      <c r="B259" s="28" t="s">
        <v>812</v>
      </c>
      <c r="C259" s="364" t="s">
        <v>967</v>
      </c>
      <c r="E259" s="26"/>
      <c r="F259" s="26"/>
    </row>
    <row r="260" spans="1:7" x14ac:dyDescent="0.25">
      <c r="A260" s="28" t="s">
        <v>813</v>
      </c>
      <c r="B260" s="28" t="s">
        <v>98</v>
      </c>
      <c r="C260" s="364">
        <v>25.698430425334823</v>
      </c>
      <c r="E260" s="26"/>
      <c r="F260" s="26"/>
    </row>
    <row r="261" spans="1:7" hidden="1" outlineLevel="1" x14ac:dyDescent="0.25">
      <c r="A261" s="28" t="s">
        <v>814</v>
      </c>
      <c r="E261" s="26"/>
      <c r="F261" s="26"/>
    </row>
    <row r="262" spans="1:7" hidden="1" outlineLevel="1" x14ac:dyDescent="0.25">
      <c r="A262" s="28" t="s">
        <v>815</v>
      </c>
      <c r="E262" s="26"/>
      <c r="F262" s="26"/>
    </row>
    <row r="263" spans="1:7" hidden="1" outlineLevel="1" x14ac:dyDescent="0.25">
      <c r="A263" s="28" t="s">
        <v>816</v>
      </c>
      <c r="E263" s="26"/>
      <c r="F263" s="26"/>
    </row>
    <row r="264" spans="1:7" hidden="1" outlineLevel="1" x14ac:dyDescent="0.25">
      <c r="A264" s="28" t="s">
        <v>817</v>
      </c>
      <c r="E264" s="26"/>
      <c r="F264" s="26"/>
    </row>
    <row r="265" spans="1:7" hidden="1" outlineLevel="1" x14ac:dyDescent="0.25">
      <c r="A265" s="28" t="s">
        <v>818</v>
      </c>
      <c r="E265" s="26"/>
      <c r="F265" s="26"/>
    </row>
    <row r="266" spans="1:7" hidden="1" outlineLevel="1" x14ac:dyDescent="0.25">
      <c r="A266" s="28" t="s">
        <v>819</v>
      </c>
      <c r="E266" s="26"/>
      <c r="F266" s="26"/>
    </row>
    <row r="267" spans="1:7" ht="18.75" collapsed="1" x14ac:dyDescent="0.25">
      <c r="A267" s="79"/>
      <c r="B267" s="80" t="s">
        <v>820</v>
      </c>
      <c r="C267" s="79"/>
      <c r="D267" s="79"/>
      <c r="E267" s="79"/>
      <c r="F267" s="81"/>
      <c r="G267" s="81"/>
    </row>
    <row r="268" spans="1:7" ht="15" customHeight="1" x14ac:dyDescent="0.25">
      <c r="A268" s="47"/>
      <c r="B268" s="48" t="s">
        <v>821</v>
      </c>
      <c r="C268" s="47" t="s">
        <v>700</v>
      </c>
      <c r="D268" s="47" t="s">
        <v>701</v>
      </c>
      <c r="E268" s="47"/>
      <c r="F268" s="47" t="s">
        <v>528</v>
      </c>
      <c r="G268" s="47" t="s">
        <v>702</v>
      </c>
    </row>
    <row r="269" spans="1:7" x14ac:dyDescent="0.25">
      <c r="A269" s="28" t="s">
        <v>822</v>
      </c>
      <c r="B269" s="28" t="s">
        <v>704</v>
      </c>
      <c r="C269" s="361">
        <v>5793174</v>
      </c>
      <c r="D269" s="365"/>
      <c r="E269" s="42"/>
      <c r="F269" s="61"/>
      <c r="G269" s="61"/>
    </row>
    <row r="270" spans="1:7" x14ac:dyDescent="0.25">
      <c r="A270" s="42"/>
      <c r="C270" s="361"/>
      <c r="D270" s="365"/>
      <c r="E270" s="42"/>
      <c r="F270" s="61"/>
      <c r="G270" s="61"/>
    </row>
    <row r="271" spans="1:7" x14ac:dyDescent="0.25">
      <c r="B271" s="114" t="s">
        <v>705</v>
      </c>
      <c r="C271" s="361"/>
      <c r="D271" s="365"/>
      <c r="E271" s="42"/>
      <c r="F271" s="61"/>
      <c r="G271" s="61"/>
    </row>
    <row r="272" spans="1:7" x14ac:dyDescent="0.25">
      <c r="A272" s="28" t="s">
        <v>823</v>
      </c>
      <c r="B272" s="103" t="s">
        <v>1169</v>
      </c>
      <c r="C272" s="361">
        <v>7327</v>
      </c>
      <c r="D272" s="361"/>
      <c r="E272" s="42"/>
      <c r="F272" s="54">
        <f t="shared" ref="F272:F295" si="6">IF($C$296=0,"",IF(C272="[for completion]","",C272/$C$296))</f>
        <v>0.15721489110610448</v>
      </c>
      <c r="G272" s="54" t="str">
        <f t="shared" ref="G272:G295" si="7">IF($D$296=0,"",IF(D272="[for completion]","",D272/$D$296))</f>
        <v/>
      </c>
    </row>
    <row r="273" spans="1:7" x14ac:dyDescent="0.25">
      <c r="A273" s="28" t="s">
        <v>824</v>
      </c>
      <c r="B273" s="103" t="s">
        <v>1170</v>
      </c>
      <c r="C273" s="361">
        <v>5514</v>
      </c>
      <c r="D273" s="361"/>
      <c r="E273" s="42"/>
      <c r="F273" s="54">
        <f t="shared" si="6"/>
        <v>0.11831348567750241</v>
      </c>
      <c r="G273" s="54" t="str">
        <f t="shared" si="7"/>
        <v/>
      </c>
    </row>
    <row r="274" spans="1:7" x14ac:dyDescent="0.25">
      <c r="A274" s="28" t="s">
        <v>825</v>
      </c>
      <c r="B274" s="103" t="s">
        <v>1171</v>
      </c>
      <c r="C274" s="361">
        <v>898</v>
      </c>
      <c r="D274" s="361"/>
      <c r="E274" s="42"/>
      <c r="F274" s="54">
        <f t="shared" si="6"/>
        <v>1.926831884990881E-2</v>
      </c>
      <c r="G274" s="54" t="str">
        <f t="shared" si="7"/>
        <v/>
      </c>
    </row>
    <row r="275" spans="1:7" x14ac:dyDescent="0.25">
      <c r="A275" s="28" t="s">
        <v>826</v>
      </c>
      <c r="B275" s="103" t="s">
        <v>1172</v>
      </c>
      <c r="C275" s="361">
        <v>227</v>
      </c>
      <c r="D275" s="361"/>
      <c r="E275" s="42"/>
      <c r="F275" s="54">
        <f t="shared" si="6"/>
        <v>4.870722025533741E-3</v>
      </c>
      <c r="G275" s="54" t="str">
        <f t="shared" si="7"/>
        <v/>
      </c>
    </row>
    <row r="276" spans="1:7" x14ac:dyDescent="0.25">
      <c r="A276" s="28" t="s">
        <v>827</v>
      </c>
      <c r="B276" s="103" t="s">
        <v>1172</v>
      </c>
      <c r="C276" s="361">
        <v>203</v>
      </c>
      <c r="D276" s="361"/>
      <c r="E276" s="42"/>
      <c r="F276" s="54">
        <f t="shared" si="6"/>
        <v>4.3557558201909666E-3</v>
      </c>
      <c r="G276" s="54" t="str">
        <f t="shared" si="7"/>
        <v/>
      </c>
    </row>
    <row r="277" spans="1:7" x14ac:dyDescent="0.25">
      <c r="A277" s="28" t="s">
        <v>828</v>
      </c>
      <c r="B277" s="103" t="s">
        <v>1173</v>
      </c>
      <c r="C277" s="361">
        <v>32436</v>
      </c>
      <c r="D277" s="361"/>
      <c r="E277" s="42"/>
      <c r="F277" s="54">
        <f t="shared" si="6"/>
        <v>0.69597682652075954</v>
      </c>
      <c r="G277" s="54" t="str">
        <f t="shared" si="7"/>
        <v/>
      </c>
    </row>
    <row r="278" spans="1:7" x14ac:dyDescent="0.25">
      <c r="A278" s="28" t="s">
        <v>829</v>
      </c>
      <c r="B278" s="103"/>
      <c r="E278" s="42"/>
      <c r="F278" s="54">
        <f t="shared" si="6"/>
        <v>0</v>
      </c>
      <c r="G278" s="54" t="str">
        <f t="shared" si="7"/>
        <v/>
      </c>
    </row>
    <row r="279" spans="1:7" x14ac:dyDescent="0.25">
      <c r="A279" s="28" t="s">
        <v>830</v>
      </c>
      <c r="B279" s="103"/>
      <c r="E279" s="42"/>
      <c r="F279" s="54">
        <f t="shared" si="6"/>
        <v>0</v>
      </c>
      <c r="G279" s="54" t="str">
        <f t="shared" si="7"/>
        <v/>
      </c>
    </row>
    <row r="280" spans="1:7" x14ac:dyDescent="0.25">
      <c r="A280" s="28" t="s">
        <v>831</v>
      </c>
      <c r="B280" s="103"/>
      <c r="E280" s="42"/>
      <c r="F280" s="54">
        <f t="shared" si="6"/>
        <v>0</v>
      </c>
      <c r="G280" s="54" t="str">
        <f t="shared" si="7"/>
        <v/>
      </c>
    </row>
    <row r="281" spans="1:7" x14ac:dyDescent="0.25">
      <c r="A281" s="28" t="s">
        <v>832</v>
      </c>
      <c r="B281" s="103"/>
      <c r="E281" s="45"/>
      <c r="F281" s="54">
        <f t="shared" si="6"/>
        <v>0</v>
      </c>
      <c r="G281" s="54" t="str">
        <f t="shared" si="7"/>
        <v/>
      </c>
    </row>
    <row r="282" spans="1:7" x14ac:dyDescent="0.25">
      <c r="A282" s="28" t="s">
        <v>833</v>
      </c>
      <c r="B282" s="103"/>
      <c r="E282" s="45"/>
      <c r="F282" s="54">
        <f t="shared" si="6"/>
        <v>0</v>
      </c>
      <c r="G282" s="54" t="str">
        <f t="shared" si="7"/>
        <v/>
      </c>
    </row>
    <row r="283" spans="1:7" x14ac:dyDescent="0.25">
      <c r="A283" s="28" t="s">
        <v>834</v>
      </c>
      <c r="B283" s="103"/>
      <c r="E283" s="45"/>
      <c r="F283" s="54">
        <f t="shared" si="6"/>
        <v>0</v>
      </c>
      <c r="G283" s="54" t="str">
        <f t="shared" si="7"/>
        <v/>
      </c>
    </row>
    <row r="284" spans="1:7" x14ac:dyDescent="0.25">
      <c r="A284" s="28" t="s">
        <v>835</v>
      </c>
      <c r="B284" s="103"/>
      <c r="E284" s="45"/>
      <c r="F284" s="54">
        <f t="shared" si="6"/>
        <v>0</v>
      </c>
      <c r="G284" s="54" t="str">
        <f t="shared" si="7"/>
        <v/>
      </c>
    </row>
    <row r="285" spans="1:7" x14ac:dyDescent="0.25">
      <c r="A285" s="28" t="s">
        <v>836</v>
      </c>
      <c r="B285" s="45"/>
      <c r="E285" s="45"/>
      <c r="F285" s="54">
        <f t="shared" si="6"/>
        <v>0</v>
      </c>
      <c r="G285" s="54" t="str">
        <f t="shared" si="7"/>
        <v/>
      </c>
    </row>
    <row r="286" spans="1:7" x14ac:dyDescent="0.25">
      <c r="A286" s="28" t="s">
        <v>837</v>
      </c>
      <c r="B286" s="45"/>
      <c r="E286" s="45"/>
      <c r="F286" s="54">
        <f t="shared" si="6"/>
        <v>0</v>
      </c>
      <c r="G286" s="54" t="str">
        <f t="shared" si="7"/>
        <v/>
      </c>
    </row>
    <row r="287" spans="1:7" x14ac:dyDescent="0.25">
      <c r="A287" s="28" t="s">
        <v>838</v>
      </c>
      <c r="B287" s="45"/>
      <c r="F287" s="54">
        <f t="shared" si="6"/>
        <v>0</v>
      </c>
      <c r="G287" s="54" t="str">
        <f t="shared" si="7"/>
        <v/>
      </c>
    </row>
    <row r="288" spans="1:7" x14ac:dyDescent="0.25">
      <c r="A288" s="28" t="s">
        <v>839</v>
      </c>
      <c r="B288" s="45"/>
      <c r="E288" s="65"/>
      <c r="F288" s="54">
        <f t="shared" si="6"/>
        <v>0</v>
      </c>
      <c r="G288" s="54" t="str">
        <f t="shared" si="7"/>
        <v/>
      </c>
    </row>
    <row r="289" spans="1:7" x14ac:dyDescent="0.25">
      <c r="A289" s="28" t="s">
        <v>840</v>
      </c>
      <c r="B289" s="45"/>
      <c r="E289" s="65"/>
      <c r="F289" s="54">
        <f t="shared" si="6"/>
        <v>0</v>
      </c>
      <c r="G289" s="54" t="str">
        <f t="shared" si="7"/>
        <v/>
      </c>
    </row>
    <row r="290" spans="1:7" x14ac:dyDescent="0.25">
      <c r="A290" s="28" t="s">
        <v>841</v>
      </c>
      <c r="B290" s="45"/>
      <c r="E290" s="65"/>
      <c r="F290" s="54">
        <f t="shared" si="6"/>
        <v>0</v>
      </c>
      <c r="G290" s="54" t="str">
        <f t="shared" si="7"/>
        <v/>
      </c>
    </row>
    <row r="291" spans="1:7" x14ac:dyDescent="0.25">
      <c r="A291" s="28" t="s">
        <v>842</v>
      </c>
      <c r="B291" s="45"/>
      <c r="E291" s="65"/>
      <c r="F291" s="54">
        <f t="shared" si="6"/>
        <v>0</v>
      </c>
      <c r="G291" s="54" t="str">
        <f t="shared" si="7"/>
        <v/>
      </c>
    </row>
    <row r="292" spans="1:7" x14ac:dyDescent="0.25">
      <c r="A292" s="28" t="s">
        <v>843</v>
      </c>
      <c r="B292" s="45"/>
      <c r="E292" s="65"/>
      <c r="F292" s="54">
        <f t="shared" si="6"/>
        <v>0</v>
      </c>
      <c r="G292" s="54" t="str">
        <f t="shared" si="7"/>
        <v/>
      </c>
    </row>
    <row r="293" spans="1:7" x14ac:dyDescent="0.25">
      <c r="A293" s="28" t="s">
        <v>844</v>
      </c>
      <c r="B293" s="45"/>
      <c r="E293" s="65"/>
      <c r="F293" s="54">
        <f t="shared" si="6"/>
        <v>0</v>
      </c>
      <c r="G293" s="54" t="str">
        <f t="shared" si="7"/>
        <v/>
      </c>
    </row>
    <row r="294" spans="1:7" x14ac:dyDescent="0.25">
      <c r="A294" s="28" t="s">
        <v>845</v>
      </c>
      <c r="B294" s="45"/>
      <c r="E294" s="65"/>
      <c r="F294" s="54">
        <f t="shared" si="6"/>
        <v>0</v>
      </c>
      <c r="G294" s="54" t="str">
        <f t="shared" si="7"/>
        <v/>
      </c>
    </row>
    <row r="295" spans="1:7" x14ac:dyDescent="0.25">
      <c r="A295" s="28" t="s">
        <v>846</v>
      </c>
      <c r="B295" s="45"/>
      <c r="E295" s="65"/>
      <c r="F295" s="54">
        <f t="shared" si="6"/>
        <v>0</v>
      </c>
      <c r="G295" s="54" t="str">
        <f t="shared" si="7"/>
        <v/>
      </c>
    </row>
    <row r="296" spans="1:7" x14ac:dyDescent="0.25">
      <c r="A296" s="28" t="s">
        <v>847</v>
      </c>
      <c r="B296" s="55" t="s">
        <v>100</v>
      </c>
      <c r="C296" s="53">
        <f>SUM(C272:C295)</f>
        <v>46605</v>
      </c>
      <c r="D296" s="53">
        <f>SUM(D272:D295)</f>
        <v>0</v>
      </c>
      <c r="E296" s="65"/>
      <c r="F296" s="56">
        <f>SUM(F272:F295)</f>
        <v>1</v>
      </c>
      <c r="G296" s="56">
        <f>SUM(G272:G295)</f>
        <v>0</v>
      </c>
    </row>
    <row r="297" spans="1:7" ht="15" customHeight="1" x14ac:dyDescent="0.25">
      <c r="A297" s="47"/>
      <c r="B297" s="48" t="s">
        <v>848</v>
      </c>
      <c r="C297" s="47" t="s">
        <v>700</v>
      </c>
      <c r="D297" s="47" t="s">
        <v>701</v>
      </c>
      <c r="E297" s="47"/>
      <c r="F297" s="47" t="s">
        <v>528</v>
      </c>
      <c r="G297" s="47" t="s">
        <v>702</v>
      </c>
    </row>
    <row r="298" spans="1:7" x14ac:dyDescent="0.25">
      <c r="A298" s="28" t="s">
        <v>849</v>
      </c>
      <c r="B298" s="28" t="s">
        <v>733</v>
      </c>
      <c r="C298" s="83" t="s">
        <v>967</v>
      </c>
      <c r="D298" s="83" t="s">
        <v>967</v>
      </c>
      <c r="E298" s="114"/>
      <c r="F298" s="83" t="s">
        <v>967</v>
      </c>
      <c r="G298" s="83" t="s">
        <v>967</v>
      </c>
    </row>
    <row r="299" spans="1:7" x14ac:dyDescent="0.25">
      <c r="C299" s="114"/>
      <c r="D299" s="114"/>
      <c r="E299" s="114"/>
      <c r="F299" s="114"/>
      <c r="G299" s="114"/>
    </row>
    <row r="300" spans="1:7" x14ac:dyDescent="0.25">
      <c r="B300" s="45" t="s">
        <v>734</v>
      </c>
      <c r="C300" s="114"/>
      <c r="D300" s="114"/>
      <c r="E300" s="114"/>
      <c r="F300" s="114"/>
      <c r="G300" s="114"/>
    </row>
    <row r="301" spans="1:7" x14ac:dyDescent="0.25">
      <c r="A301" s="28" t="s">
        <v>850</v>
      </c>
      <c r="B301" s="28" t="s">
        <v>736</v>
      </c>
      <c r="C301" s="83" t="s">
        <v>967</v>
      </c>
      <c r="D301" s="83" t="s">
        <v>967</v>
      </c>
      <c r="E301" s="114"/>
      <c r="F301" s="83" t="s">
        <v>967</v>
      </c>
      <c r="G301" s="83" t="s">
        <v>967</v>
      </c>
    </row>
    <row r="302" spans="1:7" x14ac:dyDescent="0.25">
      <c r="A302" s="28" t="s">
        <v>851</v>
      </c>
      <c r="B302" s="28" t="s">
        <v>738</v>
      </c>
      <c r="C302" s="83" t="s">
        <v>967</v>
      </c>
      <c r="D302" s="83" t="s">
        <v>967</v>
      </c>
      <c r="E302" s="114"/>
      <c r="F302" s="83" t="s">
        <v>967</v>
      </c>
      <c r="G302" s="83" t="s">
        <v>967</v>
      </c>
    </row>
    <row r="303" spans="1:7" x14ac:dyDescent="0.25">
      <c r="A303" s="28" t="s">
        <v>852</v>
      </c>
      <c r="B303" s="28" t="s">
        <v>740</v>
      </c>
      <c r="C303" s="83" t="s">
        <v>967</v>
      </c>
      <c r="D303" s="83" t="s">
        <v>967</v>
      </c>
      <c r="E303" s="114"/>
      <c r="F303" s="83" t="s">
        <v>967</v>
      </c>
      <c r="G303" s="83" t="s">
        <v>967</v>
      </c>
    </row>
    <row r="304" spans="1:7" x14ac:dyDescent="0.25">
      <c r="A304" s="28" t="s">
        <v>853</v>
      </c>
      <c r="B304" s="28" t="s">
        <v>742</v>
      </c>
      <c r="C304" s="83" t="s">
        <v>967</v>
      </c>
      <c r="D304" s="83" t="s">
        <v>967</v>
      </c>
      <c r="E304" s="114"/>
      <c r="F304" s="83" t="s">
        <v>967</v>
      </c>
      <c r="G304" s="83" t="s">
        <v>967</v>
      </c>
    </row>
    <row r="305" spans="1:7" x14ac:dyDescent="0.25">
      <c r="A305" s="28" t="s">
        <v>854</v>
      </c>
      <c r="B305" s="28" t="s">
        <v>744</v>
      </c>
      <c r="C305" s="83" t="s">
        <v>967</v>
      </c>
      <c r="D305" s="83" t="s">
        <v>967</v>
      </c>
      <c r="E305" s="114"/>
      <c r="F305" s="83" t="s">
        <v>967</v>
      </c>
      <c r="G305" s="83" t="s">
        <v>967</v>
      </c>
    </row>
    <row r="306" spans="1:7" x14ac:dyDescent="0.25">
      <c r="A306" s="28" t="s">
        <v>855</v>
      </c>
      <c r="B306" s="28" t="s">
        <v>746</v>
      </c>
      <c r="C306" s="83" t="s">
        <v>967</v>
      </c>
      <c r="D306" s="83" t="s">
        <v>967</v>
      </c>
      <c r="E306" s="114"/>
      <c r="F306" s="83" t="s">
        <v>967</v>
      </c>
      <c r="G306" s="83" t="s">
        <v>967</v>
      </c>
    </row>
    <row r="307" spans="1:7" x14ac:dyDescent="0.25">
      <c r="A307" s="28" t="s">
        <v>856</v>
      </c>
      <c r="B307" s="28" t="s">
        <v>748</v>
      </c>
      <c r="C307" s="83" t="s">
        <v>967</v>
      </c>
      <c r="D307" s="83" t="s">
        <v>967</v>
      </c>
      <c r="E307" s="114"/>
      <c r="F307" s="83" t="s">
        <v>967</v>
      </c>
      <c r="G307" s="83" t="s">
        <v>967</v>
      </c>
    </row>
    <row r="308" spans="1:7" x14ac:dyDescent="0.25">
      <c r="A308" s="28" t="s">
        <v>857</v>
      </c>
      <c r="B308" s="28" t="s">
        <v>750</v>
      </c>
      <c r="C308" s="83" t="s">
        <v>967</v>
      </c>
      <c r="D308" s="83" t="s">
        <v>967</v>
      </c>
      <c r="E308" s="114"/>
      <c r="F308" s="83" t="s">
        <v>967</v>
      </c>
      <c r="G308" s="83" t="s">
        <v>967</v>
      </c>
    </row>
    <row r="309" spans="1:7" x14ac:dyDescent="0.25">
      <c r="A309" s="28" t="s">
        <v>858</v>
      </c>
      <c r="B309" s="55" t="s">
        <v>100</v>
      </c>
      <c r="C309" s="83" t="s">
        <v>967</v>
      </c>
      <c r="D309" s="83" t="s">
        <v>967</v>
      </c>
      <c r="E309" s="114"/>
      <c r="F309" s="83" t="s">
        <v>967</v>
      </c>
      <c r="G309" s="83" t="s">
        <v>967</v>
      </c>
    </row>
    <row r="310" spans="1:7" hidden="1" outlineLevel="1" x14ac:dyDescent="0.25">
      <c r="A310" s="28" t="s">
        <v>859</v>
      </c>
      <c r="B310" s="57"/>
      <c r="C310" s="114"/>
      <c r="D310" s="114"/>
      <c r="E310" s="114"/>
      <c r="F310" s="54"/>
      <c r="G310" s="54"/>
    </row>
    <row r="311" spans="1:7" hidden="1" outlineLevel="1" x14ac:dyDescent="0.25">
      <c r="A311" s="28" t="s">
        <v>860</v>
      </c>
      <c r="B311" s="57"/>
      <c r="C311" s="114"/>
      <c r="D311" s="114"/>
      <c r="E311" s="114"/>
      <c r="F311" s="54"/>
      <c r="G311" s="54"/>
    </row>
    <row r="312" spans="1:7" hidden="1" outlineLevel="1" x14ac:dyDescent="0.25">
      <c r="A312" s="28" t="s">
        <v>861</v>
      </c>
      <c r="B312" s="57"/>
      <c r="F312" s="54"/>
      <c r="G312" s="54"/>
    </row>
    <row r="313" spans="1:7" hidden="1" outlineLevel="1" x14ac:dyDescent="0.25">
      <c r="A313" s="28" t="s">
        <v>862</v>
      </c>
      <c r="B313" s="57"/>
      <c r="F313" s="54"/>
      <c r="G313" s="54"/>
    </row>
    <row r="314" spans="1:7" hidden="1" outlineLevel="1" x14ac:dyDescent="0.25">
      <c r="A314" s="28" t="s">
        <v>863</v>
      </c>
      <c r="B314" s="57"/>
      <c r="F314" s="54"/>
      <c r="G314" s="54"/>
    </row>
    <row r="315" spans="1:7" hidden="1" outlineLevel="1" x14ac:dyDescent="0.25">
      <c r="A315" s="28" t="s">
        <v>864</v>
      </c>
      <c r="B315" s="57"/>
      <c r="F315" s="54"/>
      <c r="G315" s="54"/>
    </row>
    <row r="316" spans="1:7" hidden="1" outlineLevel="1" x14ac:dyDescent="0.25">
      <c r="A316" s="28" t="s">
        <v>865</v>
      </c>
      <c r="B316" s="57"/>
      <c r="F316" s="54"/>
      <c r="G316" s="54"/>
    </row>
    <row r="317" spans="1:7" hidden="1" outlineLevel="1" x14ac:dyDescent="0.25">
      <c r="A317" s="28" t="s">
        <v>866</v>
      </c>
      <c r="B317" s="57"/>
      <c r="F317" s="54"/>
      <c r="G317" s="54"/>
    </row>
    <row r="318" spans="1:7" hidden="1" outlineLevel="1" x14ac:dyDescent="0.25">
      <c r="A318" s="28" t="s">
        <v>867</v>
      </c>
      <c r="B318" s="57"/>
      <c r="F318" s="65"/>
      <c r="G318" s="65"/>
    </row>
    <row r="319" spans="1:7" ht="15" customHeight="1" collapsed="1" x14ac:dyDescent="0.25">
      <c r="A319" s="47"/>
      <c r="B319" s="48" t="s">
        <v>868</v>
      </c>
      <c r="C319" s="47" t="s">
        <v>700</v>
      </c>
      <c r="D319" s="47" t="s">
        <v>701</v>
      </c>
      <c r="E319" s="47"/>
      <c r="F319" s="47" t="s">
        <v>528</v>
      </c>
      <c r="G319" s="47" t="s">
        <v>702</v>
      </c>
    </row>
    <row r="320" spans="1:7" x14ac:dyDescent="0.25">
      <c r="A320" s="28" t="s">
        <v>869</v>
      </c>
      <c r="B320" s="28" t="s">
        <v>733</v>
      </c>
      <c r="C320" s="364">
        <v>55.5</v>
      </c>
      <c r="G320" s="28"/>
    </row>
    <row r="321" spans="1:7" x14ac:dyDescent="0.25">
      <c r="D321" s="114"/>
      <c r="E321" s="114"/>
      <c r="F321" s="114"/>
      <c r="G321" s="114"/>
    </row>
    <row r="322" spans="1:7" x14ac:dyDescent="0.25">
      <c r="B322" s="45" t="s">
        <v>734</v>
      </c>
      <c r="D322" s="114"/>
      <c r="E322" s="114"/>
      <c r="F322" s="114"/>
      <c r="G322" s="114"/>
    </row>
    <row r="323" spans="1:7" x14ac:dyDescent="0.25">
      <c r="A323" s="28" t="s">
        <v>870</v>
      </c>
      <c r="B323" s="28" t="s">
        <v>736</v>
      </c>
      <c r="C323" s="361">
        <v>139180.25109498095</v>
      </c>
      <c r="D323" s="361">
        <v>21176.880994793093</v>
      </c>
      <c r="E323" s="114"/>
      <c r="F323" s="54">
        <f t="shared" ref="F323:F330" si="8">IF($C$331=0,"",IF(C323="","",C323/$C$331))</f>
        <v>0.74093433568047029</v>
      </c>
      <c r="G323" s="54">
        <f>IF($D$331=0,"",IF(D323="","",D323/$D$331))</f>
        <v>0.12958167756270564</v>
      </c>
    </row>
    <row r="324" spans="1:7" x14ac:dyDescent="0.25">
      <c r="A324" s="28" t="s">
        <v>871</v>
      </c>
      <c r="B324" s="28" t="s">
        <v>738</v>
      </c>
      <c r="C324" s="361">
        <v>21890.632417694291</v>
      </c>
      <c r="D324" s="361">
        <v>16586.205809810905</v>
      </c>
      <c r="E324" s="114"/>
      <c r="F324" s="54">
        <f t="shared" si="8"/>
        <v>0.11653608224173254</v>
      </c>
      <c r="G324" s="54">
        <f t="shared" ref="G324:G330" si="9">IF($D$331=0,"",IF(D324="","",D324/$D$331))</f>
        <v>0.10149126180404221</v>
      </c>
    </row>
    <row r="325" spans="1:7" x14ac:dyDescent="0.25">
      <c r="A325" s="28" t="s">
        <v>872</v>
      </c>
      <c r="B325" s="28" t="s">
        <v>740</v>
      </c>
      <c r="C325" s="361">
        <v>13858.656471204058</v>
      </c>
      <c r="D325" s="361">
        <v>10516.514798574952</v>
      </c>
      <c r="E325" s="114"/>
      <c r="F325" s="54">
        <f t="shared" si="8"/>
        <v>7.3777381094879496E-2</v>
      </c>
      <c r="G325" s="54">
        <f t="shared" si="9"/>
        <v>6.4350724266119735E-2</v>
      </c>
    </row>
    <row r="326" spans="1:7" x14ac:dyDescent="0.25">
      <c r="A326" s="28" t="s">
        <v>873</v>
      </c>
      <c r="B326" s="28" t="s">
        <v>742</v>
      </c>
      <c r="C326" s="361">
        <v>6369.5216913587956</v>
      </c>
      <c r="D326" s="361">
        <v>6466.3298163880518</v>
      </c>
      <c r="E326" s="114"/>
      <c r="F326" s="54">
        <f t="shared" si="8"/>
        <v>3.3908527149937459E-2</v>
      </c>
      <c r="G326" s="54">
        <f t="shared" si="9"/>
        <v>3.9567576806392349E-2</v>
      </c>
    </row>
    <row r="327" spans="1:7" x14ac:dyDescent="0.25">
      <c r="A327" s="28" t="s">
        <v>874</v>
      </c>
      <c r="B327" s="28" t="s">
        <v>744</v>
      </c>
      <c r="C327" s="361">
        <v>3135.5500490145732</v>
      </c>
      <c r="D327" s="361">
        <v>3499.9184708139219</v>
      </c>
      <c r="E327" s="114"/>
      <c r="F327" s="54">
        <f t="shared" si="8"/>
        <v>1.6692286975211947E-2</v>
      </c>
      <c r="G327" s="54">
        <f t="shared" si="9"/>
        <v>2.1416057770371321E-2</v>
      </c>
    </row>
    <row r="328" spans="1:7" x14ac:dyDescent="0.25">
      <c r="A328" s="28" t="s">
        <v>875</v>
      </c>
      <c r="B328" s="28" t="s">
        <v>746</v>
      </c>
      <c r="C328" s="361">
        <v>1387.4236920018789</v>
      </c>
      <c r="D328" s="361">
        <v>1980.4007947382843</v>
      </c>
      <c r="E328" s="114"/>
      <c r="F328" s="54">
        <f t="shared" si="8"/>
        <v>7.3860324539810254E-3</v>
      </c>
      <c r="G328" s="54">
        <f t="shared" si="9"/>
        <v>1.2118104516514976E-2</v>
      </c>
    </row>
    <row r="329" spans="1:7" x14ac:dyDescent="0.25">
      <c r="A329" s="28" t="s">
        <v>876</v>
      </c>
      <c r="B329" s="28" t="s">
        <v>748</v>
      </c>
      <c r="C329" s="361">
        <v>677.71897354111366</v>
      </c>
      <c r="D329" s="361">
        <v>1273.7133461222252</v>
      </c>
      <c r="E329" s="114"/>
      <c r="F329" s="54">
        <f t="shared" si="8"/>
        <v>3.6078772202821768E-3</v>
      </c>
      <c r="G329" s="54">
        <f t="shared" si="9"/>
        <v>7.7938725804384051E-3</v>
      </c>
    </row>
    <row r="330" spans="1:7" x14ac:dyDescent="0.25">
      <c r="A330" s="28" t="s">
        <v>877</v>
      </c>
      <c r="B330" s="28" t="s">
        <v>750</v>
      </c>
      <c r="C330" s="361">
        <v>1344.4908997124007</v>
      </c>
      <c r="D330" s="361">
        <v>101925</v>
      </c>
      <c r="E330" s="114"/>
      <c r="F330" s="54">
        <f t="shared" si="8"/>
        <v>7.1574771835051613E-3</v>
      </c>
      <c r="G330" s="54">
        <f t="shared" si="9"/>
        <v>0.6236807246934154</v>
      </c>
    </row>
    <row r="331" spans="1:7" x14ac:dyDescent="0.25">
      <c r="A331" s="28" t="s">
        <v>878</v>
      </c>
      <c r="B331" s="55" t="s">
        <v>100</v>
      </c>
      <c r="C331" s="361">
        <f>SUM(C323:C330)</f>
        <v>187844.24528950805</v>
      </c>
      <c r="D331" s="361">
        <f>SUM(D323:D330)</f>
        <v>163424.96403124143</v>
      </c>
      <c r="E331" s="114"/>
      <c r="F331" s="65">
        <f>SUM(F323:F330)</f>
        <v>1.0000000000000002</v>
      </c>
      <c r="G331" s="83">
        <f>SUM(G323:G330)</f>
        <v>1</v>
      </c>
    </row>
    <row r="332" spans="1:7" hidden="1" outlineLevel="1" x14ac:dyDescent="0.25">
      <c r="A332" s="28" t="s">
        <v>879</v>
      </c>
      <c r="B332" s="57" t="s">
        <v>753</v>
      </c>
      <c r="D332" s="114"/>
      <c r="E332" s="114"/>
      <c r="F332" s="54">
        <f t="shared" ref="F332:F337" si="10">IF($C$331=0,"",IF(C332="[for completion]","",C332/$C$331))</f>
        <v>0</v>
      </c>
      <c r="G332" s="54"/>
    </row>
    <row r="333" spans="1:7" hidden="1" outlineLevel="1" x14ac:dyDescent="0.25">
      <c r="A333" s="28" t="s">
        <v>880</v>
      </c>
      <c r="B333" s="57" t="s">
        <v>755</v>
      </c>
      <c r="D333" s="114"/>
      <c r="E333" s="114"/>
      <c r="F333" s="54">
        <f t="shared" si="10"/>
        <v>0</v>
      </c>
      <c r="G333" s="54"/>
    </row>
    <row r="334" spans="1:7" hidden="1" outlineLevel="1" x14ac:dyDescent="0.25">
      <c r="A334" s="28" t="s">
        <v>881</v>
      </c>
      <c r="B334" s="57" t="s">
        <v>757</v>
      </c>
      <c r="F334" s="54">
        <f t="shared" si="10"/>
        <v>0</v>
      </c>
      <c r="G334" s="54"/>
    </row>
    <row r="335" spans="1:7" hidden="1" outlineLevel="1" x14ac:dyDescent="0.25">
      <c r="A335" s="28" t="s">
        <v>882</v>
      </c>
      <c r="B335" s="57" t="s">
        <v>759</v>
      </c>
      <c r="F335" s="54">
        <f t="shared" si="10"/>
        <v>0</v>
      </c>
      <c r="G335" s="54"/>
    </row>
    <row r="336" spans="1:7" hidden="1" outlineLevel="1" x14ac:dyDescent="0.25">
      <c r="A336" s="28" t="s">
        <v>883</v>
      </c>
      <c r="B336" s="57" t="s">
        <v>761</v>
      </c>
      <c r="F336" s="54">
        <f t="shared" si="10"/>
        <v>0</v>
      </c>
      <c r="G336" s="54"/>
    </row>
    <row r="337" spans="1:7" hidden="1" outlineLevel="1" x14ac:dyDescent="0.25">
      <c r="A337" s="28" t="s">
        <v>884</v>
      </c>
      <c r="B337" s="57" t="s">
        <v>763</v>
      </c>
      <c r="F337" s="54">
        <f t="shared" si="10"/>
        <v>0</v>
      </c>
      <c r="G337" s="54"/>
    </row>
    <row r="338" spans="1:7" hidden="1" outlineLevel="1" x14ac:dyDescent="0.25">
      <c r="A338" s="28" t="s">
        <v>885</v>
      </c>
      <c r="B338" s="57"/>
      <c r="F338" s="54"/>
      <c r="G338" s="54"/>
    </row>
    <row r="339" spans="1:7" hidden="1" outlineLevel="1" x14ac:dyDescent="0.25">
      <c r="A339" s="28" t="s">
        <v>886</v>
      </c>
      <c r="B339" s="57"/>
      <c r="F339" s="54"/>
      <c r="G339" s="54"/>
    </row>
    <row r="340" spans="1:7" hidden="1" outlineLevel="1" x14ac:dyDescent="0.25">
      <c r="A340" s="28" t="s">
        <v>887</v>
      </c>
      <c r="B340" s="57"/>
      <c r="F340" s="54"/>
      <c r="G340" s="65"/>
    </row>
    <row r="341" spans="1:7" ht="15" customHeight="1" collapsed="1" x14ac:dyDescent="0.25">
      <c r="A341" s="47"/>
      <c r="B341" s="48" t="s">
        <v>888</v>
      </c>
      <c r="C341" s="47" t="s">
        <v>889</v>
      </c>
      <c r="D341" s="47"/>
      <c r="E341" s="47"/>
      <c r="F341" s="47"/>
      <c r="G341" s="50"/>
    </row>
    <row r="342" spans="1:7" x14ac:dyDescent="0.25">
      <c r="A342" s="28" t="s">
        <v>890</v>
      </c>
      <c r="B342" s="45" t="s">
        <v>891</v>
      </c>
      <c r="C342" s="364" t="s">
        <v>967</v>
      </c>
      <c r="G342" s="28"/>
    </row>
    <row r="343" spans="1:7" x14ac:dyDescent="0.25">
      <c r="A343" s="28" t="s">
        <v>892</v>
      </c>
      <c r="B343" s="45" t="s">
        <v>893</v>
      </c>
      <c r="C343" s="364">
        <v>43.70110170844643</v>
      </c>
      <c r="G343" s="28"/>
    </row>
    <row r="344" spans="1:7" x14ac:dyDescent="0.25">
      <c r="A344" s="28" t="s">
        <v>894</v>
      </c>
      <c r="B344" s="45" t="s">
        <v>895</v>
      </c>
      <c r="C344" s="364" t="s">
        <v>967</v>
      </c>
      <c r="G344" s="28"/>
    </row>
    <row r="345" spans="1:7" x14ac:dyDescent="0.25">
      <c r="A345" s="28" t="s">
        <v>896</v>
      </c>
      <c r="B345" s="45" t="s">
        <v>897</v>
      </c>
      <c r="C345" s="364" t="s">
        <v>967</v>
      </c>
      <c r="G345" s="28"/>
    </row>
    <row r="346" spans="1:7" x14ac:dyDescent="0.25">
      <c r="A346" s="28" t="s">
        <v>898</v>
      </c>
      <c r="B346" s="45" t="s">
        <v>899</v>
      </c>
      <c r="C346" s="364">
        <v>4.3855447336207352</v>
      </c>
      <c r="G346" s="28"/>
    </row>
    <row r="347" spans="1:7" x14ac:dyDescent="0.25">
      <c r="A347" s="28" t="s">
        <v>900</v>
      </c>
      <c r="B347" s="45" t="s">
        <v>901</v>
      </c>
      <c r="C347" s="364">
        <v>20.426845494704349</v>
      </c>
      <c r="G347" s="28"/>
    </row>
    <row r="348" spans="1:7" x14ac:dyDescent="0.25">
      <c r="A348" s="28" t="s">
        <v>902</v>
      </c>
      <c r="B348" s="45" t="s">
        <v>903</v>
      </c>
      <c r="C348" s="364">
        <v>5.2264622917664587</v>
      </c>
      <c r="G348" s="28"/>
    </row>
    <row r="349" spans="1:7" x14ac:dyDescent="0.25">
      <c r="A349" s="28" t="s">
        <v>904</v>
      </c>
      <c r="B349" s="103" t="s">
        <v>905</v>
      </c>
      <c r="C349" s="364" t="s">
        <v>967</v>
      </c>
      <c r="G349" s="28"/>
    </row>
    <row r="350" spans="1:7" x14ac:dyDescent="0.25">
      <c r="A350" s="28" t="s">
        <v>906</v>
      </c>
      <c r="B350" s="103" t="s">
        <v>907</v>
      </c>
      <c r="C350" s="364" t="s">
        <v>967</v>
      </c>
      <c r="G350" s="28"/>
    </row>
    <row r="351" spans="1:7" x14ac:dyDescent="0.25">
      <c r="A351" s="28" t="s">
        <v>908</v>
      </c>
      <c r="B351" s="103" t="s">
        <v>98</v>
      </c>
      <c r="C351" s="364">
        <v>26.260045771462025</v>
      </c>
      <c r="G351" s="28"/>
    </row>
    <row r="352" spans="1:7" hidden="1" outlineLevel="1" x14ac:dyDescent="0.25">
      <c r="A352" s="28" t="s">
        <v>909</v>
      </c>
      <c r="B352" s="57" t="s">
        <v>910</v>
      </c>
      <c r="G352" s="28"/>
    </row>
    <row r="353" spans="1:7" hidden="1" outlineLevel="1" x14ac:dyDescent="0.25">
      <c r="A353" s="28" t="s">
        <v>911</v>
      </c>
      <c r="B353" s="57" t="s">
        <v>1174</v>
      </c>
      <c r="G353" s="28"/>
    </row>
    <row r="354" spans="1:7" hidden="1" outlineLevel="1" x14ac:dyDescent="0.25">
      <c r="A354" s="28" t="s">
        <v>912</v>
      </c>
      <c r="B354" s="57" t="s">
        <v>798</v>
      </c>
      <c r="G354" s="28"/>
    </row>
    <row r="355" spans="1:7" hidden="1" outlineLevel="1" x14ac:dyDescent="0.25">
      <c r="A355" s="28" t="s">
        <v>913</v>
      </c>
      <c r="B355" s="57" t="s">
        <v>1175</v>
      </c>
      <c r="G355" s="28"/>
    </row>
    <row r="356" spans="1:7" hidden="1" outlineLevel="1" x14ac:dyDescent="0.25">
      <c r="A356" s="28" t="s">
        <v>914</v>
      </c>
      <c r="B356" s="57" t="s">
        <v>1176</v>
      </c>
      <c r="G356" s="28"/>
    </row>
    <row r="357" spans="1:7" hidden="1" outlineLevel="1" x14ac:dyDescent="0.25">
      <c r="A357" s="28" t="s">
        <v>915</v>
      </c>
      <c r="B357" s="57" t="s">
        <v>1177</v>
      </c>
      <c r="G357" s="28"/>
    </row>
    <row r="358" spans="1:7" hidden="1" outlineLevel="1" x14ac:dyDescent="0.25">
      <c r="A358" s="28" t="s">
        <v>916</v>
      </c>
      <c r="B358" s="57"/>
      <c r="G358" s="28"/>
    </row>
    <row r="359" spans="1:7" hidden="1" outlineLevel="1" x14ac:dyDescent="0.25">
      <c r="A359" s="28" t="s">
        <v>917</v>
      </c>
      <c r="B359" s="57"/>
      <c r="G359" s="28"/>
    </row>
    <row r="360" spans="1:7" hidden="1" outlineLevel="1" x14ac:dyDescent="0.25">
      <c r="A360" s="28" t="s">
        <v>918</v>
      </c>
      <c r="B360" s="57"/>
      <c r="G360" s="28"/>
    </row>
    <row r="361" spans="1:7" hidden="1" outlineLevel="1" x14ac:dyDescent="0.25">
      <c r="A361" s="28" t="s">
        <v>919</v>
      </c>
      <c r="B361" s="57"/>
      <c r="G361" s="28"/>
    </row>
    <row r="362" spans="1:7" hidden="1" outlineLevel="1" x14ac:dyDescent="0.25">
      <c r="A362" s="28" t="s">
        <v>920</v>
      </c>
      <c r="B362" s="57"/>
      <c r="G362" s="28"/>
    </row>
    <row r="363" spans="1:7" hidden="1" outlineLevel="1" x14ac:dyDescent="0.25">
      <c r="A363" s="28" t="s">
        <v>921</v>
      </c>
      <c r="B363" s="57"/>
    </row>
    <row r="364" spans="1:7" hidden="1" outlineLevel="1" x14ac:dyDescent="0.25">
      <c r="A364" s="28" t="s">
        <v>922</v>
      </c>
      <c r="B364" s="57"/>
    </row>
    <row r="365" spans="1:7" hidden="1" outlineLevel="1" x14ac:dyDescent="0.25">
      <c r="A365" s="28" t="s">
        <v>923</v>
      </c>
      <c r="B365" s="57"/>
    </row>
    <row r="366" spans="1:7" hidden="1" outlineLevel="1" x14ac:dyDescent="0.25">
      <c r="A366" s="28" t="s">
        <v>924</v>
      </c>
      <c r="B366" s="57"/>
    </row>
    <row r="367" spans="1:7" hidden="1" outlineLevel="1" x14ac:dyDescent="0.25">
      <c r="A367" s="28" t="s">
        <v>925</v>
      </c>
      <c r="B367" s="57"/>
    </row>
    <row r="368" spans="1:7" hidden="1" outlineLevel="1" x14ac:dyDescent="0.25">
      <c r="A368" s="28" t="s">
        <v>926</v>
      </c>
      <c r="B368" s="57"/>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pageSetUpPr fitToPage="1"/>
  </sheetPr>
  <dimension ref="A1:N119"/>
  <sheetViews>
    <sheetView topLeftCell="A7" workbookViewId="0">
      <selection activeCell="A3" sqref="A3"/>
    </sheetView>
  </sheetViews>
  <sheetFormatPr defaultColWidth="8.85546875" defaultRowHeight="15" outlineLevelRow="1" x14ac:dyDescent="0.25"/>
  <cols>
    <col min="1" max="1" width="13.28515625" style="114" customWidth="1"/>
    <col min="2" max="2" width="60.7109375" style="114" customWidth="1"/>
    <col min="3" max="7" width="41" style="114" customWidth="1"/>
    <col min="8" max="8" width="7.28515625" style="114" customWidth="1"/>
    <col min="9" max="9" width="71.85546875" style="114" customWidth="1"/>
    <col min="10" max="11" width="47.7109375" style="114" customWidth="1"/>
    <col min="12" max="12" width="7.28515625" style="114" customWidth="1"/>
    <col min="13" max="13" width="25.7109375" style="114" customWidth="1"/>
    <col min="14" max="14" width="25.7109375" style="26" customWidth="1"/>
    <col min="15" max="16384" width="8.85546875" style="58"/>
  </cols>
  <sheetData>
    <row r="1" spans="1:13" x14ac:dyDescent="0.25">
      <c r="A1" s="423" t="s">
        <v>1737</v>
      </c>
    </row>
    <row r="2" spans="1:13" ht="31.5" x14ac:dyDescent="0.25">
      <c r="A2" s="25" t="s">
        <v>1627</v>
      </c>
      <c r="B2" s="25"/>
      <c r="C2" s="26"/>
      <c r="D2" s="26"/>
      <c r="E2" s="26"/>
      <c r="F2" s="61"/>
      <c r="G2" s="61"/>
      <c r="H2" s="26"/>
      <c r="I2" s="25"/>
      <c r="J2" s="26"/>
      <c r="K2" s="26"/>
      <c r="L2" s="26"/>
      <c r="M2" s="26"/>
    </row>
    <row r="3" spans="1:13" ht="15.75" thickBot="1" x14ac:dyDescent="0.3">
      <c r="A3" s="26"/>
      <c r="B3" s="27"/>
      <c r="C3" s="27"/>
      <c r="D3" s="26"/>
      <c r="E3" s="26"/>
      <c r="F3" s="26"/>
      <c r="G3" s="26"/>
      <c r="H3" s="26"/>
      <c r="L3" s="26"/>
      <c r="M3" s="26"/>
    </row>
    <row r="4" spans="1:13" ht="19.5" thickBot="1" x14ac:dyDescent="0.3">
      <c r="A4" s="29"/>
      <c r="B4" s="30" t="s">
        <v>24</v>
      </c>
      <c r="C4" s="31" t="s">
        <v>185</v>
      </c>
      <c r="D4" s="29"/>
      <c r="E4" s="29"/>
      <c r="F4" s="26"/>
      <c r="G4" s="26"/>
      <c r="H4" s="26"/>
      <c r="L4" s="26"/>
      <c r="M4" s="26"/>
    </row>
    <row r="5" spans="1:13" ht="15.75" thickBot="1" x14ac:dyDescent="0.3">
      <c r="H5" s="26"/>
      <c r="L5" s="26"/>
      <c r="M5" s="26"/>
    </row>
    <row r="6" spans="1:13" ht="18.75" x14ac:dyDescent="0.25">
      <c r="A6" s="32"/>
      <c r="B6" s="33" t="s">
        <v>1628</v>
      </c>
      <c r="C6" s="32"/>
      <c r="E6" s="34"/>
      <c r="F6" s="34"/>
      <c r="G6" s="34"/>
      <c r="H6" s="26"/>
      <c r="L6" s="26"/>
      <c r="M6" s="26"/>
    </row>
    <row r="7" spans="1:13" x14ac:dyDescent="0.25">
      <c r="B7" s="36" t="s">
        <v>1629</v>
      </c>
      <c r="H7" s="26"/>
      <c r="L7" s="26"/>
      <c r="M7" s="26"/>
    </row>
    <row r="8" spans="1:13" x14ac:dyDescent="0.25">
      <c r="B8" s="36" t="s">
        <v>1630</v>
      </c>
      <c r="H8" s="26"/>
      <c r="L8" s="26"/>
      <c r="M8" s="26"/>
    </row>
    <row r="9" spans="1:13" ht="15.75" thickBot="1" x14ac:dyDescent="0.3">
      <c r="B9" s="37" t="s">
        <v>1631</v>
      </c>
      <c r="H9" s="26"/>
      <c r="L9" s="26"/>
      <c r="M9" s="26"/>
    </row>
    <row r="10" spans="1:13" x14ac:dyDescent="0.25">
      <c r="B10" s="38"/>
      <c r="H10" s="26"/>
      <c r="L10" s="26"/>
      <c r="M10" s="26"/>
    </row>
    <row r="11" spans="1:13" x14ac:dyDescent="0.25">
      <c r="B11" s="38"/>
      <c r="H11" s="26"/>
      <c r="L11" s="26"/>
      <c r="M11" s="26"/>
    </row>
    <row r="12" spans="1:13" ht="37.5" x14ac:dyDescent="0.25">
      <c r="A12" s="39" t="s">
        <v>33</v>
      </c>
      <c r="B12" s="39" t="s">
        <v>1632</v>
      </c>
      <c r="C12" s="40"/>
      <c r="D12" s="40"/>
      <c r="E12" s="40"/>
      <c r="F12" s="40"/>
      <c r="G12" s="40"/>
      <c r="H12" s="26"/>
      <c r="L12" s="26"/>
      <c r="M12" s="26"/>
    </row>
    <row r="13" spans="1:13" ht="15" customHeight="1" x14ac:dyDescent="0.25">
      <c r="A13" s="47"/>
      <c r="B13" s="48" t="s">
        <v>1633</v>
      </c>
      <c r="C13" s="47" t="s">
        <v>1634</v>
      </c>
      <c r="D13" s="47" t="s">
        <v>1635</v>
      </c>
      <c r="E13" s="49"/>
      <c r="F13" s="50"/>
      <c r="G13" s="50"/>
      <c r="H13" s="26"/>
      <c r="L13" s="26"/>
      <c r="M13" s="26"/>
    </row>
    <row r="14" spans="1:13" x14ac:dyDescent="0.25">
      <c r="A14" s="114" t="s">
        <v>1636</v>
      </c>
      <c r="B14" s="103" t="s">
        <v>1637</v>
      </c>
      <c r="C14" s="114" t="s">
        <v>970</v>
      </c>
      <c r="D14" s="114" t="s">
        <v>970</v>
      </c>
      <c r="E14" s="34"/>
      <c r="F14" s="34"/>
      <c r="G14" s="34"/>
      <c r="H14" s="26"/>
      <c r="L14" s="26"/>
      <c r="M14" s="26"/>
    </row>
    <row r="15" spans="1:13" x14ac:dyDescent="0.25">
      <c r="A15" s="114" t="s">
        <v>1638</v>
      </c>
      <c r="B15" s="103" t="s">
        <v>444</v>
      </c>
      <c r="C15" s="114" t="s">
        <v>1732</v>
      </c>
      <c r="D15" s="114" t="s">
        <v>1736</v>
      </c>
      <c r="E15" s="34"/>
      <c r="F15" s="34"/>
      <c r="G15" s="34"/>
      <c r="H15" s="26"/>
      <c r="L15" s="26"/>
      <c r="M15" s="26"/>
    </row>
    <row r="16" spans="1:13" x14ac:dyDescent="0.25">
      <c r="A16" s="114" t="s">
        <v>1639</v>
      </c>
      <c r="B16" s="103" t="s">
        <v>1640</v>
      </c>
      <c r="C16" s="114" t="s">
        <v>970</v>
      </c>
      <c r="D16" s="114" t="s">
        <v>970</v>
      </c>
      <c r="E16" s="34"/>
      <c r="F16" s="34"/>
      <c r="G16" s="34"/>
      <c r="H16" s="26"/>
      <c r="L16" s="26"/>
      <c r="M16" s="26"/>
    </row>
    <row r="17" spans="1:13" x14ac:dyDescent="0.25">
      <c r="A17" s="114" t="s">
        <v>1641</v>
      </c>
      <c r="B17" s="103" t="s">
        <v>1642</v>
      </c>
      <c r="C17" s="114" t="s">
        <v>967</v>
      </c>
      <c r="D17" s="114" t="s">
        <v>967</v>
      </c>
      <c r="E17" s="34"/>
      <c r="F17" s="34"/>
      <c r="G17" s="34"/>
      <c r="H17" s="26"/>
      <c r="L17" s="26"/>
      <c r="M17" s="26"/>
    </row>
    <row r="18" spans="1:13" x14ac:dyDescent="0.25">
      <c r="A18" s="114" t="s">
        <v>1643</v>
      </c>
      <c r="B18" s="103" t="s">
        <v>1644</v>
      </c>
      <c r="C18" s="114" t="s">
        <v>1609</v>
      </c>
      <c r="D18" s="114" t="s">
        <v>1734</v>
      </c>
      <c r="E18" s="34"/>
      <c r="F18" s="34"/>
      <c r="G18" s="34"/>
      <c r="H18" s="26"/>
      <c r="L18" s="26"/>
      <c r="M18" s="26"/>
    </row>
    <row r="19" spans="1:13" x14ac:dyDescent="0.25">
      <c r="A19" s="114" t="s">
        <v>1645</v>
      </c>
      <c r="B19" s="103" t="s">
        <v>1646</v>
      </c>
      <c r="C19" s="114" t="s">
        <v>970</v>
      </c>
      <c r="D19" s="114" t="s">
        <v>970</v>
      </c>
      <c r="E19" s="34"/>
      <c r="F19" s="34"/>
      <c r="G19" s="34"/>
      <c r="H19" s="26"/>
      <c r="L19" s="26"/>
      <c r="M19" s="26"/>
    </row>
    <row r="20" spans="1:13" x14ac:dyDescent="0.25">
      <c r="A20" s="114" t="s">
        <v>1647</v>
      </c>
      <c r="B20" s="103" t="s">
        <v>1648</v>
      </c>
      <c r="C20" s="114" t="s">
        <v>1733</v>
      </c>
      <c r="D20" s="114" t="s">
        <v>1735</v>
      </c>
      <c r="E20" s="34"/>
      <c r="F20" s="34"/>
      <c r="G20" s="34"/>
      <c r="H20" s="26"/>
      <c r="L20" s="26"/>
      <c r="M20" s="26"/>
    </row>
    <row r="21" spans="1:13" x14ac:dyDescent="0.25">
      <c r="A21" s="114" t="s">
        <v>1649</v>
      </c>
      <c r="B21" s="103" t="s">
        <v>1650</v>
      </c>
      <c r="C21" s="114" t="s">
        <v>970</v>
      </c>
      <c r="D21" s="114" t="s">
        <v>970</v>
      </c>
      <c r="E21" s="34"/>
      <c r="F21" s="34"/>
      <c r="G21" s="34"/>
      <c r="H21" s="26"/>
      <c r="L21" s="26"/>
      <c r="M21" s="26"/>
    </row>
    <row r="22" spans="1:13" x14ac:dyDescent="0.25">
      <c r="A22" s="114" t="s">
        <v>1651</v>
      </c>
      <c r="B22" s="103" t="s">
        <v>1652</v>
      </c>
      <c r="C22" s="114" t="s">
        <v>973</v>
      </c>
      <c r="D22" s="114" t="s">
        <v>973</v>
      </c>
      <c r="E22" s="34"/>
      <c r="F22" s="34"/>
      <c r="G22" s="34"/>
      <c r="H22" s="26"/>
      <c r="L22" s="26"/>
      <c r="M22" s="26"/>
    </row>
    <row r="23" spans="1:13" outlineLevel="1" x14ac:dyDescent="0.25">
      <c r="A23" s="114" t="s">
        <v>1653</v>
      </c>
      <c r="B23" s="103" t="s">
        <v>1654</v>
      </c>
      <c r="C23" s="114" t="s">
        <v>970</v>
      </c>
      <c r="D23" s="114" t="s">
        <v>970</v>
      </c>
      <c r="E23" s="34"/>
      <c r="F23" s="34"/>
      <c r="G23" s="34"/>
      <c r="H23" s="26"/>
      <c r="L23" s="26"/>
      <c r="M23" s="26"/>
    </row>
    <row r="24" spans="1:13" outlineLevel="1" x14ac:dyDescent="0.25">
      <c r="A24" s="114" t="s">
        <v>1655</v>
      </c>
      <c r="B24" s="103" t="s">
        <v>1656</v>
      </c>
      <c r="C24" s="114" t="s">
        <v>1609</v>
      </c>
      <c r="D24" s="114" t="s">
        <v>1734</v>
      </c>
      <c r="E24" s="34"/>
      <c r="F24" s="34"/>
      <c r="G24" s="34"/>
      <c r="H24" s="26"/>
      <c r="L24" s="26"/>
      <c r="M24" s="26"/>
    </row>
    <row r="25" spans="1:13" outlineLevel="1" x14ac:dyDescent="0.25">
      <c r="A25" s="114" t="s">
        <v>1657</v>
      </c>
      <c r="B25" s="43"/>
      <c r="E25" s="34"/>
      <c r="F25" s="34"/>
      <c r="G25" s="34"/>
      <c r="H25" s="26"/>
      <c r="L25" s="26"/>
      <c r="M25" s="26"/>
    </row>
    <row r="26" spans="1:13" outlineLevel="1" x14ac:dyDescent="0.25">
      <c r="A26" s="114" t="s">
        <v>1658</v>
      </c>
      <c r="B26" s="43"/>
      <c r="E26" s="34"/>
      <c r="F26" s="34"/>
      <c r="G26" s="34"/>
      <c r="H26" s="26"/>
      <c r="L26" s="26"/>
      <c r="M26" s="26"/>
    </row>
    <row r="27" spans="1:13" outlineLevel="1" x14ac:dyDescent="0.25">
      <c r="A27" s="114" t="s">
        <v>1659</v>
      </c>
      <c r="B27" s="43"/>
      <c r="E27" s="34"/>
      <c r="F27" s="34"/>
      <c r="G27" s="34"/>
      <c r="H27" s="26"/>
      <c r="L27" s="26"/>
      <c r="M27" s="26"/>
    </row>
    <row r="28" spans="1:13" outlineLevel="1" x14ac:dyDescent="0.25">
      <c r="A28" s="114" t="s">
        <v>1660</v>
      </c>
      <c r="B28" s="43"/>
      <c r="E28" s="34"/>
      <c r="F28" s="34"/>
      <c r="G28" s="34"/>
      <c r="H28" s="26"/>
      <c r="L28" s="26"/>
      <c r="M28" s="26"/>
    </row>
    <row r="29" spans="1:13" outlineLevel="1" x14ac:dyDescent="0.25">
      <c r="A29" s="114" t="s">
        <v>1661</v>
      </c>
      <c r="B29" s="43"/>
      <c r="E29" s="34"/>
      <c r="F29" s="34"/>
      <c r="G29" s="34"/>
      <c r="H29" s="26"/>
      <c r="L29" s="26"/>
      <c r="M29" s="26"/>
    </row>
    <row r="30" spans="1:13" outlineLevel="1" x14ac:dyDescent="0.25">
      <c r="A30" s="114" t="s">
        <v>1662</v>
      </c>
      <c r="B30" s="43"/>
      <c r="E30" s="34"/>
      <c r="F30" s="34"/>
      <c r="G30" s="34"/>
      <c r="H30" s="26"/>
      <c r="L30" s="26"/>
      <c r="M30" s="26"/>
    </row>
    <row r="31" spans="1:13" outlineLevel="1" x14ac:dyDescent="0.25">
      <c r="A31" s="114" t="s">
        <v>1663</v>
      </c>
      <c r="B31" s="43"/>
      <c r="E31" s="34"/>
      <c r="F31" s="34"/>
      <c r="G31" s="34"/>
      <c r="H31" s="26"/>
      <c r="L31" s="26"/>
      <c r="M31" s="26"/>
    </row>
    <row r="32" spans="1:13" outlineLevel="1" x14ac:dyDescent="0.25">
      <c r="A32" s="114" t="s">
        <v>1664</v>
      </c>
      <c r="B32" s="43"/>
      <c r="E32" s="34"/>
      <c r="F32" s="34"/>
      <c r="G32" s="34"/>
      <c r="H32" s="26"/>
      <c r="L32" s="26"/>
      <c r="M32" s="26"/>
    </row>
    <row r="33" spans="1:13" ht="18.75" x14ac:dyDescent="0.25">
      <c r="A33" s="40"/>
      <c r="B33" s="39" t="s">
        <v>1630</v>
      </c>
      <c r="C33" s="40"/>
      <c r="D33" s="40"/>
      <c r="E33" s="40"/>
      <c r="F33" s="40"/>
      <c r="G33" s="40"/>
      <c r="H33" s="26"/>
      <c r="L33" s="26"/>
      <c r="M33" s="26"/>
    </row>
    <row r="34" spans="1:13" ht="15" customHeight="1" x14ac:dyDescent="0.25">
      <c r="A34" s="47"/>
      <c r="B34" s="48" t="s">
        <v>1665</v>
      </c>
      <c r="C34" s="47" t="s">
        <v>1635</v>
      </c>
      <c r="D34" s="47" t="s">
        <v>1666</v>
      </c>
      <c r="E34" s="50"/>
      <c r="F34" s="50"/>
      <c r="G34" s="50"/>
      <c r="H34" s="26"/>
      <c r="L34" s="26"/>
      <c r="M34" s="26"/>
    </row>
    <row r="35" spans="1:13" x14ac:dyDescent="0.25">
      <c r="A35" s="114" t="s">
        <v>1667</v>
      </c>
      <c r="B35" s="43" t="s">
        <v>970</v>
      </c>
      <c r="C35" s="43" t="s">
        <v>970</v>
      </c>
      <c r="D35" s="43" t="s">
        <v>970</v>
      </c>
      <c r="E35" s="388"/>
      <c r="F35" s="389"/>
      <c r="G35" s="389"/>
      <c r="H35" s="26"/>
      <c r="L35" s="26"/>
      <c r="M35" s="26"/>
    </row>
    <row r="36" spans="1:13" x14ac:dyDescent="0.25">
      <c r="A36" s="114" t="s">
        <v>1668</v>
      </c>
      <c r="B36" s="103"/>
      <c r="H36" s="26"/>
      <c r="L36" s="26"/>
      <c r="M36" s="26"/>
    </row>
    <row r="37" spans="1:13" x14ac:dyDescent="0.25">
      <c r="A37" s="114" t="s">
        <v>1669</v>
      </c>
      <c r="B37" s="103"/>
      <c r="H37" s="26"/>
      <c r="L37" s="26"/>
      <c r="M37" s="26"/>
    </row>
    <row r="38" spans="1:13" x14ac:dyDescent="0.25">
      <c r="A38" s="114" t="s">
        <v>1670</v>
      </c>
      <c r="B38" s="103"/>
      <c r="H38" s="26"/>
      <c r="L38" s="26"/>
      <c r="M38" s="26"/>
    </row>
    <row r="39" spans="1:13" x14ac:dyDescent="0.25">
      <c r="A39" s="114" t="s">
        <v>1671</v>
      </c>
      <c r="B39" s="103"/>
      <c r="H39" s="26"/>
      <c r="L39" s="26"/>
      <c r="M39" s="26"/>
    </row>
    <row r="40" spans="1:13" x14ac:dyDescent="0.25">
      <c r="A40" s="114" t="s">
        <v>1672</v>
      </c>
      <c r="B40" s="103"/>
      <c r="H40" s="26"/>
      <c r="L40" s="26"/>
      <c r="M40" s="26"/>
    </row>
    <row r="41" spans="1:13" x14ac:dyDescent="0.25">
      <c r="A41" s="114" t="s">
        <v>1673</v>
      </c>
      <c r="B41" s="103"/>
      <c r="H41" s="26"/>
      <c r="L41" s="26"/>
      <c r="M41" s="26"/>
    </row>
    <row r="42" spans="1:13" x14ac:dyDescent="0.25">
      <c r="A42" s="114" t="s">
        <v>1674</v>
      </c>
      <c r="B42" s="103"/>
      <c r="H42" s="26"/>
      <c r="L42" s="26"/>
      <c r="M42" s="26"/>
    </row>
    <row r="43" spans="1:13" x14ac:dyDescent="0.25">
      <c r="A43" s="114" t="s">
        <v>1675</v>
      </c>
      <c r="B43" s="103"/>
      <c r="H43" s="26"/>
      <c r="L43" s="26"/>
      <c r="M43" s="26"/>
    </row>
    <row r="44" spans="1:13" x14ac:dyDescent="0.25">
      <c r="A44" s="114" t="s">
        <v>1676</v>
      </c>
      <c r="B44" s="103"/>
      <c r="H44" s="26"/>
      <c r="L44" s="26"/>
      <c r="M44" s="26"/>
    </row>
    <row r="45" spans="1:13" x14ac:dyDescent="0.25">
      <c r="A45" s="114" t="s">
        <v>1677</v>
      </c>
      <c r="B45" s="103"/>
      <c r="H45" s="26"/>
      <c r="L45" s="26"/>
      <c r="M45" s="26"/>
    </row>
    <row r="46" spans="1:13" x14ac:dyDescent="0.25">
      <c r="A46" s="114" t="s">
        <v>1678</v>
      </c>
      <c r="B46" s="103"/>
      <c r="H46" s="26"/>
      <c r="L46" s="26"/>
      <c r="M46" s="26"/>
    </row>
    <row r="47" spans="1:13" x14ac:dyDescent="0.25">
      <c r="A47" s="114" t="s">
        <v>1679</v>
      </c>
      <c r="B47" s="103"/>
      <c r="H47" s="26"/>
      <c r="L47" s="26"/>
      <c r="M47" s="26"/>
    </row>
    <row r="48" spans="1:13" x14ac:dyDescent="0.25">
      <c r="A48" s="114" t="s">
        <v>1680</v>
      </c>
      <c r="B48" s="103"/>
      <c r="H48" s="26"/>
      <c r="L48" s="26"/>
      <c r="M48" s="26"/>
    </row>
    <row r="49" spans="1:13" x14ac:dyDescent="0.25">
      <c r="A49" s="114" t="s">
        <v>1681</v>
      </c>
      <c r="B49" s="103"/>
      <c r="H49" s="26"/>
      <c r="L49" s="26"/>
      <c r="M49" s="26"/>
    </row>
    <row r="50" spans="1:13" x14ac:dyDescent="0.25">
      <c r="A50" s="114" t="s">
        <v>1682</v>
      </c>
      <c r="B50" s="103"/>
      <c r="H50" s="26"/>
      <c r="L50" s="26"/>
      <c r="M50" s="26"/>
    </row>
    <row r="51" spans="1:13" x14ac:dyDescent="0.25">
      <c r="A51" s="114" t="s">
        <v>1683</v>
      </c>
      <c r="B51" s="103"/>
      <c r="H51" s="26"/>
      <c r="L51" s="26"/>
      <c r="M51" s="26"/>
    </row>
    <row r="52" spans="1:13" x14ac:dyDescent="0.25">
      <c r="A52" s="114" t="s">
        <v>1684</v>
      </c>
      <c r="B52" s="103"/>
      <c r="H52" s="26"/>
      <c r="L52" s="26"/>
      <c r="M52" s="26"/>
    </row>
    <row r="53" spans="1:13" x14ac:dyDescent="0.25">
      <c r="A53" s="114" t="s">
        <v>1685</v>
      </c>
      <c r="B53" s="103"/>
      <c r="H53" s="26"/>
      <c r="L53" s="26"/>
      <c r="M53" s="26"/>
    </row>
    <row r="54" spans="1:13" x14ac:dyDescent="0.25">
      <c r="A54" s="114" t="s">
        <v>1686</v>
      </c>
      <c r="B54" s="103"/>
      <c r="H54" s="26"/>
      <c r="L54" s="26"/>
      <c r="M54" s="26"/>
    </row>
    <row r="55" spans="1:13" x14ac:dyDescent="0.25">
      <c r="A55" s="114" t="s">
        <v>1687</v>
      </c>
      <c r="B55" s="103"/>
      <c r="H55" s="26"/>
      <c r="L55" s="26"/>
      <c r="M55" s="26"/>
    </row>
    <row r="56" spans="1:13" x14ac:dyDescent="0.25">
      <c r="A56" s="114" t="s">
        <v>1688</v>
      </c>
      <c r="B56" s="103"/>
      <c r="H56" s="26"/>
      <c r="L56" s="26"/>
      <c r="M56" s="26"/>
    </row>
    <row r="57" spans="1:13" x14ac:dyDescent="0.25">
      <c r="A57" s="114" t="s">
        <v>1689</v>
      </c>
      <c r="B57" s="103"/>
      <c r="H57" s="26"/>
      <c r="L57" s="26"/>
      <c r="M57" s="26"/>
    </row>
    <row r="58" spans="1:13" x14ac:dyDescent="0.25">
      <c r="A58" s="114" t="s">
        <v>1690</v>
      </c>
      <c r="B58" s="103"/>
      <c r="H58" s="26"/>
      <c r="L58" s="26"/>
      <c r="M58" s="26"/>
    </row>
    <row r="59" spans="1:13" x14ac:dyDescent="0.25">
      <c r="A59" s="114" t="s">
        <v>1691</v>
      </c>
      <c r="B59" s="103"/>
      <c r="H59" s="26"/>
      <c r="L59" s="26"/>
      <c r="M59" s="26"/>
    </row>
    <row r="60" spans="1:13" outlineLevel="1" x14ac:dyDescent="0.25">
      <c r="A60" s="114" t="s">
        <v>1692</v>
      </c>
      <c r="B60" s="103"/>
      <c r="E60" s="103"/>
      <c r="F60" s="103"/>
      <c r="G60" s="103"/>
      <c r="H60" s="26"/>
      <c r="L60" s="26"/>
      <c r="M60" s="26"/>
    </row>
    <row r="61" spans="1:13" outlineLevel="1" x14ac:dyDescent="0.25">
      <c r="A61" s="114" t="s">
        <v>1693</v>
      </c>
      <c r="B61" s="103"/>
      <c r="E61" s="103"/>
      <c r="F61" s="103"/>
      <c r="G61" s="103"/>
      <c r="H61" s="26"/>
      <c r="L61" s="26"/>
      <c r="M61" s="26"/>
    </row>
    <row r="62" spans="1:13" outlineLevel="1" x14ac:dyDescent="0.25">
      <c r="A62" s="114" t="s">
        <v>1694</v>
      </c>
      <c r="B62" s="103"/>
      <c r="E62" s="103"/>
      <c r="F62" s="103"/>
      <c r="G62" s="103"/>
      <c r="H62" s="26"/>
      <c r="L62" s="26"/>
      <c r="M62" s="26"/>
    </row>
    <row r="63" spans="1:13" outlineLevel="1" x14ac:dyDescent="0.25">
      <c r="A63" s="114" t="s">
        <v>1695</v>
      </c>
      <c r="B63" s="103"/>
      <c r="E63" s="103"/>
      <c r="F63" s="103"/>
      <c r="G63" s="103"/>
      <c r="H63" s="26"/>
      <c r="L63" s="26"/>
      <c r="M63" s="26"/>
    </row>
    <row r="64" spans="1:13" outlineLevel="1" x14ac:dyDescent="0.25">
      <c r="A64" s="114" t="s">
        <v>1696</v>
      </c>
      <c r="B64" s="103"/>
      <c r="E64" s="103"/>
      <c r="F64" s="103"/>
      <c r="G64" s="103"/>
      <c r="H64" s="26"/>
      <c r="L64" s="26"/>
      <c r="M64" s="26"/>
    </row>
    <row r="65" spans="1:14" outlineLevel="1" x14ac:dyDescent="0.25">
      <c r="A65" s="114" t="s">
        <v>1697</v>
      </c>
      <c r="B65" s="103"/>
      <c r="E65" s="103"/>
      <c r="F65" s="103"/>
      <c r="G65" s="103"/>
      <c r="H65" s="26"/>
      <c r="L65" s="26"/>
      <c r="M65" s="26"/>
    </row>
    <row r="66" spans="1:14" outlineLevel="1" x14ac:dyDescent="0.25">
      <c r="A66" s="114" t="s">
        <v>1698</v>
      </c>
      <c r="B66" s="103"/>
      <c r="E66" s="103"/>
      <c r="F66" s="103"/>
      <c r="G66" s="103"/>
      <c r="H66" s="26"/>
      <c r="L66" s="26"/>
      <c r="M66" s="26"/>
    </row>
    <row r="67" spans="1:14" outlineLevel="1" x14ac:dyDescent="0.25">
      <c r="A67" s="114" t="s">
        <v>1699</v>
      </c>
      <c r="B67" s="103"/>
      <c r="E67" s="103"/>
      <c r="F67" s="103"/>
      <c r="G67" s="103"/>
      <c r="H67" s="26"/>
      <c r="L67" s="26"/>
      <c r="M67" s="26"/>
    </row>
    <row r="68" spans="1:14" outlineLevel="1" x14ac:dyDescent="0.25">
      <c r="A68" s="114" t="s">
        <v>1700</v>
      </c>
      <c r="B68" s="103"/>
      <c r="E68" s="103"/>
      <c r="F68" s="103"/>
      <c r="G68" s="103"/>
      <c r="H68" s="26"/>
      <c r="L68" s="26"/>
      <c r="M68" s="26"/>
    </row>
    <row r="69" spans="1:14" outlineLevel="1" x14ac:dyDescent="0.25">
      <c r="A69" s="114" t="s">
        <v>1701</v>
      </c>
      <c r="B69" s="103"/>
      <c r="E69" s="103"/>
      <c r="F69" s="103"/>
      <c r="G69" s="103"/>
      <c r="H69" s="26"/>
      <c r="L69" s="26"/>
      <c r="M69" s="26"/>
    </row>
    <row r="70" spans="1:14" outlineLevel="1" x14ac:dyDescent="0.25">
      <c r="A70" s="114" t="s">
        <v>1702</v>
      </c>
      <c r="B70" s="103"/>
      <c r="E70" s="103"/>
      <c r="F70" s="103"/>
      <c r="G70" s="103"/>
      <c r="H70" s="26"/>
      <c r="L70" s="26"/>
      <c r="M70" s="26"/>
    </row>
    <row r="71" spans="1:14" outlineLevel="1" x14ac:dyDescent="0.25">
      <c r="A71" s="114" t="s">
        <v>1703</v>
      </c>
      <c r="B71" s="103"/>
      <c r="E71" s="103"/>
      <c r="F71" s="103"/>
      <c r="G71" s="103"/>
      <c r="H71" s="26"/>
      <c r="L71" s="26"/>
      <c r="M71" s="26"/>
    </row>
    <row r="72" spans="1:14" outlineLevel="1" x14ac:dyDescent="0.25">
      <c r="A72" s="114" t="s">
        <v>1704</v>
      </c>
      <c r="B72" s="103"/>
      <c r="E72" s="103"/>
      <c r="F72" s="103"/>
      <c r="G72" s="103"/>
      <c r="H72" s="26"/>
      <c r="L72" s="26"/>
      <c r="M72" s="26"/>
    </row>
    <row r="73" spans="1:14" ht="18.75" x14ac:dyDescent="0.25">
      <c r="A73" s="40"/>
      <c r="B73" s="39" t="s">
        <v>1631</v>
      </c>
      <c r="C73" s="40"/>
      <c r="D73" s="40"/>
      <c r="E73" s="40"/>
      <c r="F73" s="40"/>
      <c r="G73" s="40"/>
      <c r="H73" s="26"/>
    </row>
    <row r="74" spans="1:14" ht="15" customHeight="1" x14ac:dyDescent="0.25">
      <c r="A74" s="47"/>
      <c r="B74" s="48" t="s">
        <v>1705</v>
      </c>
      <c r="C74" s="47" t="s">
        <v>100</v>
      </c>
      <c r="D74" s="47"/>
      <c r="E74" s="50"/>
      <c r="F74" s="50"/>
      <c r="G74" s="50"/>
      <c r="H74" s="58"/>
      <c r="I74" s="58"/>
      <c r="J74" s="58"/>
      <c r="K74" s="58"/>
      <c r="L74" s="58"/>
      <c r="M74" s="58"/>
      <c r="N74" s="58"/>
    </row>
    <row r="75" spans="1:14" x14ac:dyDescent="0.25">
      <c r="A75" s="114" t="s">
        <v>1706</v>
      </c>
      <c r="B75" s="114" t="s">
        <v>1707</v>
      </c>
      <c r="C75" s="114">
        <v>51</v>
      </c>
      <c r="H75" s="26"/>
    </row>
    <row r="76" spans="1:14" x14ac:dyDescent="0.25">
      <c r="A76" s="114" t="s">
        <v>1708</v>
      </c>
      <c r="B76" s="114" t="s">
        <v>1709</v>
      </c>
      <c r="C76" s="114">
        <v>258</v>
      </c>
      <c r="H76" s="26"/>
    </row>
    <row r="77" spans="1:14" x14ac:dyDescent="0.25">
      <c r="A77" s="114" t="s">
        <v>1710</v>
      </c>
      <c r="H77" s="26"/>
    </row>
    <row r="78" spans="1:14" x14ac:dyDescent="0.25">
      <c r="A78" s="114" t="s">
        <v>1711</v>
      </c>
      <c r="H78" s="26"/>
    </row>
    <row r="79" spans="1:14" x14ac:dyDescent="0.25">
      <c r="A79" s="114" t="s">
        <v>1712</v>
      </c>
      <c r="H79" s="26"/>
    </row>
    <row r="80" spans="1:14" x14ac:dyDescent="0.25">
      <c r="A80" s="114" t="s">
        <v>1713</v>
      </c>
      <c r="H80" s="26"/>
    </row>
    <row r="81" spans="1:8" x14ac:dyDescent="0.25">
      <c r="A81" s="47"/>
      <c r="B81" s="48" t="s">
        <v>1714</v>
      </c>
      <c r="C81" s="47" t="s">
        <v>527</v>
      </c>
      <c r="D81" s="47" t="s">
        <v>528</v>
      </c>
      <c r="E81" s="50" t="s">
        <v>1715</v>
      </c>
      <c r="F81" s="50"/>
      <c r="G81" s="50"/>
      <c r="H81" s="26"/>
    </row>
    <row r="82" spans="1:8" x14ac:dyDescent="0.25">
      <c r="A82" s="114" t="s">
        <v>1716</v>
      </c>
      <c r="B82" s="114" t="s">
        <v>1717</v>
      </c>
      <c r="C82" s="422">
        <v>4.1999999999999997E-3</v>
      </c>
      <c r="D82" s="422">
        <v>1.0699999999999999E-2</v>
      </c>
      <c r="E82" s="422">
        <v>5.4000000000000003E-3</v>
      </c>
      <c r="F82" s="58"/>
      <c r="G82" s="390"/>
      <c r="H82" s="26"/>
    </row>
    <row r="83" spans="1:8" x14ac:dyDescent="0.25">
      <c r="A83" s="114" t="s">
        <v>1718</v>
      </c>
      <c r="B83" s="114" t="s">
        <v>1719</v>
      </c>
      <c r="C83" s="422">
        <v>3.0000000000000001E-3</v>
      </c>
      <c r="D83" s="422">
        <v>4.4000000000000003E-3</v>
      </c>
      <c r="E83" s="422">
        <v>3.3E-3</v>
      </c>
      <c r="F83" s="58"/>
      <c r="H83" s="26"/>
    </row>
    <row r="84" spans="1:8" x14ac:dyDescent="0.25">
      <c r="A84" s="114" t="s">
        <v>1720</v>
      </c>
      <c r="B84" s="114" t="s">
        <v>1721</v>
      </c>
      <c r="C84" s="422">
        <v>2E-3</v>
      </c>
      <c r="D84" s="422">
        <v>6.4000000000000003E-3</v>
      </c>
      <c r="E84" s="422">
        <v>4.3E-3</v>
      </c>
      <c r="F84" s="58"/>
      <c r="H84" s="26"/>
    </row>
    <row r="85" spans="1:8" x14ac:dyDescent="0.25">
      <c r="A85" s="114" t="s">
        <v>1722</v>
      </c>
      <c r="B85" s="114" t="s">
        <v>1723</v>
      </c>
      <c r="C85" s="422">
        <v>1.4E-3</v>
      </c>
      <c r="D85" s="422">
        <v>4.4999999999999997E-3</v>
      </c>
      <c r="E85" s="422">
        <v>2.5999999999999999E-3</v>
      </c>
      <c r="F85" s="58"/>
      <c r="H85" s="26"/>
    </row>
    <row r="86" spans="1:8" outlineLevel="1" x14ac:dyDescent="0.25">
      <c r="A86" s="114" t="s">
        <v>1724</v>
      </c>
      <c r="B86" s="114" t="s">
        <v>1729</v>
      </c>
      <c r="C86" s="422">
        <v>4.0000000000000002E-4</v>
      </c>
      <c r="D86" s="422">
        <v>1.6999999999999999E-3</v>
      </c>
      <c r="E86" s="422">
        <v>8.0000000000000004E-4</v>
      </c>
      <c r="F86" s="58"/>
      <c r="H86" s="26"/>
    </row>
    <row r="87" spans="1:8" outlineLevel="1" x14ac:dyDescent="0.25">
      <c r="A87" s="114" t="s">
        <v>1725</v>
      </c>
      <c r="H87" s="26"/>
    </row>
    <row r="88" spans="1:8" outlineLevel="1" x14ac:dyDescent="0.25">
      <c r="A88" s="114" t="s">
        <v>1726</v>
      </c>
      <c r="H88" s="26"/>
    </row>
    <row r="89" spans="1:8" outlineLevel="1" x14ac:dyDescent="0.25">
      <c r="A89" s="114" t="s">
        <v>1727</v>
      </c>
      <c r="H89" s="26"/>
    </row>
    <row r="90" spans="1:8" x14ac:dyDescent="0.25">
      <c r="A90" s="114" t="s">
        <v>1728</v>
      </c>
      <c r="H90" s="26"/>
    </row>
    <row r="91" spans="1:8" x14ac:dyDescent="0.25">
      <c r="H91" s="26"/>
    </row>
    <row r="92" spans="1:8" x14ac:dyDescent="0.25">
      <c r="H92" s="26"/>
    </row>
    <row r="93" spans="1:8" x14ac:dyDescent="0.25">
      <c r="H93" s="26"/>
    </row>
    <row r="94" spans="1:8" x14ac:dyDescent="0.25">
      <c r="H94" s="26"/>
    </row>
    <row r="95" spans="1:8" x14ac:dyDescent="0.25">
      <c r="H95" s="26"/>
    </row>
    <row r="96" spans="1:8" x14ac:dyDescent="0.25">
      <c r="H96" s="26"/>
    </row>
    <row r="97" spans="8:8" x14ac:dyDescent="0.25">
      <c r="H97" s="26"/>
    </row>
    <row r="98" spans="8:8" x14ac:dyDescent="0.25">
      <c r="H98" s="26"/>
    </row>
    <row r="99" spans="8:8" x14ac:dyDescent="0.25">
      <c r="H99" s="26"/>
    </row>
    <row r="100" spans="8:8" x14ac:dyDescent="0.25">
      <c r="H100" s="26"/>
    </row>
    <row r="101" spans="8:8" x14ac:dyDescent="0.25">
      <c r="H101" s="26"/>
    </row>
    <row r="102" spans="8:8" x14ac:dyDescent="0.25">
      <c r="H102" s="26"/>
    </row>
    <row r="103" spans="8:8" x14ac:dyDescent="0.25">
      <c r="H103" s="26"/>
    </row>
    <row r="104" spans="8:8" x14ac:dyDescent="0.25">
      <c r="H104" s="26"/>
    </row>
    <row r="105" spans="8:8" x14ac:dyDescent="0.25">
      <c r="H105" s="26"/>
    </row>
    <row r="106" spans="8:8" x14ac:dyDescent="0.25">
      <c r="H106" s="26"/>
    </row>
    <row r="107" spans="8:8" x14ac:dyDescent="0.25">
      <c r="H107" s="26"/>
    </row>
    <row r="108" spans="8:8" x14ac:dyDescent="0.25">
      <c r="H108" s="26"/>
    </row>
    <row r="109" spans="8:8" x14ac:dyDescent="0.25">
      <c r="H109" s="26"/>
    </row>
    <row r="110" spans="8:8" x14ac:dyDescent="0.25">
      <c r="H110" s="26"/>
    </row>
    <row r="111" spans="8:8" x14ac:dyDescent="0.25">
      <c r="H111" s="26"/>
    </row>
    <row r="112" spans="8:8" x14ac:dyDescent="0.25">
      <c r="H112" s="26"/>
    </row>
    <row r="113" spans="8:8" x14ac:dyDescent="0.25">
      <c r="H113" s="26"/>
    </row>
    <row r="114" spans="8:8" x14ac:dyDescent="0.25">
      <c r="H114" s="26"/>
    </row>
    <row r="115" spans="8:8" x14ac:dyDescent="0.25">
      <c r="H115" s="26"/>
    </row>
    <row r="116" spans="8:8" x14ac:dyDescent="0.25">
      <c r="H116" s="26"/>
    </row>
    <row r="117" spans="8:8" x14ac:dyDescent="0.25">
      <c r="H117" s="26"/>
    </row>
    <row r="118" spans="8:8" x14ac:dyDescent="0.25">
      <c r="H118" s="26"/>
    </row>
    <row r="119" spans="8:8" x14ac:dyDescent="0.25">
      <c r="H119" s="26"/>
    </row>
  </sheetData>
  <hyperlinks>
    <hyperlink ref="B8" location="'E. Optional ECB Repo Disclosure'!A34" display="2.  Additional information on the swaps"/>
    <hyperlink ref="B7" location="'E. Optional ECB Repo Disclosure'!A12" display="1. Swap Transaction Counterparties"/>
    <hyperlink ref="B9" location="'E. Optional ECB Repo Disclosure'!A74" display="3.  Additional information on the asset distribution"/>
  </hyperlinks>
  <pageMargins left="0.7" right="0.7" top="0.75" bottom="0.75" header="0.3" footer="0.3"/>
  <pageSetup paperSize="9" scale="6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36E00"/>
  </sheetPr>
  <dimension ref="A1:M38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28" bestFit="1" customWidth="1"/>
    <col min="3" max="3" width="134.7109375" style="2" customWidth="1"/>
    <col min="4" max="13" width="11.42578125" style="2"/>
  </cols>
  <sheetData>
    <row r="1" spans="1:3" ht="31.5" x14ac:dyDescent="0.25">
      <c r="A1" s="25" t="s">
        <v>927</v>
      </c>
      <c r="B1" s="25"/>
      <c r="C1" s="26"/>
    </row>
    <row r="2" spans="1:3" x14ac:dyDescent="0.25">
      <c r="B2" s="26"/>
      <c r="C2" s="26"/>
    </row>
    <row r="3" spans="1:3" x14ac:dyDescent="0.25">
      <c r="A3" s="84" t="s">
        <v>928</v>
      </c>
      <c r="B3" s="85"/>
      <c r="C3" s="26"/>
    </row>
    <row r="4" spans="1:3" x14ac:dyDescent="0.25">
      <c r="C4" s="26"/>
    </row>
    <row r="5" spans="1:3" ht="37.5" x14ac:dyDescent="0.25">
      <c r="A5" s="39" t="s">
        <v>33</v>
      </c>
      <c r="B5" s="39" t="s">
        <v>929</v>
      </c>
      <c r="C5" s="86" t="s">
        <v>930</v>
      </c>
    </row>
    <row r="6" spans="1:3" x14ac:dyDescent="0.25">
      <c r="A6" s="1" t="s">
        <v>931</v>
      </c>
      <c r="B6" s="42" t="s">
        <v>932</v>
      </c>
      <c r="C6" s="104" t="s">
        <v>1178</v>
      </c>
    </row>
    <row r="7" spans="1:3" x14ac:dyDescent="0.25">
      <c r="A7" s="1" t="s">
        <v>933</v>
      </c>
      <c r="B7" s="42" t="s">
        <v>934</v>
      </c>
      <c r="C7" s="105" t="s">
        <v>1179</v>
      </c>
    </row>
    <row r="8" spans="1:3" x14ac:dyDescent="0.25">
      <c r="A8" s="1" t="s">
        <v>935</v>
      </c>
      <c r="B8" s="42" t="s">
        <v>936</v>
      </c>
      <c r="C8" s="106" t="s">
        <v>970</v>
      </c>
    </row>
    <row r="9" spans="1:3" ht="409.5" customHeight="1" x14ac:dyDescent="0.25">
      <c r="A9" s="1" t="s">
        <v>937</v>
      </c>
      <c r="B9" s="42" t="s">
        <v>938</v>
      </c>
      <c r="C9" s="107" t="s">
        <v>1180</v>
      </c>
    </row>
    <row r="10" spans="1:3" ht="44.25" customHeight="1" x14ac:dyDescent="0.25">
      <c r="A10" s="1" t="s">
        <v>939</v>
      </c>
      <c r="B10" s="42" t="s">
        <v>940</v>
      </c>
      <c r="C10" s="108" t="s">
        <v>1181</v>
      </c>
    </row>
    <row r="11" spans="1:3" ht="54.75" customHeight="1" x14ac:dyDescent="0.25">
      <c r="A11" s="1" t="s">
        <v>941</v>
      </c>
      <c r="B11" s="42" t="s">
        <v>942</v>
      </c>
      <c r="C11" s="109" t="s">
        <v>1181</v>
      </c>
    </row>
    <row r="12" spans="1:3" ht="30" x14ac:dyDescent="0.25">
      <c r="A12" s="1" t="s">
        <v>943</v>
      </c>
      <c r="B12" s="42" t="s">
        <v>944</v>
      </c>
      <c r="C12" s="110" t="s">
        <v>1182</v>
      </c>
    </row>
    <row r="13" spans="1:3" x14ac:dyDescent="0.25">
      <c r="A13" s="1" t="s">
        <v>945</v>
      </c>
      <c r="B13" s="42" t="s">
        <v>946</v>
      </c>
      <c r="C13" s="28"/>
    </row>
    <row r="14" spans="1:3" ht="30" x14ac:dyDescent="0.25">
      <c r="A14" s="1" t="s">
        <v>947</v>
      </c>
      <c r="B14" s="42" t="s">
        <v>948</v>
      </c>
      <c r="C14" s="28"/>
    </row>
    <row r="15" spans="1:3" x14ac:dyDescent="0.25">
      <c r="A15" s="1" t="s">
        <v>949</v>
      </c>
      <c r="B15" s="42" t="s">
        <v>950</v>
      </c>
      <c r="C15" s="112" t="s">
        <v>1183</v>
      </c>
    </row>
    <row r="16" spans="1:3" ht="30" x14ac:dyDescent="0.25">
      <c r="A16" s="1" t="s">
        <v>951</v>
      </c>
      <c r="B16" s="46" t="s">
        <v>952</v>
      </c>
      <c r="C16" s="111" t="s">
        <v>1184</v>
      </c>
    </row>
    <row r="17" spans="1:3" ht="30" customHeight="1" x14ac:dyDescent="0.25">
      <c r="A17" s="1" t="s">
        <v>953</v>
      </c>
      <c r="B17" s="46" t="s">
        <v>954</v>
      </c>
      <c r="C17" s="28"/>
    </row>
    <row r="18" spans="1:3" x14ac:dyDescent="0.25">
      <c r="A18" s="1" t="s">
        <v>955</v>
      </c>
      <c r="B18" s="46" t="s">
        <v>956</v>
      </c>
      <c r="C18" s="113" t="s">
        <v>1185</v>
      </c>
    </row>
    <row r="19" spans="1:3" outlineLevel="1" x14ac:dyDescent="0.25">
      <c r="A19" s="1" t="s">
        <v>957</v>
      </c>
      <c r="B19" s="46" t="s">
        <v>958</v>
      </c>
      <c r="C19" s="114" t="s">
        <v>967</v>
      </c>
    </row>
    <row r="20" spans="1:3" outlineLevel="1" x14ac:dyDescent="0.25">
      <c r="A20" s="1" t="s">
        <v>959</v>
      </c>
      <c r="B20" s="82"/>
      <c r="C20" s="28"/>
    </row>
    <row r="21" spans="1:3" outlineLevel="1" x14ac:dyDescent="0.25">
      <c r="A21" s="1" t="s">
        <v>960</v>
      </c>
      <c r="B21" s="82"/>
      <c r="C21" s="28"/>
    </row>
    <row r="22" spans="1:3" outlineLevel="1" x14ac:dyDescent="0.25">
      <c r="A22" s="1" t="s">
        <v>961</v>
      </c>
      <c r="B22" s="82"/>
      <c r="C22" s="28"/>
    </row>
    <row r="23" spans="1:3" outlineLevel="1" x14ac:dyDescent="0.25">
      <c r="A23" s="1" t="s">
        <v>962</v>
      </c>
      <c r="B23" s="82"/>
      <c r="C23" s="28"/>
    </row>
    <row r="24" spans="1:3" ht="18.75" x14ac:dyDescent="0.25">
      <c r="A24" s="39"/>
      <c r="B24" s="39" t="s">
        <v>963</v>
      </c>
      <c r="C24" s="86" t="s">
        <v>964</v>
      </c>
    </row>
    <row r="25" spans="1:3" x14ac:dyDescent="0.25">
      <c r="A25" s="1" t="s">
        <v>965</v>
      </c>
      <c r="B25" s="46" t="s">
        <v>966</v>
      </c>
      <c r="C25" s="28" t="s">
        <v>967</v>
      </c>
    </row>
    <row r="26" spans="1:3" x14ac:dyDescent="0.25">
      <c r="A26" s="1" t="s">
        <v>968</v>
      </c>
      <c r="B26" s="46" t="s">
        <v>969</v>
      </c>
      <c r="C26" s="28" t="s">
        <v>970</v>
      </c>
    </row>
    <row r="27" spans="1:3" x14ac:dyDescent="0.25">
      <c r="A27" s="1" t="s">
        <v>971</v>
      </c>
      <c r="B27" s="46" t="s">
        <v>972</v>
      </c>
      <c r="C27" s="28" t="s">
        <v>973</v>
      </c>
    </row>
    <row r="28" spans="1:3" outlineLevel="1" x14ac:dyDescent="0.25">
      <c r="A28" s="1" t="s">
        <v>965</v>
      </c>
      <c r="B28" s="45"/>
      <c r="C28" s="28"/>
    </row>
    <row r="29" spans="1:3" outlineLevel="1" x14ac:dyDescent="0.25">
      <c r="A29" s="1" t="s">
        <v>974</v>
      </c>
      <c r="B29" s="45"/>
      <c r="C29" s="28"/>
    </row>
    <row r="30" spans="1:3" outlineLevel="1" x14ac:dyDescent="0.25">
      <c r="A30" s="1" t="s">
        <v>975</v>
      </c>
      <c r="B30" s="46"/>
      <c r="C30" s="28"/>
    </row>
    <row r="31" spans="1:3" ht="18.75" x14ac:dyDescent="0.25">
      <c r="A31" s="39"/>
      <c r="B31" s="39" t="s">
        <v>976</v>
      </c>
      <c r="C31" s="86" t="s">
        <v>930</v>
      </c>
    </row>
    <row r="32" spans="1:3" x14ac:dyDescent="0.25">
      <c r="A32" s="1" t="s">
        <v>977</v>
      </c>
      <c r="B32" s="42" t="s">
        <v>978</v>
      </c>
      <c r="C32" s="28" t="s">
        <v>35</v>
      </c>
    </row>
    <row r="33" spans="1:2" x14ac:dyDescent="0.25">
      <c r="A33" s="1" t="s">
        <v>979</v>
      </c>
      <c r="B33" s="45"/>
    </row>
    <row r="34" spans="1:2" x14ac:dyDescent="0.25">
      <c r="A34" s="1" t="s">
        <v>980</v>
      </c>
      <c r="B34" s="45"/>
    </row>
    <row r="35" spans="1:2" x14ac:dyDescent="0.25">
      <c r="A35" s="1" t="s">
        <v>981</v>
      </c>
      <c r="B35" s="45"/>
    </row>
    <row r="36" spans="1:2" x14ac:dyDescent="0.25">
      <c r="A36" s="1" t="s">
        <v>982</v>
      </c>
      <c r="B36" s="45"/>
    </row>
    <row r="37" spans="1:2" x14ac:dyDescent="0.25">
      <c r="A37" s="1" t="s">
        <v>983</v>
      </c>
      <c r="B37" s="45"/>
    </row>
    <row r="38" spans="1:2" x14ac:dyDescent="0.25">
      <c r="B38" s="45"/>
    </row>
    <row r="39" spans="1:2" x14ac:dyDescent="0.25">
      <c r="B39" s="45"/>
    </row>
    <row r="40" spans="1:2" x14ac:dyDescent="0.25">
      <c r="B40" s="45"/>
    </row>
    <row r="41" spans="1:2" x14ac:dyDescent="0.25">
      <c r="B41" s="45"/>
    </row>
    <row r="42" spans="1:2" x14ac:dyDescent="0.25">
      <c r="B42" s="45"/>
    </row>
    <row r="43" spans="1:2" x14ac:dyDescent="0.25">
      <c r="B43" s="45"/>
    </row>
    <row r="44" spans="1:2" x14ac:dyDescent="0.25">
      <c r="B44" s="45"/>
    </row>
    <row r="45" spans="1:2" x14ac:dyDescent="0.25">
      <c r="B45" s="45"/>
    </row>
    <row r="46" spans="1:2" x14ac:dyDescent="0.25">
      <c r="B46" s="45"/>
    </row>
    <row r="47" spans="1:2" x14ac:dyDescent="0.25">
      <c r="B47" s="45"/>
    </row>
    <row r="48" spans="1:2" x14ac:dyDescent="0.25">
      <c r="B48" s="45"/>
    </row>
    <row r="49" spans="2:2" x14ac:dyDescent="0.25">
      <c r="B49" s="45"/>
    </row>
    <row r="50" spans="2:2" x14ac:dyDescent="0.25">
      <c r="B50" s="45"/>
    </row>
    <row r="51" spans="2:2" x14ac:dyDescent="0.25">
      <c r="B51" s="45"/>
    </row>
    <row r="52" spans="2:2" x14ac:dyDescent="0.25">
      <c r="B52" s="45"/>
    </row>
    <row r="53" spans="2:2" x14ac:dyDescent="0.25">
      <c r="B53" s="45"/>
    </row>
    <row r="54" spans="2:2" x14ac:dyDescent="0.25">
      <c r="B54" s="45"/>
    </row>
    <row r="55" spans="2:2" x14ac:dyDescent="0.25">
      <c r="B55" s="45"/>
    </row>
    <row r="56" spans="2:2" x14ac:dyDescent="0.25">
      <c r="B56" s="45"/>
    </row>
    <row r="57" spans="2:2" x14ac:dyDescent="0.25">
      <c r="B57" s="45"/>
    </row>
    <row r="58" spans="2:2" x14ac:dyDescent="0.25">
      <c r="B58" s="45"/>
    </row>
    <row r="59" spans="2:2" x14ac:dyDescent="0.25">
      <c r="B59" s="45"/>
    </row>
    <row r="60" spans="2:2" x14ac:dyDescent="0.25">
      <c r="B60" s="45"/>
    </row>
    <row r="61" spans="2:2" x14ac:dyDescent="0.25">
      <c r="B61" s="45"/>
    </row>
    <row r="62" spans="2:2" x14ac:dyDescent="0.25">
      <c r="B62" s="45"/>
    </row>
    <row r="63" spans="2:2" x14ac:dyDescent="0.25">
      <c r="B63" s="45"/>
    </row>
    <row r="64" spans="2:2" x14ac:dyDescent="0.25">
      <c r="B64" s="45"/>
    </row>
    <row r="65" spans="2:2" x14ac:dyDescent="0.25">
      <c r="B65" s="45"/>
    </row>
    <row r="66" spans="2:2" x14ac:dyDescent="0.25">
      <c r="B66" s="45"/>
    </row>
    <row r="67" spans="2:2" x14ac:dyDescent="0.25">
      <c r="B67" s="45"/>
    </row>
    <row r="68" spans="2:2" x14ac:dyDescent="0.25">
      <c r="B68" s="45"/>
    </row>
    <row r="69" spans="2:2" x14ac:dyDescent="0.25">
      <c r="B69" s="45"/>
    </row>
    <row r="70" spans="2:2" x14ac:dyDescent="0.25">
      <c r="B70" s="45"/>
    </row>
    <row r="71" spans="2:2" x14ac:dyDescent="0.25">
      <c r="B71" s="45"/>
    </row>
    <row r="72" spans="2:2" x14ac:dyDescent="0.25">
      <c r="B72" s="45"/>
    </row>
    <row r="73" spans="2:2" x14ac:dyDescent="0.25">
      <c r="B73" s="45"/>
    </row>
    <row r="74" spans="2:2" x14ac:dyDescent="0.25">
      <c r="B74" s="45"/>
    </row>
    <row r="75" spans="2:2" x14ac:dyDescent="0.25">
      <c r="B75" s="45"/>
    </row>
    <row r="76" spans="2:2" x14ac:dyDescent="0.25">
      <c r="B76" s="45"/>
    </row>
    <row r="77" spans="2:2" x14ac:dyDescent="0.25">
      <c r="B77" s="45"/>
    </row>
    <row r="78" spans="2:2" x14ac:dyDescent="0.25">
      <c r="B78" s="45"/>
    </row>
    <row r="79" spans="2:2" x14ac:dyDescent="0.25">
      <c r="B79" s="45"/>
    </row>
    <row r="80" spans="2:2" x14ac:dyDescent="0.25">
      <c r="B80" s="45"/>
    </row>
    <row r="81" spans="2:2" x14ac:dyDescent="0.25">
      <c r="B81" s="45"/>
    </row>
    <row r="82" spans="2:2" x14ac:dyDescent="0.25">
      <c r="B82" s="45"/>
    </row>
    <row r="83" spans="2:2" x14ac:dyDescent="0.25">
      <c r="B83" s="26"/>
    </row>
    <row r="84" spans="2:2" x14ac:dyDescent="0.25">
      <c r="B84" s="26"/>
    </row>
    <row r="85" spans="2:2" x14ac:dyDescent="0.25">
      <c r="B85" s="26"/>
    </row>
    <row r="86" spans="2:2" x14ac:dyDescent="0.25">
      <c r="B86" s="26"/>
    </row>
    <row r="87" spans="2:2" x14ac:dyDescent="0.25">
      <c r="B87" s="26"/>
    </row>
    <row r="88" spans="2:2" x14ac:dyDescent="0.25">
      <c r="B88" s="26"/>
    </row>
    <row r="89" spans="2:2" x14ac:dyDescent="0.25">
      <c r="B89" s="26"/>
    </row>
    <row r="90" spans="2:2" x14ac:dyDescent="0.25">
      <c r="B90" s="26"/>
    </row>
    <row r="91" spans="2:2" x14ac:dyDescent="0.25">
      <c r="B91" s="26"/>
    </row>
    <row r="92" spans="2:2" x14ac:dyDescent="0.25">
      <c r="B92" s="26"/>
    </row>
    <row r="93" spans="2:2" x14ac:dyDescent="0.25">
      <c r="B93" s="45"/>
    </row>
    <row r="94" spans="2:2" x14ac:dyDescent="0.25">
      <c r="B94" s="45"/>
    </row>
    <row r="95" spans="2:2" x14ac:dyDescent="0.25">
      <c r="B95" s="45"/>
    </row>
    <row r="96" spans="2:2" x14ac:dyDescent="0.25">
      <c r="B96" s="45"/>
    </row>
    <row r="97" spans="2:2" x14ac:dyDescent="0.25">
      <c r="B97" s="45"/>
    </row>
    <row r="98" spans="2:2" x14ac:dyDescent="0.25">
      <c r="B98" s="45"/>
    </row>
    <row r="99" spans="2:2" x14ac:dyDescent="0.25">
      <c r="B99" s="45"/>
    </row>
    <row r="100" spans="2:2" x14ac:dyDescent="0.25">
      <c r="B100" s="45"/>
    </row>
    <row r="101" spans="2:2" x14ac:dyDescent="0.25">
      <c r="B101" s="24"/>
    </row>
    <row r="102" spans="2:2" x14ac:dyDescent="0.25">
      <c r="B102" s="45"/>
    </row>
    <row r="103" spans="2:2" x14ac:dyDescent="0.25">
      <c r="B103" s="45"/>
    </row>
    <row r="104" spans="2:2" x14ac:dyDescent="0.25">
      <c r="B104" s="45"/>
    </row>
    <row r="105" spans="2:2" x14ac:dyDescent="0.25">
      <c r="B105" s="45"/>
    </row>
    <row r="106" spans="2:2" x14ac:dyDescent="0.25">
      <c r="B106" s="45"/>
    </row>
    <row r="107" spans="2:2" x14ac:dyDescent="0.25">
      <c r="B107" s="45"/>
    </row>
    <row r="108" spans="2:2" x14ac:dyDescent="0.25">
      <c r="B108" s="45"/>
    </row>
    <row r="109" spans="2:2" x14ac:dyDescent="0.25">
      <c r="B109" s="45"/>
    </row>
    <row r="110" spans="2:2" x14ac:dyDescent="0.25">
      <c r="B110" s="45"/>
    </row>
    <row r="111" spans="2:2" x14ac:dyDescent="0.25">
      <c r="B111" s="45"/>
    </row>
    <row r="112" spans="2:2" x14ac:dyDescent="0.25">
      <c r="B112" s="45"/>
    </row>
    <row r="113" spans="2:2" x14ac:dyDescent="0.25">
      <c r="B113" s="45"/>
    </row>
    <row r="114" spans="2:2" x14ac:dyDescent="0.25">
      <c r="B114" s="45"/>
    </row>
    <row r="115" spans="2:2" x14ac:dyDescent="0.25">
      <c r="B115" s="45"/>
    </row>
    <row r="116" spans="2:2" x14ac:dyDescent="0.25">
      <c r="B116" s="45"/>
    </row>
    <row r="117" spans="2:2" x14ac:dyDescent="0.25">
      <c r="B117" s="45"/>
    </row>
    <row r="118" spans="2:2" x14ac:dyDescent="0.25">
      <c r="B118" s="45"/>
    </row>
    <row r="120" spans="2:2" x14ac:dyDescent="0.25">
      <c r="B120" s="45"/>
    </row>
    <row r="121" spans="2:2" x14ac:dyDescent="0.25">
      <c r="B121" s="45"/>
    </row>
    <row r="122" spans="2:2" x14ac:dyDescent="0.25">
      <c r="B122" s="45"/>
    </row>
    <row r="127" spans="2:2" x14ac:dyDescent="0.25">
      <c r="B127" s="34"/>
    </row>
    <row r="128" spans="2:2" x14ac:dyDescent="0.25">
      <c r="B128" s="87"/>
    </row>
    <row r="134" spans="2:2" x14ac:dyDescent="0.25">
      <c r="B134" s="46"/>
    </row>
    <row r="135" spans="2:2" x14ac:dyDescent="0.25">
      <c r="B135" s="45"/>
    </row>
    <row r="137" spans="2:2" x14ac:dyDescent="0.25">
      <c r="B137" s="45"/>
    </row>
    <row r="138" spans="2:2" x14ac:dyDescent="0.25">
      <c r="B138" s="45"/>
    </row>
    <row r="139" spans="2:2" x14ac:dyDescent="0.25">
      <c r="B139" s="45"/>
    </row>
    <row r="140" spans="2:2" x14ac:dyDescent="0.25">
      <c r="B140" s="45"/>
    </row>
    <row r="141" spans="2:2" x14ac:dyDescent="0.25">
      <c r="B141" s="45"/>
    </row>
    <row r="142" spans="2:2" x14ac:dyDescent="0.25">
      <c r="B142" s="45"/>
    </row>
    <row r="143" spans="2:2" x14ac:dyDescent="0.25">
      <c r="B143" s="45"/>
    </row>
    <row r="144" spans="2:2" x14ac:dyDescent="0.25">
      <c r="B144" s="45"/>
    </row>
    <row r="145" spans="2:2" x14ac:dyDescent="0.25">
      <c r="B145" s="45"/>
    </row>
    <row r="146" spans="2:2" x14ac:dyDescent="0.25">
      <c r="B146" s="45"/>
    </row>
    <row r="147" spans="2:2" x14ac:dyDescent="0.25">
      <c r="B147" s="45"/>
    </row>
    <row r="148" spans="2:2" x14ac:dyDescent="0.25">
      <c r="B148" s="45"/>
    </row>
    <row r="245" spans="2:2" x14ac:dyDescent="0.25">
      <c r="B245" s="42"/>
    </row>
    <row r="246" spans="2:2" x14ac:dyDescent="0.25">
      <c r="B246" s="45"/>
    </row>
    <row r="247" spans="2:2" x14ac:dyDescent="0.25">
      <c r="B247" s="45"/>
    </row>
    <row r="250" spans="2:2" x14ac:dyDescent="0.25">
      <c r="B250" s="45"/>
    </row>
    <row r="266" spans="2:2" x14ac:dyDescent="0.25">
      <c r="B266" s="42"/>
    </row>
    <row r="296" spans="2:2" x14ac:dyDescent="0.25">
      <c r="B296" s="34"/>
    </row>
    <row r="297" spans="2:2" x14ac:dyDescent="0.25">
      <c r="B297" s="45"/>
    </row>
    <row r="299" spans="2:2" x14ac:dyDescent="0.25">
      <c r="B299" s="45"/>
    </row>
    <row r="300" spans="2:2" x14ac:dyDescent="0.25">
      <c r="B300" s="45"/>
    </row>
    <row r="301" spans="2:2" x14ac:dyDescent="0.25">
      <c r="B301" s="45"/>
    </row>
    <row r="302" spans="2:2" x14ac:dyDescent="0.25">
      <c r="B302" s="45"/>
    </row>
    <row r="303" spans="2:2" x14ac:dyDescent="0.25">
      <c r="B303" s="45"/>
    </row>
    <row r="304" spans="2:2" x14ac:dyDescent="0.25">
      <c r="B304" s="45"/>
    </row>
    <row r="305" spans="2:2" x14ac:dyDescent="0.25">
      <c r="B305" s="45"/>
    </row>
    <row r="306" spans="2:2" x14ac:dyDescent="0.25">
      <c r="B306" s="45"/>
    </row>
    <row r="307" spans="2:2" x14ac:dyDescent="0.25">
      <c r="B307" s="45"/>
    </row>
    <row r="308" spans="2:2" x14ac:dyDescent="0.25">
      <c r="B308" s="45"/>
    </row>
    <row r="309" spans="2:2" x14ac:dyDescent="0.25">
      <c r="B309" s="45"/>
    </row>
    <row r="310" spans="2:2" x14ac:dyDescent="0.25">
      <c r="B310" s="45"/>
    </row>
    <row r="322" spans="2:2" x14ac:dyDescent="0.25">
      <c r="B322" s="45"/>
    </row>
    <row r="323" spans="2:2" x14ac:dyDescent="0.25">
      <c r="B323" s="45"/>
    </row>
    <row r="324" spans="2:2" x14ac:dyDescent="0.25">
      <c r="B324" s="45"/>
    </row>
    <row r="325" spans="2:2" x14ac:dyDescent="0.25">
      <c r="B325" s="45"/>
    </row>
    <row r="326" spans="2:2" x14ac:dyDescent="0.25">
      <c r="B326" s="45"/>
    </row>
    <row r="327" spans="2:2" x14ac:dyDescent="0.25">
      <c r="B327" s="45"/>
    </row>
    <row r="328" spans="2:2" x14ac:dyDescent="0.25">
      <c r="B328" s="45"/>
    </row>
    <row r="329" spans="2:2" x14ac:dyDescent="0.25">
      <c r="B329" s="45"/>
    </row>
    <row r="330" spans="2:2" x14ac:dyDescent="0.25">
      <c r="B330" s="45"/>
    </row>
    <row r="332" spans="2:2" x14ac:dyDescent="0.25">
      <c r="B332" s="45"/>
    </row>
    <row r="333" spans="2:2" x14ac:dyDescent="0.25">
      <c r="B333" s="45"/>
    </row>
    <row r="334" spans="2:2" x14ac:dyDescent="0.25">
      <c r="B334" s="45"/>
    </row>
    <row r="335" spans="2:2" x14ac:dyDescent="0.25">
      <c r="B335" s="45"/>
    </row>
    <row r="336" spans="2:2" x14ac:dyDescent="0.25">
      <c r="B336" s="45"/>
    </row>
    <row r="338" spans="2:2" x14ac:dyDescent="0.25">
      <c r="B338" s="45"/>
    </row>
    <row r="341" spans="2:2" x14ac:dyDescent="0.25">
      <c r="B341" s="45"/>
    </row>
    <row r="344" spans="2:2" x14ac:dyDescent="0.25">
      <c r="B344" s="45"/>
    </row>
    <row r="345" spans="2:2" x14ac:dyDescent="0.25">
      <c r="B345" s="45"/>
    </row>
    <row r="346" spans="2:2" x14ac:dyDescent="0.25">
      <c r="B346" s="45"/>
    </row>
    <row r="347" spans="2:2" x14ac:dyDescent="0.25">
      <c r="B347" s="45"/>
    </row>
    <row r="348" spans="2:2" x14ac:dyDescent="0.25">
      <c r="B348" s="45"/>
    </row>
    <row r="349" spans="2:2" x14ac:dyDescent="0.25">
      <c r="B349" s="45"/>
    </row>
    <row r="350" spans="2:2" x14ac:dyDescent="0.25">
      <c r="B350" s="45"/>
    </row>
    <row r="351" spans="2:2" x14ac:dyDescent="0.25">
      <c r="B351" s="45"/>
    </row>
    <row r="352" spans="2:2" x14ac:dyDescent="0.25">
      <c r="B352" s="45"/>
    </row>
    <row r="353" spans="2:2" x14ac:dyDescent="0.25">
      <c r="B353" s="45"/>
    </row>
    <row r="354" spans="2:2" x14ac:dyDescent="0.25">
      <c r="B354" s="45"/>
    </row>
    <row r="355" spans="2:2" x14ac:dyDescent="0.25">
      <c r="B355" s="45"/>
    </row>
    <row r="356" spans="2:2" x14ac:dyDescent="0.25">
      <c r="B356" s="45"/>
    </row>
    <row r="357" spans="2:2" x14ac:dyDescent="0.25">
      <c r="B357" s="45"/>
    </row>
    <row r="358" spans="2:2" x14ac:dyDescent="0.25">
      <c r="B358" s="45"/>
    </row>
    <row r="359" spans="2:2" x14ac:dyDescent="0.25">
      <c r="B359" s="45"/>
    </row>
    <row r="360" spans="2:2" x14ac:dyDescent="0.25">
      <c r="B360" s="45"/>
    </row>
    <row r="361" spans="2:2" x14ac:dyDescent="0.25">
      <c r="B361" s="45"/>
    </row>
    <row r="362" spans="2:2" x14ac:dyDescent="0.25">
      <c r="B362" s="45"/>
    </row>
    <row r="366" spans="2:2" x14ac:dyDescent="0.25">
      <c r="B366" s="34"/>
    </row>
    <row r="383" spans="2:2" x14ac:dyDescent="0.25">
      <c r="B383" s="88"/>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5" t="s">
        <v>984</v>
      </c>
    </row>
    <row r="3" spans="1:1" x14ac:dyDescent="0.25">
      <c r="A3" s="89"/>
    </row>
    <row r="4" spans="1:1" ht="34.5" x14ac:dyDescent="0.25">
      <c r="A4" s="90" t="s">
        <v>985</v>
      </c>
    </row>
    <row r="5" spans="1:1" ht="34.5" x14ac:dyDescent="0.25">
      <c r="A5" s="90" t="s">
        <v>986</v>
      </c>
    </row>
    <row r="6" spans="1:1" ht="34.5" x14ac:dyDescent="0.25">
      <c r="A6" s="90" t="s">
        <v>987</v>
      </c>
    </row>
    <row r="7" spans="1:1" ht="17.25" x14ac:dyDescent="0.25">
      <c r="A7" s="90"/>
    </row>
    <row r="8" spans="1:1" ht="18.75" x14ac:dyDescent="0.25">
      <c r="A8" s="91" t="s">
        <v>988</v>
      </c>
    </row>
    <row r="9" spans="1:1" ht="34.5" x14ac:dyDescent="0.3">
      <c r="A9" s="100" t="s">
        <v>1151</v>
      </c>
    </row>
    <row r="10" spans="1:1" ht="69" x14ac:dyDescent="0.25">
      <c r="A10" s="93" t="s">
        <v>989</v>
      </c>
    </row>
    <row r="11" spans="1:1" ht="34.5" x14ac:dyDescent="0.25">
      <c r="A11" s="93" t="s">
        <v>990</v>
      </c>
    </row>
    <row r="12" spans="1:1" ht="17.25" x14ac:dyDescent="0.25">
      <c r="A12" s="93" t="s">
        <v>991</v>
      </c>
    </row>
    <row r="13" spans="1:1" ht="17.25" x14ac:dyDescent="0.25">
      <c r="A13" s="93" t="s">
        <v>992</v>
      </c>
    </row>
    <row r="14" spans="1:1" ht="34.5" x14ac:dyDescent="0.25">
      <c r="A14" s="93" t="s">
        <v>993</v>
      </c>
    </row>
    <row r="15" spans="1:1" ht="17.25" x14ac:dyDescent="0.25">
      <c r="A15" s="93"/>
    </row>
    <row r="16" spans="1:1" ht="18.75" x14ac:dyDescent="0.25">
      <c r="A16" s="91" t="s">
        <v>994</v>
      </c>
    </row>
    <row r="17" spans="1:1" ht="17.25" x14ac:dyDescent="0.25">
      <c r="A17" s="94" t="s">
        <v>995</v>
      </c>
    </row>
    <row r="18" spans="1:1" ht="34.5" x14ac:dyDescent="0.25">
      <c r="A18" s="95" t="s">
        <v>996</v>
      </c>
    </row>
    <row r="19" spans="1:1" ht="34.5" x14ac:dyDescent="0.25">
      <c r="A19" s="95" t="s">
        <v>997</v>
      </c>
    </row>
    <row r="20" spans="1:1" ht="51.75" x14ac:dyDescent="0.25">
      <c r="A20" s="95" t="s">
        <v>998</v>
      </c>
    </row>
    <row r="21" spans="1:1" ht="86.25" x14ac:dyDescent="0.25">
      <c r="A21" s="95" t="s">
        <v>999</v>
      </c>
    </row>
    <row r="22" spans="1:1" ht="51.75" x14ac:dyDescent="0.25">
      <c r="A22" s="95" t="s">
        <v>1000</v>
      </c>
    </row>
    <row r="23" spans="1:1" ht="34.5" x14ac:dyDescent="0.25">
      <c r="A23" s="95" t="s">
        <v>1001</v>
      </c>
    </row>
    <row r="24" spans="1:1" ht="17.25" x14ac:dyDescent="0.25">
      <c r="A24" s="95" t="s">
        <v>1002</v>
      </c>
    </row>
    <row r="25" spans="1:1" ht="17.25" x14ac:dyDescent="0.25">
      <c r="A25" s="94" t="s">
        <v>1003</v>
      </c>
    </row>
    <row r="26" spans="1:1" ht="51.75" x14ac:dyDescent="0.3">
      <c r="A26" s="96" t="s">
        <v>1004</v>
      </c>
    </row>
    <row r="27" spans="1:1" ht="17.25" x14ac:dyDescent="0.3">
      <c r="A27" s="96" t="s">
        <v>1005</v>
      </c>
    </row>
    <row r="28" spans="1:1" ht="17.25" x14ac:dyDescent="0.25">
      <c r="A28" s="94" t="s">
        <v>1006</v>
      </c>
    </row>
    <row r="29" spans="1:1" ht="34.5" x14ac:dyDescent="0.25">
      <c r="A29" s="95" t="s">
        <v>1007</v>
      </c>
    </row>
    <row r="30" spans="1:1" ht="34.5" x14ac:dyDescent="0.25">
      <c r="A30" s="95" t="s">
        <v>1008</v>
      </c>
    </row>
    <row r="31" spans="1:1" ht="34.5" x14ac:dyDescent="0.25">
      <c r="A31" s="95" t="s">
        <v>1009</v>
      </c>
    </row>
    <row r="32" spans="1:1" ht="34.5" x14ac:dyDescent="0.25">
      <c r="A32" s="95" t="s">
        <v>1010</v>
      </c>
    </row>
    <row r="33" spans="1:1" ht="17.25" x14ac:dyDescent="0.25">
      <c r="A33" s="95"/>
    </row>
    <row r="34" spans="1:1" ht="18.75" x14ac:dyDescent="0.25">
      <c r="A34" s="91" t="s">
        <v>1011</v>
      </c>
    </row>
    <row r="35" spans="1:1" ht="17.25" x14ac:dyDescent="0.25">
      <c r="A35" s="94" t="s">
        <v>1012</v>
      </c>
    </row>
    <row r="36" spans="1:1" ht="34.5" x14ac:dyDescent="0.25">
      <c r="A36" s="95" t="s">
        <v>1013</v>
      </c>
    </row>
    <row r="37" spans="1:1" ht="34.5" x14ac:dyDescent="0.25">
      <c r="A37" s="95" t="s">
        <v>1014</v>
      </c>
    </row>
    <row r="38" spans="1:1" ht="34.5" x14ac:dyDescent="0.25">
      <c r="A38" s="95" t="s">
        <v>1015</v>
      </c>
    </row>
    <row r="39" spans="1:1" ht="17.25" x14ac:dyDescent="0.25">
      <c r="A39" s="95" t="s">
        <v>1016</v>
      </c>
    </row>
    <row r="40" spans="1:1" ht="34.5" x14ac:dyDescent="0.25">
      <c r="A40" s="95" t="s">
        <v>1017</v>
      </c>
    </row>
    <row r="41" spans="1:1" ht="17.25" x14ac:dyDescent="0.25">
      <c r="A41" s="94" t="s">
        <v>1018</v>
      </c>
    </row>
    <row r="42" spans="1:1" ht="17.25" x14ac:dyDescent="0.25">
      <c r="A42" s="95" t="s">
        <v>1019</v>
      </c>
    </row>
    <row r="43" spans="1:1" ht="17.25" x14ac:dyDescent="0.3">
      <c r="A43" s="96" t="s">
        <v>1020</v>
      </c>
    </row>
    <row r="44" spans="1:1" ht="17.25" x14ac:dyDescent="0.25">
      <c r="A44" s="94" t="s">
        <v>1021</v>
      </c>
    </row>
    <row r="45" spans="1:1" ht="34.5" x14ac:dyDescent="0.3">
      <c r="A45" s="96" t="s">
        <v>1022</v>
      </c>
    </row>
    <row r="46" spans="1:1" ht="34.5" x14ac:dyDescent="0.25">
      <c r="A46" s="95" t="s">
        <v>1023</v>
      </c>
    </row>
    <row r="47" spans="1:1" ht="34.5" x14ac:dyDescent="0.25">
      <c r="A47" s="95" t="s">
        <v>1024</v>
      </c>
    </row>
    <row r="48" spans="1:1" ht="17.25" x14ac:dyDescent="0.25">
      <c r="A48" s="95" t="s">
        <v>1025</v>
      </c>
    </row>
    <row r="49" spans="1:1" ht="17.25" x14ac:dyDescent="0.3">
      <c r="A49" s="96" t="s">
        <v>1026</v>
      </c>
    </row>
    <row r="50" spans="1:1" ht="17.25" x14ac:dyDescent="0.25">
      <c r="A50" s="94" t="s">
        <v>1027</v>
      </c>
    </row>
    <row r="51" spans="1:1" ht="34.5" x14ac:dyDescent="0.3">
      <c r="A51" s="96" t="s">
        <v>1028</v>
      </c>
    </row>
    <row r="52" spans="1:1" ht="17.25" x14ac:dyDescent="0.25">
      <c r="A52" s="95" t="s">
        <v>1029</v>
      </c>
    </row>
    <row r="53" spans="1:1" ht="34.5" x14ac:dyDescent="0.3">
      <c r="A53" s="96" t="s">
        <v>1030</v>
      </c>
    </row>
    <row r="54" spans="1:1" ht="17.25" x14ac:dyDescent="0.25">
      <c r="A54" s="94" t="s">
        <v>1031</v>
      </c>
    </row>
    <row r="55" spans="1:1" ht="17.25" x14ac:dyDescent="0.3">
      <c r="A55" s="96" t="s">
        <v>1032</v>
      </c>
    </row>
    <row r="56" spans="1:1" ht="34.5" x14ac:dyDescent="0.25">
      <c r="A56" s="95" t="s">
        <v>1033</v>
      </c>
    </row>
    <row r="57" spans="1:1" ht="17.25" x14ac:dyDescent="0.25">
      <c r="A57" s="95" t="s">
        <v>1034</v>
      </c>
    </row>
    <row r="58" spans="1:1" ht="17.25" x14ac:dyDescent="0.25">
      <c r="A58" s="95" t="s">
        <v>1035</v>
      </c>
    </row>
    <row r="59" spans="1:1" ht="17.25" x14ac:dyDescent="0.25">
      <c r="A59" s="94" t="s">
        <v>1036</v>
      </c>
    </row>
    <row r="60" spans="1:1" ht="34.5" x14ac:dyDescent="0.25">
      <c r="A60" s="95" t="s">
        <v>1037</v>
      </c>
    </row>
    <row r="61" spans="1:1" ht="17.25" x14ac:dyDescent="0.25">
      <c r="A61" s="97"/>
    </row>
    <row r="62" spans="1:1" ht="18.75" x14ac:dyDescent="0.25">
      <c r="A62" s="91" t="s">
        <v>1038</v>
      </c>
    </row>
    <row r="63" spans="1:1" ht="17.25" x14ac:dyDescent="0.25">
      <c r="A63" s="94" t="s">
        <v>1039</v>
      </c>
    </row>
    <row r="64" spans="1:1" ht="34.5" x14ac:dyDescent="0.25">
      <c r="A64" s="95" t="s">
        <v>1040</v>
      </c>
    </row>
    <row r="65" spans="1:1" ht="17.25" x14ac:dyDescent="0.25">
      <c r="A65" s="95" t="s">
        <v>1041</v>
      </c>
    </row>
    <row r="66" spans="1:1" ht="34.5" x14ac:dyDescent="0.25">
      <c r="A66" s="93" t="s">
        <v>1042</v>
      </c>
    </row>
    <row r="67" spans="1:1" ht="34.5" x14ac:dyDescent="0.25">
      <c r="A67" s="93" t="s">
        <v>1043</v>
      </c>
    </row>
    <row r="68" spans="1:1" ht="34.5" x14ac:dyDescent="0.25">
      <c r="A68" s="93" t="s">
        <v>1044</v>
      </c>
    </row>
    <row r="69" spans="1:1" ht="17.25" x14ac:dyDescent="0.25">
      <c r="A69" s="98" t="s">
        <v>1045</v>
      </c>
    </row>
    <row r="70" spans="1:1" ht="51.75" x14ac:dyDescent="0.25">
      <c r="A70" s="93" t="s">
        <v>1046</v>
      </c>
    </row>
    <row r="71" spans="1:1" ht="17.25" x14ac:dyDescent="0.25">
      <c r="A71" s="93" t="s">
        <v>1047</v>
      </c>
    </row>
    <row r="72" spans="1:1" ht="17.25" x14ac:dyDescent="0.25">
      <c r="A72" s="98" t="s">
        <v>1048</v>
      </c>
    </row>
    <row r="73" spans="1:1" ht="17.25" x14ac:dyDescent="0.25">
      <c r="A73" s="93" t="s">
        <v>1049</v>
      </c>
    </row>
    <row r="74" spans="1:1" ht="17.25" x14ac:dyDescent="0.25">
      <c r="A74" s="98" t="s">
        <v>1050</v>
      </c>
    </row>
    <row r="75" spans="1:1" ht="34.5" x14ac:dyDescent="0.25">
      <c r="A75" s="93" t="s">
        <v>1051</v>
      </c>
    </row>
    <row r="76" spans="1:1" ht="17.25" x14ac:dyDescent="0.25">
      <c r="A76" s="93" t="s">
        <v>1052</v>
      </c>
    </row>
    <row r="77" spans="1:1" ht="51.75" x14ac:dyDescent="0.25">
      <c r="A77" s="93" t="s">
        <v>1053</v>
      </c>
    </row>
    <row r="78" spans="1:1" ht="17.25" x14ac:dyDescent="0.25">
      <c r="A78" s="98" t="s">
        <v>1054</v>
      </c>
    </row>
    <row r="79" spans="1:1" ht="17.25" x14ac:dyDescent="0.3">
      <c r="A79" s="92" t="s">
        <v>1055</v>
      </c>
    </row>
    <row r="80" spans="1:1" ht="17.25" x14ac:dyDescent="0.25">
      <c r="A80" s="98" t="s">
        <v>1056</v>
      </c>
    </row>
    <row r="81" spans="1:1" ht="34.5" x14ac:dyDescent="0.25">
      <c r="A81" s="93" t="s">
        <v>1057</v>
      </c>
    </row>
    <row r="82" spans="1:1" ht="34.5" x14ac:dyDescent="0.25">
      <c r="A82" s="93" t="s">
        <v>1058</v>
      </c>
    </row>
    <row r="83" spans="1:1" ht="34.5" x14ac:dyDescent="0.25">
      <c r="A83" s="93" t="s">
        <v>1059</v>
      </c>
    </row>
    <row r="84" spans="1:1" ht="34.5" x14ac:dyDescent="0.25">
      <c r="A84" s="93" t="s">
        <v>1060</v>
      </c>
    </row>
    <row r="85" spans="1:1" ht="34.5" x14ac:dyDescent="0.25">
      <c r="A85" s="93" t="s">
        <v>1061</v>
      </c>
    </row>
    <row r="86" spans="1:1" ht="17.25" x14ac:dyDescent="0.25">
      <c r="A86" s="98" t="s">
        <v>1062</v>
      </c>
    </row>
    <row r="87" spans="1:1" ht="17.25" x14ac:dyDescent="0.25">
      <c r="A87" s="93" t="s">
        <v>1063</v>
      </c>
    </row>
    <row r="88" spans="1:1" ht="34.5" x14ac:dyDescent="0.25">
      <c r="A88" s="93" t="s">
        <v>1064</v>
      </c>
    </row>
    <row r="89" spans="1:1" ht="17.25" x14ac:dyDescent="0.25">
      <c r="A89" s="98" t="s">
        <v>1065</v>
      </c>
    </row>
    <row r="90" spans="1:1" ht="34.5" x14ac:dyDescent="0.25">
      <c r="A90" s="93" t="s">
        <v>1066</v>
      </c>
    </row>
    <row r="91" spans="1:1" ht="17.25" x14ac:dyDescent="0.25">
      <c r="A91" s="98" t="s">
        <v>1067</v>
      </c>
    </row>
    <row r="92" spans="1:1" ht="17.25" x14ac:dyDescent="0.3">
      <c r="A92" s="92" t="s">
        <v>1068</v>
      </c>
    </row>
    <row r="93" spans="1:1" ht="17.25" x14ac:dyDescent="0.25">
      <c r="A93" s="93" t="s">
        <v>1069</v>
      </c>
    </row>
    <row r="94" spans="1:1" ht="17.25" x14ac:dyDescent="0.25">
      <c r="A94" s="93"/>
    </row>
    <row r="95" spans="1:1" ht="18.75" x14ac:dyDescent="0.25">
      <c r="A95" s="91" t="s">
        <v>1070</v>
      </c>
    </row>
    <row r="96" spans="1:1" ht="34.5" x14ac:dyDescent="0.3">
      <c r="A96" s="92" t="s">
        <v>1071</v>
      </c>
    </row>
    <row r="97" spans="1:1" ht="17.25" x14ac:dyDescent="0.3">
      <c r="A97" s="92" t="s">
        <v>1072</v>
      </c>
    </row>
    <row r="98" spans="1:1" ht="17.25" x14ac:dyDescent="0.25">
      <c r="A98" s="98" t="s">
        <v>1073</v>
      </c>
    </row>
    <row r="99" spans="1:1" ht="17.25" x14ac:dyDescent="0.25">
      <c r="A99" s="90" t="s">
        <v>1074</v>
      </c>
    </row>
    <row r="100" spans="1:1" ht="17.25" x14ac:dyDescent="0.25">
      <c r="A100" s="93" t="s">
        <v>1075</v>
      </c>
    </row>
    <row r="101" spans="1:1" ht="17.25" x14ac:dyDescent="0.25">
      <c r="A101" s="93" t="s">
        <v>1076</v>
      </c>
    </row>
    <row r="102" spans="1:1" ht="17.25" x14ac:dyDescent="0.25">
      <c r="A102" s="93" t="s">
        <v>1077</v>
      </c>
    </row>
    <row r="103" spans="1:1" ht="17.25" x14ac:dyDescent="0.25">
      <c r="A103" s="93" t="s">
        <v>1078</v>
      </c>
    </row>
    <row r="104" spans="1:1" ht="34.5" x14ac:dyDescent="0.25">
      <c r="A104" s="93" t="s">
        <v>1079</v>
      </c>
    </row>
    <row r="105" spans="1:1" ht="17.25" x14ac:dyDescent="0.25">
      <c r="A105" s="90" t="s">
        <v>1080</v>
      </c>
    </row>
    <row r="106" spans="1:1" ht="17.25" x14ac:dyDescent="0.25">
      <c r="A106" s="93" t="s">
        <v>1081</v>
      </c>
    </row>
    <row r="107" spans="1:1" ht="17.25" x14ac:dyDescent="0.25">
      <c r="A107" s="93" t="s">
        <v>1082</v>
      </c>
    </row>
    <row r="108" spans="1:1" ht="17.25" x14ac:dyDescent="0.25">
      <c r="A108" s="93" t="s">
        <v>1083</v>
      </c>
    </row>
    <row r="109" spans="1:1" ht="17.25" x14ac:dyDescent="0.25">
      <c r="A109" s="93" t="s">
        <v>1084</v>
      </c>
    </row>
    <row r="110" spans="1:1" ht="17.25" x14ac:dyDescent="0.25">
      <c r="A110" s="93" t="s">
        <v>1085</v>
      </c>
    </row>
    <row r="111" spans="1:1" ht="17.25" x14ac:dyDescent="0.25">
      <c r="A111" s="93" t="s">
        <v>1086</v>
      </c>
    </row>
    <row r="112" spans="1:1" ht="17.25" x14ac:dyDescent="0.25">
      <c r="A112" s="98" t="s">
        <v>1087</v>
      </c>
    </row>
    <row r="113" spans="1:1" ht="17.25" x14ac:dyDescent="0.25">
      <c r="A113" s="93" t="s">
        <v>1088</v>
      </c>
    </row>
    <row r="114" spans="1:1" ht="17.25" x14ac:dyDescent="0.25">
      <c r="A114" s="90" t="s">
        <v>1089</v>
      </c>
    </row>
    <row r="115" spans="1:1" ht="17.25" x14ac:dyDescent="0.25">
      <c r="A115" s="93" t="s">
        <v>1090</v>
      </c>
    </row>
    <row r="116" spans="1:1" ht="17.25" x14ac:dyDescent="0.25">
      <c r="A116" s="93" t="s">
        <v>1091</v>
      </c>
    </row>
    <row r="117" spans="1:1" ht="17.25" x14ac:dyDescent="0.25">
      <c r="A117" s="90" t="s">
        <v>1092</v>
      </c>
    </row>
    <row r="118" spans="1:1" ht="17.25" x14ac:dyDescent="0.25">
      <c r="A118" s="93" t="s">
        <v>1093</v>
      </c>
    </row>
    <row r="119" spans="1:1" ht="17.25" x14ac:dyDescent="0.25">
      <c r="A119" s="93" t="s">
        <v>1094</v>
      </c>
    </row>
    <row r="120" spans="1:1" ht="17.25" x14ac:dyDescent="0.25">
      <c r="A120" s="93" t="s">
        <v>1095</v>
      </c>
    </row>
    <row r="121" spans="1:1" ht="17.25" x14ac:dyDescent="0.25">
      <c r="A121" s="98" t="s">
        <v>1096</v>
      </c>
    </row>
    <row r="122" spans="1:1" ht="17.25" x14ac:dyDescent="0.25">
      <c r="A122" s="90" t="s">
        <v>1097</v>
      </c>
    </row>
    <row r="123" spans="1:1" ht="17.25" x14ac:dyDescent="0.25">
      <c r="A123" s="90" t="s">
        <v>1098</v>
      </c>
    </row>
    <row r="124" spans="1:1" ht="17.25" x14ac:dyDescent="0.25">
      <c r="A124" s="93" t="s">
        <v>1099</v>
      </c>
    </row>
    <row r="125" spans="1:1" ht="17.25" x14ac:dyDescent="0.25">
      <c r="A125" s="93" t="s">
        <v>1100</v>
      </c>
    </row>
    <row r="126" spans="1:1" ht="17.25" x14ac:dyDescent="0.25">
      <c r="A126" s="93" t="s">
        <v>1101</v>
      </c>
    </row>
    <row r="127" spans="1:1" ht="17.25" x14ac:dyDescent="0.25">
      <c r="A127" s="93" t="s">
        <v>1102</v>
      </c>
    </row>
    <row r="128" spans="1:1" ht="17.25" x14ac:dyDescent="0.25">
      <c r="A128" s="93" t="s">
        <v>1103</v>
      </c>
    </row>
    <row r="129" spans="1:1" ht="17.25" x14ac:dyDescent="0.25">
      <c r="A129" s="98" t="s">
        <v>1104</v>
      </c>
    </row>
    <row r="130" spans="1:1" ht="34.5" x14ac:dyDescent="0.25">
      <c r="A130" s="93" t="s">
        <v>1105</v>
      </c>
    </row>
    <row r="131" spans="1:1" ht="69" x14ac:dyDescent="0.25">
      <c r="A131" s="93" t="s">
        <v>1106</v>
      </c>
    </row>
    <row r="132" spans="1:1" ht="34.5" x14ac:dyDescent="0.25">
      <c r="A132" s="93" t="s">
        <v>1107</v>
      </c>
    </row>
    <row r="133" spans="1:1" ht="17.25" x14ac:dyDescent="0.25">
      <c r="A133" s="98" t="s">
        <v>1108</v>
      </c>
    </row>
    <row r="134" spans="1:1" ht="34.5" x14ac:dyDescent="0.25">
      <c r="A134" s="90" t="s">
        <v>1109</v>
      </c>
    </row>
    <row r="135" spans="1:1" ht="17.25" x14ac:dyDescent="0.25">
      <c r="A135" s="90"/>
    </row>
    <row r="136" spans="1:1" ht="18.75" x14ac:dyDescent="0.25">
      <c r="A136" s="91" t="s">
        <v>1110</v>
      </c>
    </row>
    <row r="137" spans="1:1" ht="17.25" x14ac:dyDescent="0.25">
      <c r="A137" s="93" t="s">
        <v>1111</v>
      </c>
    </row>
    <row r="138" spans="1:1" ht="34.5" x14ac:dyDescent="0.25">
      <c r="A138" s="95" t="s">
        <v>1112</v>
      </c>
    </row>
    <row r="139" spans="1:1" ht="34.5" x14ac:dyDescent="0.25">
      <c r="A139" s="95" t="s">
        <v>1113</v>
      </c>
    </row>
    <row r="140" spans="1:1" ht="17.25" x14ac:dyDescent="0.25">
      <c r="A140" s="94" t="s">
        <v>1114</v>
      </c>
    </row>
    <row r="141" spans="1:1" ht="17.25" x14ac:dyDescent="0.25">
      <c r="A141" s="99" t="s">
        <v>1115</v>
      </c>
    </row>
    <row r="142" spans="1:1" ht="34.5" x14ac:dyDescent="0.3">
      <c r="A142" s="96" t="s">
        <v>1116</v>
      </c>
    </row>
    <row r="143" spans="1:1" ht="17.25" x14ac:dyDescent="0.25">
      <c r="A143" s="95" t="s">
        <v>1117</v>
      </c>
    </row>
    <row r="144" spans="1:1" ht="17.25" x14ac:dyDescent="0.25">
      <c r="A144" s="95" t="s">
        <v>1118</v>
      </c>
    </row>
    <row r="145" spans="1:1" ht="17.25" x14ac:dyDescent="0.25">
      <c r="A145" s="99" t="s">
        <v>1119</v>
      </c>
    </row>
    <row r="146" spans="1:1" ht="17.25" x14ac:dyDescent="0.25">
      <c r="A146" s="94" t="s">
        <v>1120</v>
      </c>
    </row>
    <row r="147" spans="1:1" ht="17.25" x14ac:dyDescent="0.25">
      <c r="A147" s="99" t="s">
        <v>1121</v>
      </c>
    </row>
    <row r="148" spans="1:1" ht="17.25" x14ac:dyDescent="0.25">
      <c r="A148" s="95" t="s">
        <v>1122</v>
      </c>
    </row>
    <row r="149" spans="1:1" ht="17.25" x14ac:dyDescent="0.25">
      <c r="A149" s="95" t="s">
        <v>1123</v>
      </c>
    </row>
    <row r="150" spans="1:1" ht="17.25" x14ac:dyDescent="0.25">
      <c r="A150" s="95" t="s">
        <v>1124</v>
      </c>
    </row>
    <row r="151" spans="1:1" ht="34.5" x14ac:dyDescent="0.25">
      <c r="A151" s="99" t="s">
        <v>1125</v>
      </c>
    </row>
    <row r="152" spans="1:1" ht="17.25" x14ac:dyDescent="0.25">
      <c r="A152" s="94" t="s">
        <v>1126</v>
      </c>
    </row>
    <row r="153" spans="1:1" ht="17.25" x14ac:dyDescent="0.25">
      <c r="A153" s="95" t="s">
        <v>1127</v>
      </c>
    </row>
    <row r="154" spans="1:1" ht="17.25" x14ac:dyDescent="0.25">
      <c r="A154" s="95" t="s">
        <v>1128</v>
      </c>
    </row>
    <row r="155" spans="1:1" ht="17.25" x14ac:dyDescent="0.25">
      <c r="A155" s="95" t="s">
        <v>1129</v>
      </c>
    </row>
    <row r="156" spans="1:1" ht="17.25" x14ac:dyDescent="0.25">
      <c r="A156" s="95" t="s">
        <v>1130</v>
      </c>
    </row>
    <row r="157" spans="1:1" ht="34.5" x14ac:dyDescent="0.25">
      <c r="A157" s="95" t="s">
        <v>1131</v>
      </c>
    </row>
    <row r="158" spans="1:1" ht="34.5" x14ac:dyDescent="0.25">
      <c r="A158" s="95" t="s">
        <v>1132</v>
      </c>
    </row>
    <row r="159" spans="1:1" ht="17.25" x14ac:dyDescent="0.25">
      <c r="A159" s="94" t="s">
        <v>1133</v>
      </c>
    </row>
    <row r="160" spans="1:1" ht="34.5" x14ac:dyDescent="0.25">
      <c r="A160" s="95" t="s">
        <v>1134</v>
      </c>
    </row>
    <row r="161" spans="1:1" ht="34.5" x14ac:dyDescent="0.25">
      <c r="A161" s="95" t="s">
        <v>1135</v>
      </c>
    </row>
    <row r="162" spans="1:1" ht="17.25" x14ac:dyDescent="0.25">
      <c r="A162" s="95" t="s">
        <v>1136</v>
      </c>
    </row>
    <row r="163" spans="1:1" ht="17.25" x14ac:dyDescent="0.25">
      <c r="A163" s="94" t="s">
        <v>1137</v>
      </c>
    </row>
    <row r="164" spans="1:1" ht="34.5" x14ac:dyDescent="0.3">
      <c r="A164" s="101" t="s">
        <v>1152</v>
      </c>
    </row>
    <row r="165" spans="1:1" ht="34.5" x14ac:dyDescent="0.25">
      <c r="A165" s="95" t="s">
        <v>1138</v>
      </c>
    </row>
    <row r="166" spans="1:1" ht="17.25" x14ac:dyDescent="0.25">
      <c r="A166" s="94" t="s">
        <v>1139</v>
      </c>
    </row>
    <row r="167" spans="1:1" ht="17.25" x14ac:dyDescent="0.25">
      <c r="A167" s="95" t="s">
        <v>1140</v>
      </c>
    </row>
    <row r="168" spans="1:1" ht="17.25" x14ac:dyDescent="0.25">
      <c r="A168" s="94" t="s">
        <v>1141</v>
      </c>
    </row>
    <row r="169" spans="1:1" ht="17.25" x14ac:dyDescent="0.3">
      <c r="A169" s="96" t="s">
        <v>1142</v>
      </c>
    </row>
    <row r="170" spans="1:1" ht="17.25" x14ac:dyDescent="0.3">
      <c r="A170" s="96"/>
    </row>
    <row r="171" spans="1:1" ht="17.25" x14ac:dyDescent="0.3">
      <c r="A171" s="96"/>
    </row>
    <row r="172" spans="1:1" ht="17.25" x14ac:dyDescent="0.3">
      <c r="A172" s="96"/>
    </row>
    <row r="173" spans="1:1" ht="17.25" x14ac:dyDescent="0.3">
      <c r="A173" s="96"/>
    </row>
    <row r="174" spans="1:1" ht="17.25" x14ac:dyDescent="0.3">
      <c r="A174" s="9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B1:D37"/>
  <sheetViews>
    <sheetView zoomScale="60" zoomScaleNormal="60" zoomScaleSheetLayoutView="90" workbookViewId="0">
      <selection activeCell="C31" sqref="C31"/>
    </sheetView>
  </sheetViews>
  <sheetFormatPr defaultColWidth="15.85546875" defaultRowHeight="15" x14ac:dyDescent="0.25"/>
  <cols>
    <col min="1" max="1" width="3.42578125" style="21" customWidth="1"/>
    <col min="2" max="2" width="18.7109375" style="21" customWidth="1"/>
    <col min="3" max="3" width="95.5703125" style="21" customWidth="1"/>
    <col min="4" max="4" width="15.140625" style="21" customWidth="1"/>
    <col min="5" max="5" width="2.85546875" style="21" customWidth="1"/>
    <col min="6" max="6" width="1.85546875" style="21" customWidth="1"/>
    <col min="7" max="256" width="15.85546875" style="21"/>
    <col min="257" max="257" width="3.42578125" style="21" customWidth="1"/>
    <col min="258" max="258" width="18.7109375" style="21" customWidth="1"/>
    <col min="259" max="259" width="95.5703125" style="21" customWidth="1"/>
    <col min="260" max="260" width="15.140625" style="21" customWidth="1"/>
    <col min="261" max="261" width="2.85546875" style="21" customWidth="1"/>
    <col min="262" max="262" width="1.85546875" style="21" customWidth="1"/>
    <col min="263" max="512" width="15.85546875" style="21"/>
    <col min="513" max="513" width="3.42578125" style="21" customWidth="1"/>
    <col min="514" max="514" width="18.7109375" style="21" customWidth="1"/>
    <col min="515" max="515" width="95.5703125" style="21" customWidth="1"/>
    <col min="516" max="516" width="15.140625" style="21" customWidth="1"/>
    <col min="517" max="517" width="2.85546875" style="21" customWidth="1"/>
    <col min="518" max="518" width="1.85546875" style="21" customWidth="1"/>
    <col min="519" max="768" width="15.85546875" style="21"/>
    <col min="769" max="769" width="3.42578125" style="21" customWidth="1"/>
    <col min="770" max="770" width="18.7109375" style="21" customWidth="1"/>
    <col min="771" max="771" width="95.5703125" style="21" customWidth="1"/>
    <col min="772" max="772" width="15.140625" style="21" customWidth="1"/>
    <col min="773" max="773" width="2.85546875" style="21" customWidth="1"/>
    <col min="774" max="774" width="1.85546875" style="21" customWidth="1"/>
    <col min="775" max="1024" width="15.85546875" style="21"/>
    <col min="1025" max="1025" width="3.42578125" style="21" customWidth="1"/>
    <col min="1026" max="1026" width="18.7109375" style="21" customWidth="1"/>
    <col min="1027" max="1027" width="95.5703125" style="21" customWidth="1"/>
    <col min="1028" max="1028" width="15.140625" style="21" customWidth="1"/>
    <col min="1029" max="1029" width="2.85546875" style="21" customWidth="1"/>
    <col min="1030" max="1030" width="1.85546875" style="21" customWidth="1"/>
    <col min="1031" max="1280" width="15.85546875" style="21"/>
    <col min="1281" max="1281" width="3.42578125" style="21" customWidth="1"/>
    <col min="1282" max="1282" width="18.7109375" style="21" customWidth="1"/>
    <col min="1283" max="1283" width="95.5703125" style="21" customWidth="1"/>
    <col min="1284" max="1284" width="15.140625" style="21" customWidth="1"/>
    <col min="1285" max="1285" width="2.85546875" style="21" customWidth="1"/>
    <col min="1286" max="1286" width="1.85546875" style="21" customWidth="1"/>
    <col min="1287" max="1536" width="15.85546875" style="21"/>
    <col min="1537" max="1537" width="3.42578125" style="21" customWidth="1"/>
    <col min="1538" max="1538" width="18.7109375" style="21" customWidth="1"/>
    <col min="1539" max="1539" width="95.5703125" style="21" customWidth="1"/>
    <col min="1540" max="1540" width="15.140625" style="21" customWidth="1"/>
    <col min="1541" max="1541" width="2.85546875" style="21" customWidth="1"/>
    <col min="1542" max="1542" width="1.85546875" style="21" customWidth="1"/>
    <col min="1543" max="1792" width="15.85546875" style="21"/>
    <col min="1793" max="1793" width="3.42578125" style="21" customWidth="1"/>
    <col min="1794" max="1794" width="18.7109375" style="21" customWidth="1"/>
    <col min="1795" max="1795" width="95.5703125" style="21" customWidth="1"/>
    <col min="1796" max="1796" width="15.140625" style="21" customWidth="1"/>
    <col min="1797" max="1797" width="2.85546875" style="21" customWidth="1"/>
    <col min="1798" max="1798" width="1.85546875" style="21" customWidth="1"/>
    <col min="1799" max="2048" width="15.85546875" style="21"/>
    <col min="2049" max="2049" width="3.42578125" style="21" customWidth="1"/>
    <col min="2050" max="2050" width="18.7109375" style="21" customWidth="1"/>
    <col min="2051" max="2051" width="95.5703125" style="21" customWidth="1"/>
    <col min="2052" max="2052" width="15.140625" style="21" customWidth="1"/>
    <col min="2053" max="2053" width="2.85546875" style="21" customWidth="1"/>
    <col min="2054" max="2054" width="1.85546875" style="21" customWidth="1"/>
    <col min="2055" max="2304" width="15.85546875" style="21"/>
    <col min="2305" max="2305" width="3.42578125" style="21" customWidth="1"/>
    <col min="2306" max="2306" width="18.7109375" style="21" customWidth="1"/>
    <col min="2307" max="2307" width="95.5703125" style="21" customWidth="1"/>
    <col min="2308" max="2308" width="15.140625" style="21" customWidth="1"/>
    <col min="2309" max="2309" width="2.85546875" style="21" customWidth="1"/>
    <col min="2310" max="2310" width="1.85546875" style="21" customWidth="1"/>
    <col min="2311" max="2560" width="15.85546875" style="21"/>
    <col min="2561" max="2561" width="3.42578125" style="21" customWidth="1"/>
    <col min="2562" max="2562" width="18.7109375" style="21" customWidth="1"/>
    <col min="2563" max="2563" width="95.5703125" style="21" customWidth="1"/>
    <col min="2564" max="2564" width="15.140625" style="21" customWidth="1"/>
    <col min="2565" max="2565" width="2.85546875" style="21" customWidth="1"/>
    <col min="2566" max="2566" width="1.85546875" style="21" customWidth="1"/>
    <col min="2567" max="2816" width="15.85546875" style="21"/>
    <col min="2817" max="2817" width="3.42578125" style="21" customWidth="1"/>
    <col min="2818" max="2818" width="18.7109375" style="21" customWidth="1"/>
    <col min="2819" max="2819" width="95.5703125" style="21" customWidth="1"/>
    <col min="2820" max="2820" width="15.140625" style="21" customWidth="1"/>
    <col min="2821" max="2821" width="2.85546875" style="21" customWidth="1"/>
    <col min="2822" max="2822" width="1.85546875" style="21" customWidth="1"/>
    <col min="2823" max="3072" width="15.85546875" style="21"/>
    <col min="3073" max="3073" width="3.42578125" style="21" customWidth="1"/>
    <col min="3074" max="3074" width="18.7109375" style="21" customWidth="1"/>
    <col min="3075" max="3075" width="95.5703125" style="21" customWidth="1"/>
    <col min="3076" max="3076" width="15.140625" style="21" customWidth="1"/>
    <col min="3077" max="3077" width="2.85546875" style="21" customWidth="1"/>
    <col min="3078" max="3078" width="1.85546875" style="21" customWidth="1"/>
    <col min="3079" max="3328" width="15.85546875" style="21"/>
    <col min="3329" max="3329" width="3.42578125" style="21" customWidth="1"/>
    <col min="3330" max="3330" width="18.7109375" style="21" customWidth="1"/>
    <col min="3331" max="3331" width="95.5703125" style="21" customWidth="1"/>
    <col min="3332" max="3332" width="15.140625" style="21" customWidth="1"/>
    <col min="3333" max="3333" width="2.85546875" style="21" customWidth="1"/>
    <col min="3334" max="3334" width="1.85546875" style="21" customWidth="1"/>
    <col min="3335" max="3584" width="15.85546875" style="21"/>
    <col min="3585" max="3585" width="3.42578125" style="21" customWidth="1"/>
    <col min="3586" max="3586" width="18.7109375" style="21" customWidth="1"/>
    <col min="3587" max="3587" width="95.5703125" style="21" customWidth="1"/>
    <col min="3588" max="3588" width="15.140625" style="21" customWidth="1"/>
    <col min="3589" max="3589" width="2.85546875" style="21" customWidth="1"/>
    <col min="3590" max="3590" width="1.85546875" style="21" customWidth="1"/>
    <col min="3591" max="3840" width="15.85546875" style="21"/>
    <col min="3841" max="3841" width="3.42578125" style="21" customWidth="1"/>
    <col min="3842" max="3842" width="18.7109375" style="21" customWidth="1"/>
    <col min="3843" max="3843" width="95.5703125" style="21" customWidth="1"/>
    <col min="3844" max="3844" width="15.140625" style="21" customWidth="1"/>
    <col min="3845" max="3845" width="2.85546875" style="21" customWidth="1"/>
    <col min="3846" max="3846" width="1.85546875" style="21" customWidth="1"/>
    <col min="3847" max="4096" width="15.85546875" style="21"/>
    <col min="4097" max="4097" width="3.42578125" style="21" customWidth="1"/>
    <col min="4098" max="4098" width="18.7109375" style="21" customWidth="1"/>
    <col min="4099" max="4099" width="95.5703125" style="21" customWidth="1"/>
    <col min="4100" max="4100" width="15.140625" style="21" customWidth="1"/>
    <col min="4101" max="4101" width="2.85546875" style="21" customWidth="1"/>
    <col min="4102" max="4102" width="1.85546875" style="21" customWidth="1"/>
    <col min="4103" max="4352" width="15.85546875" style="21"/>
    <col min="4353" max="4353" width="3.42578125" style="21" customWidth="1"/>
    <col min="4354" max="4354" width="18.7109375" style="21" customWidth="1"/>
    <col min="4355" max="4355" width="95.5703125" style="21" customWidth="1"/>
    <col min="4356" max="4356" width="15.140625" style="21" customWidth="1"/>
    <col min="4357" max="4357" width="2.85546875" style="21" customWidth="1"/>
    <col min="4358" max="4358" width="1.85546875" style="21" customWidth="1"/>
    <col min="4359" max="4608" width="15.85546875" style="21"/>
    <col min="4609" max="4609" width="3.42578125" style="21" customWidth="1"/>
    <col min="4610" max="4610" width="18.7109375" style="21" customWidth="1"/>
    <col min="4611" max="4611" width="95.5703125" style="21" customWidth="1"/>
    <col min="4612" max="4612" width="15.140625" style="21" customWidth="1"/>
    <col min="4613" max="4613" width="2.85546875" style="21" customWidth="1"/>
    <col min="4614" max="4614" width="1.85546875" style="21" customWidth="1"/>
    <col min="4615" max="4864" width="15.85546875" style="21"/>
    <col min="4865" max="4865" width="3.42578125" style="21" customWidth="1"/>
    <col min="4866" max="4866" width="18.7109375" style="21" customWidth="1"/>
    <col min="4867" max="4867" width="95.5703125" style="21" customWidth="1"/>
    <col min="4868" max="4868" width="15.140625" style="21" customWidth="1"/>
    <col min="4869" max="4869" width="2.85546875" style="21" customWidth="1"/>
    <col min="4870" max="4870" width="1.85546875" style="21" customWidth="1"/>
    <col min="4871" max="5120" width="15.85546875" style="21"/>
    <col min="5121" max="5121" width="3.42578125" style="21" customWidth="1"/>
    <col min="5122" max="5122" width="18.7109375" style="21" customWidth="1"/>
    <col min="5123" max="5123" width="95.5703125" style="21" customWidth="1"/>
    <col min="5124" max="5124" width="15.140625" style="21" customWidth="1"/>
    <col min="5125" max="5125" width="2.85546875" style="21" customWidth="1"/>
    <col min="5126" max="5126" width="1.85546875" style="21" customWidth="1"/>
    <col min="5127" max="5376" width="15.85546875" style="21"/>
    <col min="5377" max="5377" width="3.42578125" style="21" customWidth="1"/>
    <col min="5378" max="5378" width="18.7109375" style="21" customWidth="1"/>
    <col min="5379" max="5379" width="95.5703125" style="21" customWidth="1"/>
    <col min="5380" max="5380" width="15.140625" style="21" customWidth="1"/>
    <col min="5381" max="5381" width="2.85546875" style="21" customWidth="1"/>
    <col min="5382" max="5382" width="1.85546875" style="21" customWidth="1"/>
    <col min="5383" max="5632" width="15.85546875" style="21"/>
    <col min="5633" max="5633" width="3.42578125" style="21" customWidth="1"/>
    <col min="5634" max="5634" width="18.7109375" style="21" customWidth="1"/>
    <col min="5635" max="5635" width="95.5703125" style="21" customWidth="1"/>
    <col min="5636" max="5636" width="15.140625" style="21" customWidth="1"/>
    <col min="5637" max="5637" width="2.85546875" style="21" customWidth="1"/>
    <col min="5638" max="5638" width="1.85546875" style="21" customWidth="1"/>
    <col min="5639" max="5888" width="15.85546875" style="21"/>
    <col min="5889" max="5889" width="3.42578125" style="21" customWidth="1"/>
    <col min="5890" max="5890" width="18.7109375" style="21" customWidth="1"/>
    <col min="5891" max="5891" width="95.5703125" style="21" customWidth="1"/>
    <col min="5892" max="5892" width="15.140625" style="21" customWidth="1"/>
    <col min="5893" max="5893" width="2.85546875" style="21" customWidth="1"/>
    <col min="5894" max="5894" width="1.85546875" style="21" customWidth="1"/>
    <col min="5895" max="6144" width="15.85546875" style="21"/>
    <col min="6145" max="6145" width="3.42578125" style="21" customWidth="1"/>
    <col min="6146" max="6146" width="18.7109375" style="21" customWidth="1"/>
    <col min="6147" max="6147" width="95.5703125" style="21" customWidth="1"/>
    <col min="6148" max="6148" width="15.140625" style="21" customWidth="1"/>
    <col min="6149" max="6149" width="2.85546875" style="21" customWidth="1"/>
    <col min="6150" max="6150" width="1.85546875" style="21" customWidth="1"/>
    <col min="6151" max="6400" width="15.85546875" style="21"/>
    <col min="6401" max="6401" width="3.42578125" style="21" customWidth="1"/>
    <col min="6402" max="6402" width="18.7109375" style="21" customWidth="1"/>
    <col min="6403" max="6403" width="95.5703125" style="21" customWidth="1"/>
    <col min="6404" max="6404" width="15.140625" style="21" customWidth="1"/>
    <col min="6405" max="6405" width="2.85546875" style="21" customWidth="1"/>
    <col min="6406" max="6406" width="1.85546875" style="21" customWidth="1"/>
    <col min="6407" max="6656" width="15.85546875" style="21"/>
    <col min="6657" max="6657" width="3.42578125" style="21" customWidth="1"/>
    <col min="6658" max="6658" width="18.7109375" style="21" customWidth="1"/>
    <col min="6659" max="6659" width="95.5703125" style="21" customWidth="1"/>
    <col min="6660" max="6660" width="15.140625" style="21" customWidth="1"/>
    <col min="6661" max="6661" width="2.85546875" style="21" customWidth="1"/>
    <col min="6662" max="6662" width="1.85546875" style="21" customWidth="1"/>
    <col min="6663" max="6912" width="15.85546875" style="21"/>
    <col min="6913" max="6913" width="3.42578125" style="21" customWidth="1"/>
    <col min="6914" max="6914" width="18.7109375" style="21" customWidth="1"/>
    <col min="6915" max="6915" width="95.5703125" style="21" customWidth="1"/>
    <col min="6916" max="6916" width="15.140625" style="21" customWidth="1"/>
    <col min="6917" max="6917" width="2.85546875" style="21" customWidth="1"/>
    <col min="6918" max="6918" width="1.85546875" style="21" customWidth="1"/>
    <col min="6919" max="7168" width="15.85546875" style="21"/>
    <col min="7169" max="7169" width="3.42578125" style="21" customWidth="1"/>
    <col min="7170" max="7170" width="18.7109375" style="21" customWidth="1"/>
    <col min="7171" max="7171" width="95.5703125" style="21" customWidth="1"/>
    <col min="7172" max="7172" width="15.140625" style="21" customWidth="1"/>
    <col min="7173" max="7173" width="2.85546875" style="21" customWidth="1"/>
    <col min="7174" max="7174" width="1.85546875" style="21" customWidth="1"/>
    <col min="7175" max="7424" width="15.85546875" style="21"/>
    <col min="7425" max="7425" width="3.42578125" style="21" customWidth="1"/>
    <col min="7426" max="7426" width="18.7109375" style="21" customWidth="1"/>
    <col min="7427" max="7427" width="95.5703125" style="21" customWidth="1"/>
    <col min="7428" max="7428" width="15.140625" style="21" customWidth="1"/>
    <col min="7429" max="7429" width="2.85546875" style="21" customWidth="1"/>
    <col min="7430" max="7430" width="1.85546875" style="21" customWidth="1"/>
    <col min="7431" max="7680" width="15.85546875" style="21"/>
    <col min="7681" max="7681" width="3.42578125" style="21" customWidth="1"/>
    <col min="7682" max="7682" width="18.7109375" style="21" customWidth="1"/>
    <col min="7683" max="7683" width="95.5703125" style="21" customWidth="1"/>
    <col min="7684" max="7684" width="15.140625" style="21" customWidth="1"/>
    <col min="7685" max="7685" width="2.85546875" style="21" customWidth="1"/>
    <col min="7686" max="7686" width="1.85546875" style="21" customWidth="1"/>
    <col min="7687" max="7936" width="15.85546875" style="21"/>
    <col min="7937" max="7937" width="3.42578125" style="21" customWidth="1"/>
    <col min="7938" max="7938" width="18.7109375" style="21" customWidth="1"/>
    <col min="7939" max="7939" width="95.5703125" style="21" customWidth="1"/>
    <col min="7940" max="7940" width="15.140625" style="21" customWidth="1"/>
    <col min="7941" max="7941" width="2.85546875" style="21" customWidth="1"/>
    <col min="7942" max="7942" width="1.85546875" style="21" customWidth="1"/>
    <col min="7943" max="8192" width="15.85546875" style="21"/>
    <col min="8193" max="8193" width="3.42578125" style="21" customWidth="1"/>
    <col min="8194" max="8194" width="18.7109375" style="21" customWidth="1"/>
    <col min="8195" max="8195" width="95.5703125" style="21" customWidth="1"/>
    <col min="8196" max="8196" width="15.140625" style="21" customWidth="1"/>
    <col min="8197" max="8197" width="2.85546875" style="21" customWidth="1"/>
    <col min="8198" max="8198" width="1.85546875" style="21" customWidth="1"/>
    <col min="8199" max="8448" width="15.85546875" style="21"/>
    <col min="8449" max="8449" width="3.42578125" style="21" customWidth="1"/>
    <col min="8450" max="8450" width="18.7109375" style="21" customWidth="1"/>
    <col min="8451" max="8451" width="95.5703125" style="21" customWidth="1"/>
    <col min="8452" max="8452" width="15.140625" style="21" customWidth="1"/>
    <col min="8453" max="8453" width="2.85546875" style="21" customWidth="1"/>
    <col min="8454" max="8454" width="1.85546875" style="21" customWidth="1"/>
    <col min="8455" max="8704" width="15.85546875" style="21"/>
    <col min="8705" max="8705" width="3.42578125" style="21" customWidth="1"/>
    <col min="8706" max="8706" width="18.7109375" style="21" customWidth="1"/>
    <col min="8707" max="8707" width="95.5703125" style="21" customWidth="1"/>
    <col min="8708" max="8708" width="15.140625" style="21" customWidth="1"/>
    <col min="8709" max="8709" width="2.85546875" style="21" customWidth="1"/>
    <col min="8710" max="8710" width="1.85546875" style="21" customWidth="1"/>
    <col min="8711" max="8960" width="15.85546875" style="21"/>
    <col min="8961" max="8961" width="3.42578125" style="21" customWidth="1"/>
    <col min="8962" max="8962" width="18.7109375" style="21" customWidth="1"/>
    <col min="8963" max="8963" width="95.5703125" style="21" customWidth="1"/>
    <col min="8964" max="8964" width="15.140625" style="21" customWidth="1"/>
    <col min="8965" max="8965" width="2.85546875" style="21" customWidth="1"/>
    <col min="8966" max="8966" width="1.85546875" style="21" customWidth="1"/>
    <col min="8967" max="9216" width="15.85546875" style="21"/>
    <col min="9217" max="9217" width="3.42578125" style="21" customWidth="1"/>
    <col min="9218" max="9218" width="18.7109375" style="21" customWidth="1"/>
    <col min="9219" max="9219" width="95.5703125" style="21" customWidth="1"/>
    <col min="9220" max="9220" width="15.140625" style="21" customWidth="1"/>
    <col min="9221" max="9221" width="2.85546875" style="21" customWidth="1"/>
    <col min="9222" max="9222" width="1.85546875" style="21" customWidth="1"/>
    <col min="9223" max="9472" width="15.85546875" style="21"/>
    <col min="9473" max="9473" width="3.42578125" style="21" customWidth="1"/>
    <col min="9474" max="9474" width="18.7109375" style="21" customWidth="1"/>
    <col min="9475" max="9475" width="95.5703125" style="21" customWidth="1"/>
    <col min="9476" max="9476" width="15.140625" style="21" customWidth="1"/>
    <col min="9477" max="9477" width="2.85546875" style="21" customWidth="1"/>
    <col min="9478" max="9478" width="1.85546875" style="21" customWidth="1"/>
    <col min="9479" max="9728" width="15.85546875" style="21"/>
    <col min="9729" max="9729" width="3.42578125" style="21" customWidth="1"/>
    <col min="9730" max="9730" width="18.7109375" style="21" customWidth="1"/>
    <col min="9731" max="9731" width="95.5703125" style="21" customWidth="1"/>
    <col min="9732" max="9732" width="15.140625" style="21" customWidth="1"/>
    <col min="9733" max="9733" width="2.85546875" style="21" customWidth="1"/>
    <col min="9734" max="9734" width="1.85546875" style="21" customWidth="1"/>
    <col min="9735" max="9984" width="15.85546875" style="21"/>
    <col min="9985" max="9985" width="3.42578125" style="21" customWidth="1"/>
    <col min="9986" max="9986" width="18.7109375" style="21" customWidth="1"/>
    <col min="9987" max="9987" width="95.5703125" style="21" customWidth="1"/>
    <col min="9988" max="9988" width="15.140625" style="21" customWidth="1"/>
    <col min="9989" max="9989" width="2.85546875" style="21" customWidth="1"/>
    <col min="9990" max="9990" width="1.85546875" style="21" customWidth="1"/>
    <col min="9991" max="10240" width="15.85546875" style="21"/>
    <col min="10241" max="10241" width="3.42578125" style="21" customWidth="1"/>
    <col min="10242" max="10242" width="18.7109375" style="21" customWidth="1"/>
    <col min="10243" max="10243" width="95.5703125" style="21" customWidth="1"/>
    <col min="10244" max="10244" width="15.140625" style="21" customWidth="1"/>
    <col min="10245" max="10245" width="2.85546875" style="21" customWidth="1"/>
    <col min="10246" max="10246" width="1.85546875" style="21" customWidth="1"/>
    <col min="10247" max="10496" width="15.85546875" style="21"/>
    <col min="10497" max="10497" width="3.42578125" style="21" customWidth="1"/>
    <col min="10498" max="10498" width="18.7109375" style="21" customWidth="1"/>
    <col min="10499" max="10499" width="95.5703125" style="21" customWidth="1"/>
    <col min="10500" max="10500" width="15.140625" style="21" customWidth="1"/>
    <col min="10501" max="10501" width="2.85546875" style="21" customWidth="1"/>
    <col min="10502" max="10502" width="1.85546875" style="21" customWidth="1"/>
    <col min="10503" max="10752" width="15.85546875" style="21"/>
    <col min="10753" max="10753" width="3.42578125" style="21" customWidth="1"/>
    <col min="10754" max="10754" width="18.7109375" style="21" customWidth="1"/>
    <col min="10755" max="10755" width="95.5703125" style="21" customWidth="1"/>
    <col min="10756" max="10756" width="15.140625" style="21" customWidth="1"/>
    <col min="10757" max="10757" width="2.85546875" style="21" customWidth="1"/>
    <col min="10758" max="10758" width="1.85546875" style="21" customWidth="1"/>
    <col min="10759" max="11008" width="15.85546875" style="21"/>
    <col min="11009" max="11009" width="3.42578125" style="21" customWidth="1"/>
    <col min="11010" max="11010" width="18.7109375" style="21" customWidth="1"/>
    <col min="11011" max="11011" width="95.5703125" style="21" customWidth="1"/>
    <col min="11012" max="11012" width="15.140625" style="21" customWidth="1"/>
    <col min="11013" max="11013" width="2.85546875" style="21" customWidth="1"/>
    <col min="11014" max="11014" width="1.85546875" style="21" customWidth="1"/>
    <col min="11015" max="11264" width="15.85546875" style="21"/>
    <col min="11265" max="11265" width="3.42578125" style="21" customWidth="1"/>
    <col min="11266" max="11266" width="18.7109375" style="21" customWidth="1"/>
    <col min="11267" max="11267" width="95.5703125" style="21" customWidth="1"/>
    <col min="11268" max="11268" width="15.140625" style="21" customWidth="1"/>
    <col min="11269" max="11269" width="2.85546875" style="21" customWidth="1"/>
    <col min="11270" max="11270" width="1.85546875" style="21" customWidth="1"/>
    <col min="11271" max="11520" width="15.85546875" style="21"/>
    <col min="11521" max="11521" width="3.42578125" style="21" customWidth="1"/>
    <col min="11522" max="11522" width="18.7109375" style="21" customWidth="1"/>
    <col min="11523" max="11523" width="95.5703125" style="21" customWidth="1"/>
    <col min="11524" max="11524" width="15.140625" style="21" customWidth="1"/>
    <col min="11525" max="11525" width="2.85546875" style="21" customWidth="1"/>
    <col min="11526" max="11526" width="1.85546875" style="21" customWidth="1"/>
    <col min="11527" max="11776" width="15.85546875" style="21"/>
    <col min="11777" max="11777" width="3.42578125" style="21" customWidth="1"/>
    <col min="11778" max="11778" width="18.7109375" style="21" customWidth="1"/>
    <col min="11779" max="11779" width="95.5703125" style="21" customWidth="1"/>
    <col min="11780" max="11780" width="15.140625" style="21" customWidth="1"/>
    <col min="11781" max="11781" width="2.85546875" style="21" customWidth="1"/>
    <col min="11782" max="11782" width="1.85546875" style="21" customWidth="1"/>
    <col min="11783" max="12032" width="15.85546875" style="21"/>
    <col min="12033" max="12033" width="3.42578125" style="21" customWidth="1"/>
    <col min="12034" max="12034" width="18.7109375" style="21" customWidth="1"/>
    <col min="12035" max="12035" width="95.5703125" style="21" customWidth="1"/>
    <col min="12036" max="12036" width="15.140625" style="21" customWidth="1"/>
    <col min="12037" max="12037" width="2.85546875" style="21" customWidth="1"/>
    <col min="12038" max="12038" width="1.85546875" style="21" customWidth="1"/>
    <col min="12039" max="12288" width="15.85546875" style="21"/>
    <col min="12289" max="12289" width="3.42578125" style="21" customWidth="1"/>
    <col min="12290" max="12290" width="18.7109375" style="21" customWidth="1"/>
    <col min="12291" max="12291" width="95.5703125" style="21" customWidth="1"/>
    <col min="12292" max="12292" width="15.140625" style="21" customWidth="1"/>
    <col min="12293" max="12293" width="2.85546875" style="21" customWidth="1"/>
    <col min="12294" max="12294" width="1.85546875" style="21" customWidth="1"/>
    <col min="12295" max="12544" width="15.85546875" style="21"/>
    <col min="12545" max="12545" width="3.42578125" style="21" customWidth="1"/>
    <col min="12546" max="12546" width="18.7109375" style="21" customWidth="1"/>
    <col min="12547" max="12547" width="95.5703125" style="21" customWidth="1"/>
    <col min="12548" max="12548" width="15.140625" style="21" customWidth="1"/>
    <col min="12549" max="12549" width="2.85546875" style="21" customWidth="1"/>
    <col min="12550" max="12550" width="1.85546875" style="21" customWidth="1"/>
    <col min="12551" max="12800" width="15.85546875" style="21"/>
    <col min="12801" max="12801" width="3.42578125" style="21" customWidth="1"/>
    <col min="12802" max="12802" width="18.7109375" style="21" customWidth="1"/>
    <col min="12803" max="12803" width="95.5703125" style="21" customWidth="1"/>
    <col min="12804" max="12804" width="15.140625" style="21" customWidth="1"/>
    <col min="12805" max="12805" width="2.85546875" style="21" customWidth="1"/>
    <col min="12806" max="12806" width="1.85546875" style="21" customWidth="1"/>
    <col min="12807" max="13056" width="15.85546875" style="21"/>
    <col min="13057" max="13057" width="3.42578125" style="21" customWidth="1"/>
    <col min="13058" max="13058" width="18.7109375" style="21" customWidth="1"/>
    <col min="13059" max="13059" width="95.5703125" style="21" customWidth="1"/>
    <col min="13060" max="13060" width="15.140625" style="21" customWidth="1"/>
    <col min="13061" max="13061" width="2.85546875" style="21" customWidth="1"/>
    <col min="13062" max="13062" width="1.85546875" style="21" customWidth="1"/>
    <col min="13063" max="13312" width="15.85546875" style="21"/>
    <col min="13313" max="13313" width="3.42578125" style="21" customWidth="1"/>
    <col min="13314" max="13314" width="18.7109375" style="21" customWidth="1"/>
    <col min="13315" max="13315" width="95.5703125" style="21" customWidth="1"/>
    <col min="13316" max="13316" width="15.140625" style="21" customWidth="1"/>
    <col min="13317" max="13317" width="2.85546875" style="21" customWidth="1"/>
    <col min="13318" max="13318" width="1.85546875" style="21" customWidth="1"/>
    <col min="13319" max="13568" width="15.85546875" style="21"/>
    <col min="13569" max="13569" width="3.42578125" style="21" customWidth="1"/>
    <col min="13570" max="13570" width="18.7109375" style="21" customWidth="1"/>
    <col min="13571" max="13571" width="95.5703125" style="21" customWidth="1"/>
    <col min="13572" max="13572" width="15.140625" style="21" customWidth="1"/>
    <col min="13573" max="13573" width="2.85546875" style="21" customWidth="1"/>
    <col min="13574" max="13574" width="1.85546875" style="21" customWidth="1"/>
    <col min="13575" max="13824" width="15.85546875" style="21"/>
    <col min="13825" max="13825" width="3.42578125" style="21" customWidth="1"/>
    <col min="13826" max="13826" width="18.7109375" style="21" customWidth="1"/>
    <col min="13827" max="13827" width="95.5703125" style="21" customWidth="1"/>
    <col min="13828" max="13828" width="15.140625" style="21" customWidth="1"/>
    <col min="13829" max="13829" width="2.85546875" style="21" customWidth="1"/>
    <col min="13830" max="13830" width="1.85546875" style="21" customWidth="1"/>
    <col min="13831" max="14080" width="15.85546875" style="21"/>
    <col min="14081" max="14081" width="3.42578125" style="21" customWidth="1"/>
    <col min="14082" max="14082" width="18.7109375" style="21" customWidth="1"/>
    <col min="14083" max="14083" width="95.5703125" style="21" customWidth="1"/>
    <col min="14084" max="14084" width="15.140625" style="21" customWidth="1"/>
    <col min="14085" max="14085" width="2.85546875" style="21" customWidth="1"/>
    <col min="14086" max="14086" width="1.85546875" style="21" customWidth="1"/>
    <col min="14087" max="14336" width="15.85546875" style="21"/>
    <col min="14337" max="14337" width="3.42578125" style="21" customWidth="1"/>
    <col min="14338" max="14338" width="18.7109375" style="21" customWidth="1"/>
    <col min="14339" max="14339" width="95.5703125" style="21" customWidth="1"/>
    <col min="14340" max="14340" width="15.140625" style="21" customWidth="1"/>
    <col min="14341" max="14341" width="2.85546875" style="21" customWidth="1"/>
    <col min="14342" max="14342" width="1.85546875" style="21" customWidth="1"/>
    <col min="14343" max="14592" width="15.85546875" style="21"/>
    <col min="14593" max="14593" width="3.42578125" style="21" customWidth="1"/>
    <col min="14594" max="14594" width="18.7109375" style="21" customWidth="1"/>
    <col min="14595" max="14595" width="95.5703125" style="21" customWidth="1"/>
    <col min="14596" max="14596" width="15.140625" style="21" customWidth="1"/>
    <col min="14597" max="14597" width="2.85546875" style="21" customWidth="1"/>
    <col min="14598" max="14598" width="1.85546875" style="21" customWidth="1"/>
    <col min="14599" max="14848" width="15.85546875" style="21"/>
    <col min="14849" max="14849" width="3.42578125" style="21" customWidth="1"/>
    <col min="14850" max="14850" width="18.7109375" style="21" customWidth="1"/>
    <col min="14851" max="14851" width="95.5703125" style="21" customWidth="1"/>
    <col min="14852" max="14852" width="15.140625" style="21" customWidth="1"/>
    <col min="14853" max="14853" width="2.85546875" style="21" customWidth="1"/>
    <col min="14854" max="14854" width="1.85546875" style="21" customWidth="1"/>
    <col min="14855" max="15104" width="15.85546875" style="21"/>
    <col min="15105" max="15105" width="3.42578125" style="21" customWidth="1"/>
    <col min="15106" max="15106" width="18.7109375" style="21" customWidth="1"/>
    <col min="15107" max="15107" width="95.5703125" style="21" customWidth="1"/>
    <col min="15108" max="15108" width="15.140625" style="21" customWidth="1"/>
    <col min="15109" max="15109" width="2.85546875" style="21" customWidth="1"/>
    <col min="15110" max="15110" width="1.85546875" style="21" customWidth="1"/>
    <col min="15111" max="15360" width="15.85546875" style="21"/>
    <col min="15361" max="15361" width="3.42578125" style="21" customWidth="1"/>
    <col min="15362" max="15362" width="18.7109375" style="21" customWidth="1"/>
    <col min="15363" max="15363" width="95.5703125" style="21" customWidth="1"/>
    <col min="15364" max="15364" width="15.140625" style="21" customWidth="1"/>
    <col min="15365" max="15365" width="2.85546875" style="21" customWidth="1"/>
    <col min="15366" max="15366" width="1.85546875" style="21" customWidth="1"/>
    <col min="15367" max="15616" width="15.85546875" style="21"/>
    <col min="15617" max="15617" width="3.42578125" style="21" customWidth="1"/>
    <col min="15618" max="15618" width="18.7109375" style="21" customWidth="1"/>
    <col min="15619" max="15619" width="95.5703125" style="21" customWidth="1"/>
    <col min="15620" max="15620" width="15.140625" style="21" customWidth="1"/>
    <col min="15621" max="15621" width="2.85546875" style="21" customWidth="1"/>
    <col min="15622" max="15622" width="1.85546875" style="21" customWidth="1"/>
    <col min="15623" max="15872" width="15.85546875" style="21"/>
    <col min="15873" max="15873" width="3.42578125" style="21" customWidth="1"/>
    <col min="15874" max="15874" width="18.7109375" style="21" customWidth="1"/>
    <col min="15875" max="15875" width="95.5703125" style="21" customWidth="1"/>
    <col min="15876" max="15876" width="15.140625" style="21" customWidth="1"/>
    <col min="15877" max="15877" width="2.85546875" style="21" customWidth="1"/>
    <col min="15878" max="15878" width="1.85546875" style="21" customWidth="1"/>
    <col min="15879" max="16128" width="15.85546875" style="21"/>
    <col min="16129" max="16129" width="3.42578125" style="21" customWidth="1"/>
    <col min="16130" max="16130" width="18.7109375" style="21" customWidth="1"/>
    <col min="16131" max="16131" width="95.5703125" style="21" customWidth="1"/>
    <col min="16132" max="16132" width="15.140625" style="21" customWidth="1"/>
    <col min="16133" max="16133" width="2.85546875" style="21" customWidth="1"/>
    <col min="16134" max="16134" width="1.85546875" style="21" customWidth="1"/>
    <col min="16135" max="16384" width="15.85546875" style="21"/>
  </cols>
  <sheetData>
    <row r="1" spans="2:4" ht="12" customHeight="1" x14ac:dyDescent="0.25"/>
    <row r="2" spans="2:4" ht="12" customHeight="1" x14ac:dyDescent="0.25"/>
    <row r="3" spans="2:4" ht="12" customHeight="1" x14ac:dyDescent="0.25"/>
    <row r="4" spans="2:4" ht="15.75" customHeight="1" x14ac:dyDescent="0.25">
      <c r="B4" s="121"/>
      <c r="C4" s="120"/>
    </row>
    <row r="5" spans="2:4" ht="191.25" customHeight="1" x14ac:dyDescent="0.25">
      <c r="B5" s="119"/>
      <c r="C5" s="432" t="s">
        <v>1741</v>
      </c>
      <c r="D5" s="432"/>
    </row>
    <row r="6" spans="2:4" ht="191.25" customHeight="1" x14ac:dyDescent="0.25">
      <c r="B6" s="119"/>
      <c r="C6" s="118"/>
      <c r="D6" s="118"/>
    </row>
    <row r="7" spans="2:4" ht="124.5" customHeight="1" x14ac:dyDescent="0.25">
      <c r="C7" s="117"/>
    </row>
    <row r="8" spans="2:4" ht="27.75" customHeight="1" x14ac:dyDescent="0.25">
      <c r="B8" s="116"/>
      <c r="C8" s="115"/>
    </row>
    <row r="9" spans="2:4" ht="27.75" customHeight="1" x14ac:dyDescent="0.25">
      <c r="C9" s="115"/>
    </row>
    <row r="22" spans="2:3" x14ac:dyDescent="0.25">
      <c r="B22" s="180" t="s">
        <v>1608</v>
      </c>
      <c r="C22" s="21" t="s">
        <v>1609</v>
      </c>
    </row>
    <row r="23" spans="2:3" x14ac:dyDescent="0.25">
      <c r="B23" s="180" t="s">
        <v>1610</v>
      </c>
      <c r="C23" s="21" t="s">
        <v>1611</v>
      </c>
    </row>
    <row r="25" spans="2:3" x14ac:dyDescent="0.25">
      <c r="B25" s="180" t="s">
        <v>1612</v>
      </c>
      <c r="C25" s="21" t="s">
        <v>1613</v>
      </c>
    </row>
    <row r="26" spans="2:3" x14ac:dyDescent="0.25">
      <c r="B26" s="180" t="s">
        <v>1614</v>
      </c>
      <c r="C26" s="21" t="s">
        <v>1740</v>
      </c>
    </row>
    <row r="27" spans="2:3" x14ac:dyDescent="0.25">
      <c r="B27" s="180" t="s">
        <v>1615</v>
      </c>
      <c r="C27" s="21" t="s">
        <v>1616</v>
      </c>
    </row>
    <row r="28" spans="2:3" x14ac:dyDescent="0.25">
      <c r="B28" s="180" t="s">
        <v>1617</v>
      </c>
      <c r="C28" s="21" t="s">
        <v>1618</v>
      </c>
    </row>
    <row r="29" spans="2:3" x14ac:dyDescent="0.25">
      <c r="B29" s="180" t="s">
        <v>1619</v>
      </c>
      <c r="C29" s="21" t="s">
        <v>1620</v>
      </c>
    </row>
    <row r="30" spans="2:3" x14ac:dyDescent="0.25">
      <c r="B30" s="180" t="s">
        <v>1621</v>
      </c>
      <c r="C30" s="366">
        <v>43137</v>
      </c>
    </row>
    <row r="31" spans="2:3" x14ac:dyDescent="0.25">
      <c r="B31" s="134" t="s">
        <v>1622</v>
      </c>
      <c r="C31" s="367" t="s">
        <v>1742</v>
      </c>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1:F57"/>
  <sheetViews>
    <sheetView view="pageBreakPreview" zoomScale="80" zoomScaleNormal="85" zoomScaleSheetLayoutView="80" workbookViewId="0">
      <selection activeCell="E11" sqref="E11"/>
    </sheetView>
  </sheetViews>
  <sheetFormatPr defaultColWidth="15.85546875" defaultRowHeight="15.75" x14ac:dyDescent="0.25"/>
  <cols>
    <col min="1" max="1" width="3.42578125" style="21" customWidth="1"/>
    <col min="2" max="2" width="33.7109375" style="122" bestFit="1" customWidth="1"/>
    <col min="3" max="3" width="1.5703125" style="123" customWidth="1"/>
    <col min="4" max="4" width="71" style="122" customWidth="1"/>
    <col min="5" max="6" width="23.5703125" style="122" customWidth="1"/>
    <col min="7" max="7" width="1.85546875" style="122" customWidth="1"/>
    <col min="8" max="8" width="15.85546875" style="122"/>
    <col min="9" max="9" width="6.140625" style="122" customWidth="1"/>
    <col min="10" max="16384" width="15.85546875" style="122"/>
  </cols>
  <sheetData>
    <row r="1" spans="2:6" s="21" customFormat="1" ht="12" customHeight="1" x14ac:dyDescent="0.25">
      <c r="C1" s="134"/>
    </row>
    <row r="2" spans="2:6" s="21" customFormat="1" ht="12" customHeight="1" x14ac:dyDescent="0.25">
      <c r="C2" s="134"/>
    </row>
    <row r="3" spans="2:6" s="21" customFormat="1" ht="12" customHeight="1" x14ac:dyDescent="0.25">
      <c r="C3" s="134"/>
    </row>
    <row r="4" spans="2:6" s="21" customFormat="1" ht="15.75" customHeight="1" x14ac:dyDescent="0.25">
      <c r="C4" s="134"/>
    </row>
    <row r="5" spans="2:6" s="21" customFormat="1" ht="24" customHeight="1" x14ac:dyDescent="0.4">
      <c r="B5" s="433" t="s">
        <v>1258</v>
      </c>
      <c r="C5" s="433"/>
      <c r="D5" s="433"/>
    </row>
    <row r="6" spans="2:6" s="21" customFormat="1" ht="6" customHeight="1" x14ac:dyDescent="0.25">
      <c r="C6" s="134"/>
    </row>
    <row r="7" spans="2:6" s="21" customFormat="1" ht="15.75" customHeight="1" x14ac:dyDescent="0.25">
      <c r="B7" s="133" t="s">
        <v>1257</v>
      </c>
      <c r="C7" s="132"/>
      <c r="D7" s="131" t="s">
        <v>1743</v>
      </c>
    </row>
    <row r="8" spans="2:6" s="122" customFormat="1" ht="11.25" customHeight="1" x14ac:dyDescent="0.25">
      <c r="C8" s="123"/>
    </row>
    <row r="10" spans="2:6" s="122" customFormat="1" x14ac:dyDescent="0.25">
      <c r="B10" s="128" t="s">
        <v>1256</v>
      </c>
      <c r="C10" s="125"/>
      <c r="D10" s="124"/>
      <c r="E10" s="124"/>
      <c r="F10" s="124"/>
    </row>
    <row r="11" spans="2:6" s="122" customFormat="1" x14ac:dyDescent="0.25">
      <c r="B11" s="130" t="s">
        <v>1204</v>
      </c>
      <c r="C11" s="130"/>
      <c r="D11" s="130"/>
      <c r="E11" s="124"/>
      <c r="F11" s="124"/>
    </row>
    <row r="12" spans="2:6" s="122" customFormat="1" x14ac:dyDescent="0.25">
      <c r="B12" s="127" t="s">
        <v>1205</v>
      </c>
      <c r="C12" s="125"/>
      <c r="D12" s="358" t="s">
        <v>1204</v>
      </c>
      <c r="E12" s="124"/>
      <c r="F12" s="124"/>
    </row>
    <row r="13" spans="2:6" s="122" customFormat="1" x14ac:dyDescent="0.25">
      <c r="B13" s="127"/>
      <c r="C13" s="125"/>
      <c r="D13" s="124"/>
      <c r="E13" s="124"/>
      <c r="F13" s="124"/>
    </row>
    <row r="14" spans="2:6" s="122" customFormat="1" x14ac:dyDescent="0.25">
      <c r="B14" s="130" t="s">
        <v>1255</v>
      </c>
      <c r="C14" s="130"/>
      <c r="D14" s="124"/>
      <c r="E14" s="124"/>
      <c r="F14" s="124"/>
    </row>
    <row r="15" spans="2:6" s="122" customFormat="1" x14ac:dyDescent="0.25">
      <c r="B15" s="127" t="s">
        <v>1254</v>
      </c>
      <c r="C15" s="125"/>
      <c r="D15" s="358" t="s">
        <v>1253</v>
      </c>
      <c r="E15" s="124"/>
      <c r="F15" s="124"/>
    </row>
    <row r="16" spans="2:6" s="122" customFormat="1" x14ac:dyDescent="0.25">
      <c r="B16" s="127" t="s">
        <v>1252</v>
      </c>
      <c r="C16" s="125"/>
      <c r="D16" s="358" t="s">
        <v>1251</v>
      </c>
      <c r="E16" s="124"/>
      <c r="F16" s="124"/>
    </row>
    <row r="17" spans="2:6" s="122" customFormat="1" x14ac:dyDescent="0.25">
      <c r="B17" s="127" t="s">
        <v>1250</v>
      </c>
      <c r="C17" s="125"/>
      <c r="D17" s="358" t="s">
        <v>1249</v>
      </c>
      <c r="E17" s="124"/>
      <c r="F17" s="124"/>
    </row>
    <row r="18" spans="2:6" s="122" customFormat="1" x14ac:dyDescent="0.25">
      <c r="B18" s="127" t="s">
        <v>1248</v>
      </c>
      <c r="C18" s="125"/>
      <c r="D18" s="358" t="s">
        <v>1247</v>
      </c>
      <c r="E18" s="124"/>
      <c r="F18" s="124"/>
    </row>
    <row r="19" spans="2:6" s="122" customFormat="1" x14ac:dyDescent="0.25">
      <c r="B19" s="127" t="s">
        <v>1246</v>
      </c>
      <c r="C19" s="125"/>
      <c r="D19" s="358" t="s">
        <v>1245</v>
      </c>
      <c r="E19" s="124"/>
      <c r="F19" s="124"/>
    </row>
    <row r="20" spans="2:6" s="122" customFormat="1" x14ac:dyDescent="0.25">
      <c r="B20" s="127" t="s">
        <v>1244</v>
      </c>
      <c r="C20" s="125"/>
      <c r="D20" s="358" t="s">
        <v>1243</v>
      </c>
      <c r="E20" s="124"/>
      <c r="F20" s="124"/>
    </row>
    <row r="21" spans="2:6" s="122" customFormat="1" x14ac:dyDescent="0.25">
      <c r="B21" s="127"/>
      <c r="C21" s="125"/>
      <c r="D21" s="124"/>
      <c r="E21" s="124"/>
      <c r="F21" s="124"/>
    </row>
    <row r="22" spans="2:6" s="122" customFormat="1" x14ac:dyDescent="0.25">
      <c r="B22" s="127" t="s">
        <v>1242</v>
      </c>
      <c r="C22" s="125"/>
      <c r="D22" s="358" t="s">
        <v>1241</v>
      </c>
      <c r="E22" s="124"/>
      <c r="F22" s="124"/>
    </row>
    <row r="23" spans="2:6" s="122" customFormat="1" x14ac:dyDescent="0.25">
      <c r="B23" s="127" t="s">
        <v>1240</v>
      </c>
      <c r="C23" s="125"/>
      <c r="D23" s="358" t="s">
        <v>1239</v>
      </c>
      <c r="E23" s="124"/>
      <c r="F23" s="124"/>
    </row>
    <row r="24" spans="2:6" s="122" customFormat="1" x14ac:dyDescent="0.25">
      <c r="B24" s="127" t="s">
        <v>1238</v>
      </c>
      <c r="C24" s="125"/>
      <c r="D24" s="358" t="s">
        <v>1237</v>
      </c>
      <c r="E24" s="124"/>
      <c r="F24" s="124"/>
    </row>
    <row r="25" spans="2:6" s="122" customFormat="1" x14ac:dyDescent="0.25">
      <c r="B25" s="127" t="s">
        <v>1236</v>
      </c>
      <c r="C25" s="125"/>
      <c r="D25" s="358" t="s">
        <v>1235</v>
      </c>
      <c r="E25" s="124"/>
      <c r="F25" s="124"/>
    </row>
    <row r="26" spans="2:6" s="122" customFormat="1" x14ac:dyDescent="0.25">
      <c r="B26" s="127" t="s">
        <v>1234</v>
      </c>
      <c r="C26" s="125"/>
      <c r="D26" s="358" t="s">
        <v>1233</v>
      </c>
      <c r="E26" s="124"/>
      <c r="F26" s="124"/>
    </row>
    <row r="27" spans="2:6" s="122" customFormat="1" x14ac:dyDescent="0.25">
      <c r="B27" s="127" t="s">
        <v>1232</v>
      </c>
      <c r="C27" s="125"/>
      <c r="D27" s="358" t="s">
        <v>1231</v>
      </c>
      <c r="E27" s="124"/>
      <c r="F27" s="124"/>
    </row>
    <row r="28" spans="2:6" s="122" customFormat="1" x14ac:dyDescent="0.25">
      <c r="B28" s="127" t="s">
        <v>1230</v>
      </c>
      <c r="C28" s="125"/>
      <c r="D28" s="358" t="s">
        <v>1229</v>
      </c>
      <c r="E28" s="124"/>
      <c r="F28" s="124"/>
    </row>
    <row r="29" spans="2:6" s="122" customFormat="1" x14ac:dyDescent="0.25">
      <c r="B29" s="127" t="s">
        <v>1228</v>
      </c>
      <c r="C29" s="125"/>
      <c r="D29" s="358" t="s">
        <v>1227</v>
      </c>
      <c r="E29" s="124"/>
      <c r="F29" s="124"/>
    </row>
    <row r="30" spans="2:6" s="122" customFormat="1" x14ac:dyDescent="0.25">
      <c r="B30" s="127" t="s">
        <v>1226</v>
      </c>
      <c r="C30" s="125"/>
      <c r="D30" s="358" t="s">
        <v>1225</v>
      </c>
      <c r="E30" s="124"/>
      <c r="F30" s="124"/>
    </row>
    <row r="31" spans="2:6" s="122" customFormat="1" x14ac:dyDescent="0.25">
      <c r="B31" s="127" t="s">
        <v>1224</v>
      </c>
      <c r="C31" s="125"/>
      <c r="D31" s="358" t="s">
        <v>1223</v>
      </c>
      <c r="E31" s="124"/>
      <c r="F31" s="124"/>
    </row>
    <row r="32" spans="2:6" s="122" customFormat="1" x14ac:dyDescent="0.25">
      <c r="B32" s="127" t="s">
        <v>1222</v>
      </c>
      <c r="C32" s="125"/>
      <c r="D32" s="358" t="s">
        <v>1221</v>
      </c>
      <c r="E32" s="124"/>
      <c r="F32" s="124"/>
    </row>
    <row r="33" spans="2:6" s="122" customFormat="1" x14ac:dyDescent="0.25">
      <c r="B33" s="127" t="s">
        <v>1220</v>
      </c>
      <c r="C33" s="125"/>
      <c r="D33" s="358" t="s">
        <v>1219</v>
      </c>
      <c r="E33" s="124"/>
      <c r="F33" s="124"/>
    </row>
    <row r="34" spans="2:6" s="122" customFormat="1" x14ac:dyDescent="0.25">
      <c r="B34" s="127" t="s">
        <v>1218</v>
      </c>
      <c r="C34" s="125"/>
      <c r="D34" s="358" t="s">
        <v>1217</v>
      </c>
      <c r="E34" s="124"/>
      <c r="F34" s="124"/>
    </row>
    <row r="35" spans="2:6" s="122" customFormat="1" x14ac:dyDescent="0.25">
      <c r="B35" s="127" t="s">
        <v>1216</v>
      </c>
      <c r="C35" s="125"/>
      <c r="D35" s="358" t="s">
        <v>1215</v>
      </c>
      <c r="E35" s="124"/>
      <c r="F35" s="124"/>
    </row>
    <row r="36" spans="2:6" s="122" customFormat="1" x14ac:dyDescent="0.25">
      <c r="B36" s="127" t="s">
        <v>1214</v>
      </c>
      <c r="C36" s="125"/>
      <c r="D36" s="358" t="s">
        <v>1213</v>
      </c>
      <c r="E36" s="124"/>
      <c r="F36" s="124"/>
    </row>
    <row r="37" spans="2:6" s="122" customFormat="1" x14ac:dyDescent="0.25">
      <c r="B37" s="127" t="s">
        <v>1212</v>
      </c>
      <c r="C37" s="125"/>
      <c r="D37" s="358" t="s">
        <v>1211</v>
      </c>
      <c r="E37" s="124"/>
      <c r="F37" s="124"/>
    </row>
    <row r="38" spans="2:6" s="122" customFormat="1" x14ac:dyDescent="0.25">
      <c r="B38" s="127" t="s">
        <v>1210</v>
      </c>
      <c r="C38" s="125"/>
      <c r="D38" s="358" t="s">
        <v>1209</v>
      </c>
      <c r="E38" s="124"/>
      <c r="F38" s="124"/>
    </row>
    <row r="39" spans="2:6" s="122" customFormat="1" x14ac:dyDescent="0.25">
      <c r="B39" s="127" t="s">
        <v>1208</v>
      </c>
      <c r="C39" s="125"/>
      <c r="D39" s="358" t="s">
        <v>1207</v>
      </c>
      <c r="E39" s="124"/>
      <c r="F39" s="124"/>
    </row>
    <row r="40" spans="2:6" s="122" customFormat="1" x14ac:dyDescent="0.25">
      <c r="B40" s="127"/>
      <c r="C40" s="125"/>
      <c r="D40" s="126"/>
      <c r="E40" s="124"/>
      <c r="F40" s="124"/>
    </row>
    <row r="41" spans="2:6" s="122" customFormat="1" x14ac:dyDescent="0.25">
      <c r="B41" s="127"/>
      <c r="C41" s="125"/>
      <c r="D41" s="359"/>
      <c r="E41" s="124"/>
      <c r="F41" s="124"/>
    </row>
    <row r="42" spans="2:6" s="122" customFormat="1" x14ac:dyDescent="0.25">
      <c r="B42" s="127"/>
      <c r="C42" s="125"/>
      <c r="D42" s="126"/>
      <c r="E42" s="124"/>
      <c r="F42" s="124"/>
    </row>
    <row r="43" spans="2:6" s="122" customFormat="1" x14ac:dyDescent="0.25">
      <c r="B43" s="128" t="s">
        <v>1206</v>
      </c>
      <c r="C43" s="123"/>
      <c r="D43" s="123"/>
      <c r="E43" s="123"/>
      <c r="F43" s="124"/>
    </row>
    <row r="44" spans="2:6" s="122" customFormat="1" x14ac:dyDescent="0.25">
      <c r="B44" s="123" t="s">
        <v>1205</v>
      </c>
      <c r="C44" s="123"/>
      <c r="D44" s="129" t="s">
        <v>1204</v>
      </c>
      <c r="E44" s="123"/>
      <c r="F44" s="124"/>
    </row>
    <row r="45" spans="2:6" s="122" customFormat="1" x14ac:dyDescent="0.25">
      <c r="B45" s="123" t="s">
        <v>1203</v>
      </c>
      <c r="C45" s="123"/>
      <c r="D45" s="129" t="s">
        <v>1202</v>
      </c>
      <c r="E45" s="123"/>
      <c r="F45" s="124"/>
    </row>
    <row r="46" spans="2:6" s="122" customFormat="1" x14ac:dyDescent="0.25">
      <c r="B46" s="123" t="s">
        <v>1201</v>
      </c>
      <c r="C46" s="123"/>
      <c r="D46" s="129" t="s">
        <v>1200</v>
      </c>
      <c r="E46" s="123"/>
      <c r="F46" s="124"/>
    </row>
    <row r="47" spans="2:6" s="122" customFormat="1" x14ac:dyDescent="0.25">
      <c r="B47" s="123" t="s">
        <v>1199</v>
      </c>
      <c r="C47" s="123"/>
      <c r="D47" s="129" t="s">
        <v>1198</v>
      </c>
      <c r="E47" s="123"/>
      <c r="F47" s="124"/>
    </row>
    <row r="48" spans="2:6" s="122" customFormat="1" x14ac:dyDescent="0.25">
      <c r="B48" s="123" t="s">
        <v>1197</v>
      </c>
      <c r="C48" s="123"/>
      <c r="D48" s="129" t="s">
        <v>1196</v>
      </c>
      <c r="E48" s="123"/>
      <c r="F48" s="124"/>
    </row>
    <row r="49" spans="2:5" s="122" customFormat="1" x14ac:dyDescent="0.25">
      <c r="B49" s="123" t="s">
        <v>1195</v>
      </c>
      <c r="C49" s="123"/>
      <c r="D49" s="129" t="s">
        <v>1194</v>
      </c>
      <c r="E49" s="123"/>
    </row>
    <row r="50" spans="2:5" s="122" customFormat="1" x14ac:dyDescent="0.25">
      <c r="B50" s="123" t="s">
        <v>1193</v>
      </c>
      <c r="C50" s="123"/>
      <c r="D50" s="129" t="s">
        <v>1192</v>
      </c>
      <c r="E50" s="123"/>
    </row>
    <row r="51" spans="2:5" s="122" customFormat="1" x14ac:dyDescent="0.25">
      <c r="C51" s="123"/>
      <c r="E51" s="123"/>
    </row>
    <row r="52" spans="2:5" s="122" customFormat="1" x14ac:dyDescent="0.25">
      <c r="C52" s="123"/>
      <c r="E52" s="123"/>
    </row>
    <row r="53" spans="2:5" s="122" customFormat="1" x14ac:dyDescent="0.25">
      <c r="B53" s="128" t="s">
        <v>1191</v>
      </c>
      <c r="C53" s="125"/>
      <c r="D53" s="124"/>
      <c r="E53" s="123"/>
    </row>
    <row r="54" spans="2:5" s="122" customFormat="1" x14ac:dyDescent="0.25">
      <c r="B54" s="127" t="s">
        <v>1190</v>
      </c>
      <c r="C54" s="125"/>
      <c r="D54" s="358" t="s">
        <v>1188</v>
      </c>
      <c r="E54" s="123"/>
    </row>
    <row r="55" spans="2:5" s="122" customFormat="1" x14ac:dyDescent="0.25">
      <c r="B55" s="127" t="s">
        <v>1189</v>
      </c>
      <c r="C55" s="125"/>
      <c r="D55" s="358" t="s">
        <v>1188</v>
      </c>
      <c r="E55" s="123"/>
    </row>
    <row r="56" spans="2:5" s="122" customFormat="1" x14ac:dyDescent="0.25">
      <c r="B56" s="127" t="s">
        <v>1187</v>
      </c>
      <c r="C56" s="125"/>
      <c r="D56" s="358" t="s">
        <v>1186</v>
      </c>
    </row>
    <row r="57" spans="2:5" s="122" customFormat="1" x14ac:dyDescent="0.25">
      <c r="B57" s="124"/>
      <c r="C57" s="125"/>
      <c r="D57" s="124"/>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B1:F46"/>
  <sheetViews>
    <sheetView zoomScale="85" zoomScaleNormal="85" workbookViewId="0">
      <selection activeCell="C19" sqref="C19"/>
    </sheetView>
  </sheetViews>
  <sheetFormatPr defaultColWidth="15.85546875" defaultRowHeight="15" x14ac:dyDescent="0.25"/>
  <cols>
    <col min="1" max="1" width="3.42578125" style="21" customWidth="1"/>
    <col min="2" max="2" width="68.42578125" style="21" bestFit="1" customWidth="1"/>
    <col min="3" max="6" width="15.7109375" style="21" bestFit="1" customWidth="1"/>
    <col min="7" max="7" width="5.140625" style="21" customWidth="1"/>
    <col min="8" max="16384" width="15.85546875" style="21"/>
  </cols>
  <sheetData>
    <row r="1" spans="2:6" ht="12" customHeight="1" x14ac:dyDescent="0.25"/>
    <row r="2" spans="2:6" ht="12" customHeight="1" x14ac:dyDescent="0.25"/>
    <row r="3" spans="2:6" ht="12" customHeight="1" x14ac:dyDescent="0.25"/>
    <row r="4" spans="2:6" ht="36" customHeight="1" x14ac:dyDescent="0.25">
      <c r="B4" s="162" t="s">
        <v>1293</v>
      </c>
      <c r="C4" s="434" t="s">
        <v>1292</v>
      </c>
      <c r="D4" s="434"/>
    </row>
    <row r="5" spans="2:6" ht="15.75" x14ac:dyDescent="0.25">
      <c r="B5" s="161" t="s">
        <v>1291</v>
      </c>
      <c r="C5" s="160"/>
      <c r="D5" s="160"/>
      <c r="E5" s="160"/>
      <c r="F5" s="160"/>
    </row>
    <row r="6" spans="2:6" s="147" customFormat="1" ht="3.75" customHeight="1" x14ac:dyDescent="0.25">
      <c r="B6" s="150"/>
      <c r="C6" s="148"/>
      <c r="D6" s="148"/>
      <c r="E6" s="148"/>
      <c r="F6" s="148"/>
    </row>
    <row r="7" spans="2:6" s="147" customFormat="1" ht="3" customHeight="1" x14ac:dyDescent="0.25">
      <c r="B7" s="150"/>
    </row>
    <row r="8" spans="2:6" ht="3.75" customHeight="1" x14ac:dyDescent="0.25"/>
    <row r="9" spans="2:6" x14ac:dyDescent="0.25">
      <c r="B9" s="159" t="s">
        <v>1290</v>
      </c>
      <c r="C9" s="158" t="s">
        <v>1744</v>
      </c>
      <c r="D9" s="158" t="s">
        <v>1745</v>
      </c>
      <c r="E9" s="158" t="s">
        <v>1746</v>
      </c>
      <c r="F9" s="158" t="s">
        <v>1738</v>
      </c>
    </row>
    <row r="10" spans="2:6" x14ac:dyDescent="0.25">
      <c r="B10" s="139" t="s">
        <v>1289</v>
      </c>
      <c r="C10" s="151">
        <v>876.9</v>
      </c>
      <c r="D10" s="151">
        <v>870.87800000000004</v>
      </c>
      <c r="E10" s="151">
        <v>851.57899999999995</v>
      </c>
      <c r="F10" s="151">
        <v>863.9</v>
      </c>
    </row>
    <row r="11" spans="2:6" x14ac:dyDescent="0.25">
      <c r="B11" s="139" t="s">
        <v>1288</v>
      </c>
      <c r="C11" s="151">
        <v>788.8</v>
      </c>
      <c r="D11" s="151">
        <v>786.20699999999999</v>
      </c>
      <c r="E11" s="151">
        <v>773.95899999999995</v>
      </c>
      <c r="F11" s="151">
        <v>772.02</v>
      </c>
    </row>
    <row r="12" spans="2:6" x14ac:dyDescent="0.25">
      <c r="B12" s="140" t="s">
        <v>1287</v>
      </c>
      <c r="C12" s="157">
        <v>788.8</v>
      </c>
      <c r="D12" s="157">
        <v>786.20699999999999</v>
      </c>
      <c r="E12" s="157">
        <v>773.95899999999995</v>
      </c>
      <c r="F12" s="157">
        <v>772.02</v>
      </c>
    </row>
    <row r="13" spans="2:6" x14ac:dyDescent="0.25">
      <c r="B13" s="156" t="s">
        <v>1286</v>
      </c>
      <c r="C13" s="155">
        <v>0.28100000000000003</v>
      </c>
      <c r="D13" s="155">
        <v>0.28199999999999997</v>
      </c>
      <c r="E13" s="155">
        <v>0.27900000000000003</v>
      </c>
      <c r="F13" s="155">
        <v>0.30099999999999999</v>
      </c>
    </row>
    <row r="14" spans="2:6" x14ac:dyDescent="0.25">
      <c r="B14" s="139" t="s">
        <v>1285</v>
      </c>
      <c r="C14" s="405">
        <v>0.28299999999999997</v>
      </c>
      <c r="D14" s="405">
        <v>0.28499999999999998</v>
      </c>
      <c r="E14" s="405">
        <v>0.28399999999999997</v>
      </c>
      <c r="F14" s="405">
        <v>0.30099999999999999</v>
      </c>
    </row>
    <row r="15" spans="2:6" x14ac:dyDescent="0.25">
      <c r="B15" s="139" t="s">
        <v>1284</v>
      </c>
      <c r="C15" s="151">
        <v>879.9</v>
      </c>
      <c r="D15" s="151">
        <v>821.51</v>
      </c>
      <c r="E15" s="151">
        <v>799.875</v>
      </c>
      <c r="F15" s="151">
        <v>869.48700000000008</v>
      </c>
    </row>
    <row r="16" spans="2:6" x14ac:dyDescent="0.25">
      <c r="B16" s="139" t="s">
        <v>1283</v>
      </c>
      <c r="C16" s="151">
        <v>0</v>
      </c>
      <c r="D16" s="151">
        <v>0</v>
      </c>
      <c r="E16" s="151">
        <v>0</v>
      </c>
      <c r="F16" s="151">
        <v>0</v>
      </c>
    </row>
    <row r="17" spans="2:6" x14ac:dyDescent="0.25">
      <c r="B17" s="137" t="s">
        <v>1282</v>
      </c>
      <c r="C17" s="151">
        <v>6.665</v>
      </c>
      <c r="D17" s="151">
        <v>9.8960000000000008</v>
      </c>
      <c r="E17" s="151">
        <v>10.722</v>
      </c>
      <c r="F17" s="151">
        <v>17.3</v>
      </c>
    </row>
    <row r="18" spans="2:6" x14ac:dyDescent="0.25">
      <c r="B18" s="154" t="s">
        <v>1281</v>
      </c>
      <c r="C18" s="152">
        <v>97.88</v>
      </c>
      <c r="D18" s="152">
        <v>97.71</v>
      </c>
      <c r="E18" s="152">
        <v>96.59</v>
      </c>
      <c r="F18" s="152">
        <v>96.34</v>
      </c>
    </row>
    <row r="19" spans="2:6" x14ac:dyDescent="0.25">
      <c r="B19" s="153" t="s">
        <v>1280</v>
      </c>
      <c r="C19" s="152">
        <v>0.14699999999999999</v>
      </c>
      <c r="D19" s="152">
        <v>-2.9000000000000001E-2</v>
      </c>
      <c r="E19" s="152">
        <v>8.5000000000000006E-2</v>
      </c>
      <c r="F19" s="152">
        <v>3.6999999999999998E-2</v>
      </c>
    </row>
    <row r="20" spans="2:6" x14ac:dyDescent="0.25">
      <c r="B20" s="139" t="s">
        <v>1279</v>
      </c>
      <c r="C20" s="151">
        <v>3.7999999999999999E-2</v>
      </c>
      <c r="D20" s="151">
        <v>4.5999999999999999E-2</v>
      </c>
      <c r="E20" s="151">
        <v>0.1</v>
      </c>
      <c r="F20" s="151">
        <v>0.1</v>
      </c>
    </row>
    <row r="21" spans="2:6" s="147" customFormat="1" ht="9.75" customHeight="1" x14ac:dyDescent="0.25">
      <c r="B21" s="150"/>
      <c r="C21" s="148"/>
      <c r="D21" s="148"/>
      <c r="E21" s="148"/>
      <c r="F21" s="148"/>
    </row>
    <row r="22" spans="2:6" s="147" customFormat="1" ht="15.75" x14ac:dyDescent="0.25">
      <c r="B22" s="149"/>
      <c r="C22" s="148"/>
      <c r="D22" s="148"/>
      <c r="E22" s="148"/>
      <c r="F22" s="148"/>
    </row>
    <row r="23" spans="2:6" x14ac:dyDescent="0.25">
      <c r="B23" s="145" t="s">
        <v>1278</v>
      </c>
      <c r="C23" s="143"/>
      <c r="D23" s="143"/>
      <c r="E23" s="143"/>
      <c r="F23" s="143"/>
    </row>
    <row r="24" spans="2:6" x14ac:dyDescent="0.25">
      <c r="B24" s="146" t="s">
        <v>1277</v>
      </c>
      <c r="C24" s="406">
        <v>768.9</v>
      </c>
      <c r="D24" s="406">
        <v>766.2</v>
      </c>
      <c r="E24" s="406">
        <v>759.1</v>
      </c>
      <c r="F24" s="406">
        <v>775.4</v>
      </c>
    </row>
    <row r="25" spans="2:6" x14ac:dyDescent="0.25">
      <c r="B25" s="145" t="s">
        <v>1276</v>
      </c>
      <c r="C25" s="407"/>
      <c r="D25" s="407"/>
      <c r="E25" s="407"/>
      <c r="F25" s="407"/>
    </row>
    <row r="26" spans="2:6" ht="3" customHeight="1" x14ac:dyDescent="0.25">
      <c r="B26" s="144"/>
      <c r="C26" s="407"/>
      <c r="D26" s="407"/>
      <c r="E26" s="407"/>
      <c r="F26" s="407"/>
    </row>
    <row r="27" spans="2:6" x14ac:dyDescent="0.25">
      <c r="B27" s="140" t="s">
        <v>1275</v>
      </c>
      <c r="C27" s="408"/>
      <c r="D27" s="408"/>
      <c r="E27" s="408"/>
      <c r="F27" s="408"/>
    </row>
    <row r="28" spans="2:6" x14ac:dyDescent="0.25">
      <c r="B28" s="141" t="s">
        <v>1274</v>
      </c>
      <c r="C28" s="404">
        <v>0.88</v>
      </c>
      <c r="D28" s="404">
        <v>2.33</v>
      </c>
      <c r="E28" s="404">
        <v>0.91</v>
      </c>
      <c r="F28" s="404">
        <v>0.3</v>
      </c>
    </row>
    <row r="29" spans="2:6" x14ac:dyDescent="0.25">
      <c r="B29" s="141" t="s">
        <v>1273</v>
      </c>
      <c r="C29" s="404">
        <v>4.49</v>
      </c>
      <c r="D29" s="404">
        <v>3.11</v>
      </c>
      <c r="E29" s="404">
        <v>3.17</v>
      </c>
      <c r="F29" s="404">
        <v>3.52</v>
      </c>
    </row>
    <row r="30" spans="2:6" x14ac:dyDescent="0.25">
      <c r="B30" s="141" t="s">
        <v>1272</v>
      </c>
      <c r="C30" s="404">
        <v>763.57</v>
      </c>
      <c r="D30" s="404">
        <v>760.72</v>
      </c>
      <c r="E30" s="404">
        <v>754.99</v>
      </c>
      <c r="F30" s="404">
        <v>770.45</v>
      </c>
    </row>
    <row r="31" spans="2:6" x14ac:dyDescent="0.25">
      <c r="B31" s="140" t="s">
        <v>1271</v>
      </c>
      <c r="C31" s="409">
        <v>0</v>
      </c>
      <c r="D31" s="409">
        <v>0</v>
      </c>
      <c r="E31" s="409">
        <v>0</v>
      </c>
      <c r="F31" s="409">
        <v>0</v>
      </c>
    </row>
    <row r="32" spans="2:6" x14ac:dyDescent="0.25">
      <c r="B32" s="141" t="s">
        <v>1270</v>
      </c>
      <c r="C32" s="404">
        <v>736.3</v>
      </c>
      <c r="D32" s="404">
        <v>730.8</v>
      </c>
      <c r="E32" s="404">
        <v>723.2</v>
      </c>
      <c r="F32" s="404">
        <v>738.5</v>
      </c>
    </row>
    <row r="33" spans="2:6" x14ac:dyDescent="0.25">
      <c r="B33" s="141" t="s">
        <v>1269</v>
      </c>
      <c r="C33" s="404">
        <v>14.1</v>
      </c>
      <c r="D33" s="404">
        <v>16.899999999999999</v>
      </c>
      <c r="E33" s="404">
        <v>17.399999999999999</v>
      </c>
      <c r="F33" s="404">
        <v>18</v>
      </c>
    </row>
    <row r="34" spans="2:6" x14ac:dyDescent="0.25">
      <c r="B34" s="141" t="s">
        <v>1268</v>
      </c>
      <c r="C34" s="142">
        <v>0</v>
      </c>
      <c r="D34" s="142">
        <v>0</v>
      </c>
      <c r="E34" s="142">
        <v>0</v>
      </c>
      <c r="F34" s="142">
        <v>0</v>
      </c>
    </row>
    <row r="35" spans="2:6" x14ac:dyDescent="0.25">
      <c r="B35" s="141" t="s">
        <v>1267</v>
      </c>
      <c r="C35" s="404">
        <v>18.5</v>
      </c>
      <c r="D35" s="404">
        <v>18.399999999999999</v>
      </c>
      <c r="E35" s="404">
        <v>18.5</v>
      </c>
      <c r="F35" s="404">
        <v>18.899999999999999</v>
      </c>
    </row>
    <row r="36" spans="2:6" x14ac:dyDescent="0.25">
      <c r="B36" s="140" t="s">
        <v>1266</v>
      </c>
      <c r="C36" s="409">
        <v>0</v>
      </c>
      <c r="D36" s="409">
        <v>0</v>
      </c>
      <c r="E36" s="409">
        <v>0</v>
      </c>
      <c r="F36" s="409">
        <v>0</v>
      </c>
    </row>
    <row r="37" spans="2:6" ht="30" x14ac:dyDescent="0.25">
      <c r="B37" s="141" t="s">
        <v>1265</v>
      </c>
      <c r="C37" s="404">
        <v>443.1</v>
      </c>
      <c r="D37" s="404">
        <v>440.3</v>
      </c>
      <c r="E37" s="404">
        <v>436</v>
      </c>
      <c r="F37" s="404">
        <v>441.4</v>
      </c>
    </row>
    <row r="38" spans="2:6" ht="30" x14ac:dyDescent="0.25">
      <c r="B38" s="141" t="s">
        <v>1264</v>
      </c>
      <c r="C38" s="404">
        <v>258.10000000000002</v>
      </c>
      <c r="D38" s="404">
        <v>259.2</v>
      </c>
      <c r="E38" s="404">
        <v>256.7</v>
      </c>
      <c r="F38" s="404">
        <v>262.39999999999998</v>
      </c>
    </row>
    <row r="39" spans="2:6" x14ac:dyDescent="0.25">
      <c r="B39" s="141" t="s">
        <v>1263</v>
      </c>
      <c r="C39" s="404">
        <v>67.7</v>
      </c>
      <c r="D39" s="404">
        <v>66.599999999999994</v>
      </c>
      <c r="E39" s="404">
        <v>66.400000000000006</v>
      </c>
      <c r="F39" s="404">
        <v>71.599999999999994</v>
      </c>
    </row>
    <row r="40" spans="2:6" x14ac:dyDescent="0.25">
      <c r="B40" s="140" t="s">
        <v>1262</v>
      </c>
      <c r="C40" s="410">
        <v>0</v>
      </c>
      <c r="D40" s="410">
        <v>0</v>
      </c>
      <c r="E40" s="410">
        <v>0</v>
      </c>
      <c r="F40" s="410">
        <v>0</v>
      </c>
    </row>
    <row r="41" spans="2:6" x14ac:dyDescent="0.25">
      <c r="B41" s="139" t="s">
        <v>1261</v>
      </c>
      <c r="C41" s="411">
        <v>0.3</v>
      </c>
      <c r="D41" s="411">
        <v>0.4</v>
      </c>
      <c r="E41" s="411">
        <v>0.5</v>
      </c>
      <c r="F41" s="138">
        <v>0.5</v>
      </c>
    </row>
    <row r="42" spans="2:6" ht="30" x14ac:dyDescent="0.25">
      <c r="B42" s="137" t="s">
        <v>1260</v>
      </c>
      <c r="C42" s="136" t="s">
        <v>1506</v>
      </c>
      <c r="D42" s="136" t="s">
        <v>1506</v>
      </c>
      <c r="E42" s="136" t="s">
        <v>1506</v>
      </c>
      <c r="F42" s="136" t="s">
        <v>1506</v>
      </c>
    </row>
    <row r="46" spans="2:6" x14ac:dyDescent="0.25">
      <c r="F46" s="357" t="s">
        <v>1259</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3A729B6-18DB-4341-84FB-9E6729AE037F}"/>
</file>

<file path=customXml/itemProps2.xml><?xml version="1.0" encoding="utf-8"?>
<ds:datastoreItem xmlns:ds="http://schemas.openxmlformats.org/officeDocument/2006/customXml" ds:itemID="{AE3BAE5C-EFFE-4B08-978D-10F505B0C9AD}"/>
</file>

<file path=customXml/itemProps3.xml><?xml version="1.0" encoding="utf-8"?>
<ds:datastoreItem xmlns:ds="http://schemas.openxmlformats.org/officeDocument/2006/customXml" ds:itemID="{8A4BED32-94E1-4527-9C24-81A0E73F0D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Introduction</vt:lpstr>
      <vt:lpstr>A. HTT General</vt:lpstr>
      <vt:lpstr>B1. HTT Mortgage Assets</vt:lpstr>
      <vt:lpstr>E. Optional ECB Repo Disclosure</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 Repo Disclosure'!Print_Area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ECBC Label reporting from Realkredit Danmark 2017Q4 Capital Centre T</dc:title>
  <dc:creator>Paolo Colonna</dc:creator>
  <cp:lastModifiedBy>Jesper Tvede</cp:lastModifiedBy>
  <cp:lastPrinted>2017-03-29T07:20:52Z</cp:lastPrinted>
  <dcterms:created xsi:type="dcterms:W3CDTF">2016-04-21T08:07:20Z</dcterms:created>
  <dcterms:modified xsi:type="dcterms:W3CDTF">2018-02-06T12:31:54Z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D104448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DRAFT - DK Label Template 2017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24-11-2016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y fmtid="{D5CDD505-2E9C-101B-9397-08002B2CF9AE}" pid="27" name="ContentTypeId">
    <vt:lpwstr>0x0101009C511FEBAE24B343873352CD91781B6F</vt:lpwstr>
  </property>
  <property fmtid="{D5CDD505-2E9C-101B-9397-08002B2CF9AE}" pid="28" name="Order">
    <vt:r8>146800</vt:r8>
  </property>
  <property fmtid="{D5CDD505-2E9C-101B-9397-08002B2CF9AE}" pid="29" name="xd_Signature">
    <vt:bool>false</vt:bool>
  </property>
  <property fmtid="{D5CDD505-2E9C-101B-9397-08002B2CF9AE}" pid="30" name="xd_ProgID">
    <vt:lpwstr/>
  </property>
  <property fmtid="{D5CDD505-2E9C-101B-9397-08002B2CF9AE}" pid="31" name="_SourceUrl">
    <vt:lpwstr/>
  </property>
  <property fmtid="{D5CDD505-2E9C-101B-9397-08002B2CF9AE}" pid="32" name="_SharedFileIndex">
    <vt:lpwstr/>
  </property>
  <property fmtid="{D5CDD505-2E9C-101B-9397-08002B2CF9AE}" pid="33" name="TemplateUrl">
    <vt:lpwstr/>
  </property>
  <property fmtid="{D5CDD505-2E9C-101B-9397-08002B2CF9AE}" pid="34" name="ComplianceAssetId">
    <vt:lpwstr/>
  </property>
</Properties>
</file>