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drawings/drawing13.xml" ContentType="application/vnd.openxmlformats-officedocument.drawing+xml"/>
  <Override PartName="/xl/drawings/drawing12.xml" ContentType="application/vnd.openxmlformats-officedocument.drawing+xml"/>
  <Override PartName="/xl/worksheets/sheet1.xml" ContentType="application/vnd.openxmlformats-officedocument.spreadsheetml.worksheet+xml"/>
  <Override PartName="/xl/drawings/drawing10.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21Q2\"/>
    </mc:Choice>
  </mc:AlternateContent>
  <bookViews>
    <workbookView xWindow="60" yWindow="1470" windowWidth="28800" windowHeight="11565" tabRatio="879" activeTab="1"/>
  </bookViews>
  <sheets>
    <sheet name="Disclaimer" sheetId="13" r:id="rId1"/>
    <sheet name="Introduction" sheetId="5" r:id="rId2"/>
    <sheet name="A. HTT General" sheetId="8" r:id="rId3"/>
    <sheet name="B1. HTT Mortgage Assets" sheetId="9" r:id="rId4"/>
    <sheet name="E. Optional ECB-ECAIs data" sheetId="18" r:id="rId5"/>
    <sheet name="F1. Optional Sustainable M data" sheetId="19" r:id="rId6"/>
    <sheet name="Temp. Optional COVID 19 imp" sheetId="22" r:id="rId7"/>
    <sheet name="C. HTT Harmonised Glossary" sheetId="12" r:id="rId8"/>
    <sheet name="D. NTT Frontpage" sheetId="23" r:id="rId9"/>
    <sheet name="NTT Contents" sheetId="24" r:id="rId10"/>
    <sheet name="Tabel A - General Issuer Detail" sheetId="25" r:id="rId11"/>
    <sheet name="G1-G4 - Cover pool inform." sheetId="26" r:id="rId12"/>
    <sheet name="Table 1-3 - Lending" sheetId="27" r:id="rId13"/>
    <sheet name="Table 4 - LTV" sheetId="28" r:id="rId14"/>
    <sheet name="Table 5 - Region" sheetId="29" r:id="rId15"/>
    <sheet name="Table 6-8 - Lending by loan" sheetId="30" r:id="rId16"/>
    <sheet name="Table 9-13 - Lending" sheetId="31" r:id="rId17"/>
    <sheet name="X1 Key Concepts" sheetId="32" r:id="rId18"/>
    <sheet name="X2 Key Concepts" sheetId="33" r:id="rId19"/>
    <sheet name="X3 - General explanation" sheetId="34" r:id="rId20"/>
    <sheet name="E.g. General" sheetId="15" r:id="rId21"/>
    <sheet name="E.g. Other" sheetId="16" r:id="rId2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7">'C. HTT Harmonised Glossary'!$A$1:$C$57</definedName>
    <definedName name="_xlnm.Print_Area" localSheetId="8">'D. NTT Frontpage'!$A$1:$F$37</definedName>
    <definedName name="_xlnm.Print_Area" localSheetId="0">Disclaimer!$A$1:$A$170</definedName>
    <definedName name="_xlnm.Print_Area" localSheetId="4">'E. Optional ECB-ECAIs data'!$A$2:$G$72</definedName>
    <definedName name="_xlnm.Print_Area" localSheetId="11">'G1-G4 - Cover pool inform.'!$A$1:$L$132</definedName>
    <definedName name="_xlnm.Print_Area" localSheetId="1">Introduction!$B$2:$J$43</definedName>
    <definedName name="_xlnm.Print_Area" localSheetId="9">'NTT Contents'!$A$1:$F$77</definedName>
    <definedName name="_xlnm.Print_Area" localSheetId="13">'Table 4 - LTV'!$A$1:$O$91</definedName>
    <definedName name="_xlnm.Print_Area" localSheetId="16">'Table 9-13 - Lending'!$A$1:$U$83</definedName>
    <definedName name="_xlnm.Print_Area" localSheetId="17">'X1 Key Concepts'!$A$1:$D$46</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4" i="19" l="1"/>
  <c r="C364" i="19"/>
  <c r="D327" i="19"/>
  <c r="C327" i="19"/>
  <c r="D274" i="19"/>
  <c r="C274" i="19"/>
  <c r="D239" i="19"/>
  <c r="C239" i="19"/>
  <c r="F50" i="19" l="1"/>
  <c r="D19" i="19" l="1"/>
  <c r="C343" i="9" l="1"/>
  <c r="F28" i="9" l="1"/>
  <c r="G19" i="19" s="1"/>
  <c r="D98" i="19" l="1"/>
  <c r="F98" i="19"/>
  <c r="C98" i="19"/>
  <c r="D94" i="19"/>
  <c r="F94" i="19"/>
  <c r="C94" i="19"/>
  <c r="F66" i="19"/>
  <c r="D66" i="19"/>
  <c r="C66" i="19"/>
  <c r="G594" i="19"/>
  <c r="G591" i="19"/>
  <c r="G592" i="19"/>
  <c r="F591" i="19"/>
  <c r="F595" i="19" s="1"/>
  <c r="D588" i="19"/>
  <c r="G584" i="19" s="1"/>
  <c r="C588" i="19"/>
  <c r="F579" i="19" s="1"/>
  <c r="G562" i="19"/>
  <c r="F561"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G378" i="19"/>
  <c r="F379" i="19"/>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60" i="9"/>
  <c r="G359" i="9" s="1"/>
  <c r="C360" i="9"/>
  <c r="F356" i="9" s="1"/>
  <c r="D353" i="9"/>
  <c r="G348" i="9" s="1"/>
  <c r="C353" i="9"/>
  <c r="F347" i="9" s="1"/>
  <c r="D328" i="9"/>
  <c r="G310" i="9" s="1"/>
  <c r="G328" i="9" s="1"/>
  <c r="C328" i="9"/>
  <c r="F310" i="9" s="1"/>
  <c r="F328" i="9" s="1"/>
  <c r="F586" i="19" l="1"/>
  <c r="G582" i="19"/>
  <c r="F553" i="19"/>
  <c r="G252" i="19"/>
  <c r="F239" i="19"/>
  <c r="G358" i="9"/>
  <c r="G357" i="9"/>
  <c r="G356" i="9"/>
  <c r="F358" i="9"/>
  <c r="F346" i="9"/>
  <c r="F352" i="9"/>
  <c r="F350" i="9"/>
  <c r="F348" i="9"/>
  <c r="F274" i="19"/>
  <c r="G349" i="9"/>
  <c r="G239" i="19"/>
  <c r="F327" i="19"/>
  <c r="F461" i="19"/>
  <c r="F474" i="19"/>
  <c r="G346" i="9"/>
  <c r="F351" i="9"/>
  <c r="F349" i="9"/>
  <c r="F359" i="9"/>
  <c r="F357" i="9"/>
  <c r="F368" i="19"/>
  <c r="G461" i="19"/>
  <c r="G474" i="19"/>
  <c r="G553" i="19"/>
  <c r="F575" i="19"/>
  <c r="G593" i="19"/>
  <c r="G595" i="19" s="1"/>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53" i="9" l="1"/>
  <c r="F381" i="19"/>
  <c r="F374" i="19"/>
  <c r="G360" i="9"/>
  <c r="F360"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30"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292" i="8"/>
  <c r="C290" i="8"/>
  <c r="C292" i="8"/>
  <c r="D290" i="8"/>
  <c r="D300" i="8"/>
  <c r="F292" i="8"/>
  <c r="D293"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7" i="22" l="1"/>
  <c r="F19" i="19"/>
  <c r="G438" i="9"/>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<sst xmlns="http://schemas.openxmlformats.org/spreadsheetml/2006/main" count="4246" uniqueCount="2683">
  <si>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</si>
  <si>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</si>
  <si>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</si>
  <si>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</si>
  <si>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</si>
  <si>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</si>
  <si>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</si>
  <si>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</si>
  <si>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</si>
  <si>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</si>
  <si>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</si>
  <si>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</si>
  <si>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</si>
  <si>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</si>
  <si>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</si>
  <si>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</si>
  <si>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</si>
  <si>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</si>
  <si>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</si>
  <si>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</si>
  <si>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</si>
  <si>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</si>
  <si>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</si>
  <si>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</si>
  <si>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</si>
  <si>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</si>
  <si>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</si>
  <si>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</si>
  <si>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</si>
  <si>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</si>
  <si>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</si>
  <si>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</si>
  <si>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</si>
  <si>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</si>
  <si>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</si>
  <si>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</si>
  <si>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</si>
  <si>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</si>
  <si>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</si>
  <si>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</si>
  <si>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</si>
  <si>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</si>
  <si>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</si>
  <si>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</si>
  <si>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</si>
  <si>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</si>
  <si>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</si>
  <si>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</si>
  <si>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</si>
  <si>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</si>
  <si>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</si>
  <si>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</si>
  <si>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</si>
  <si>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</si>
  <si>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</si>
  <si>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</si>
  <si>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</si>
  <si>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</si>
  <si>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</si>
  <si>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</si>
  <si>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</si>
  <si>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</si>
  <si>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</si>
  <si>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</si>
  <si>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</si>
  <si>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</si>
  <si>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</si>
  <si>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</si>
  <si>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</si>
  <si>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</si>
  <si>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</si>
  <si>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</si>
  <si>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</si>
  <si>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</si>
  <si>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</si>
  <si>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</si>
  <si>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</si>
  <si>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</si>
  <si>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</si>
  <si>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</si>
  <si>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</si>
  <si>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</si>
  <si>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</si>
  <si>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</si>
  <si>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</si>
  <si>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</si>
  <si>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</si>
  <si>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</si>
  <si>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</si>
  <si>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</si>
  <si>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</si>
  <si>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</si>
  <si>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</si>
  <si>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</si>
  <si>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</si>
  <si>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</si>
  <si>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</si>
  <si>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</si>
  <si>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</si>
  <si>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</si>
  <si>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</si>
  <si>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</si>
  <si>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</si>
  <si>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</si>
  <si>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</si>
  <si>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</si>
  <si>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</si>
  <si>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</si>
  <si>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</si>
  <si>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</si>
  <si>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</si>
  <si>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</si>
  <si>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</si>
  <si>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</si>
  <si>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</si>
  <si>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</si>
  <si>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</si>
  <si>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</si>
  <si>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</si>
  <si>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</si>
  <si>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</si>
  <si>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</si>
  <si>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</si>
  <si>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</si>
  <si>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</si>
  <si>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</si>
  <si>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</si>
  <si>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</si>
  <si>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</si>
  <si>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</si>
  <si>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</si>
  <si>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</si>
  <si>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</si>
  <si>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</si>
  <si>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</si>
  <si>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</si>
  <si>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</si>
  <si>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</si>
  <si>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</si>
  <si>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</si>
  <si>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</si>
  <si>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</si>
  <si>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</si>
  <si>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</si>
  <si>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</si>
  <si>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</si>
  <si>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</si>
  <si>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</si>
  <si>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</si>
  <si>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</si>
  <si>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</si>
  <si>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</si>
  <si>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</si>
  <si>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</si>
  <si>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</si>
  <si>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</si>
  <si>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</si>
  <si>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</si>
  <si>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</si>
  <si>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</si>
  <si>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</si>
  <si>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</si>
  <si>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</si>
  <si>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</si>
  <si>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</si>
  <si>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</si>
  <si>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</si>
  <si>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</si>
  <si>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</si>
  <si>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</si>
  <si>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</si>
  <si>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</si>
  <si>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</si>
  <si>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</si>
  <si>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</si>
  <si>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</si>
  <si>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</si>
  <si>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</si>
  <si>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</si>
  <si>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</si>
  <si>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</si>
  <si>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</si>
  <si>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</si>
  <si>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</si>
  <si>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</si>
  <si>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</si>
  <si>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</si>
  <si>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</si>
  <si>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</si>
  <si>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</si>
  <si>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</si>
  <si>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</si>
  <si>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</si>
  <si>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</si>
  <si>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</si>
  <si>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</si>
  <si>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</si>
  <si>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</si>
  <si>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</si>
  <si>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</si>
  <si>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</si>
  <si>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</si>
  <si>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</si>
  <si>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</si>
  <si>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</si>
  <si>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</si>
  <si>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</si>
  <si>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</si>
  <si>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</si>
  <si>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</si>
  <si>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</si>
  <si>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</si>
  <si>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</si>
  <si>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</si>
  <si>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</si>
  <si>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</si>
  <si>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</si>
  <si>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</si>
  <si>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</si>
  <si>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</si>
  <si>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</si>
  <si>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</si>
  <si>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</si>
  <si>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</si>
  <si>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</si>
  <si>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</si>
  <si>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</si>
  <si>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</si>
  <si>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</si>
  <si>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</si>
  <si>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</si>
  <si>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</si>
  <si>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</si>
  <si>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</si>
  <si>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</si>
  <si>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</si>
  <si>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</si>
  <si>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</si>
  <si>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</si>
  <si>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</si>
  <si>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</si>
  <si>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</si>
  <si>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</si>
  <si>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</si>
  <si>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</si>
  <si>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</si>
  <si>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</si>
  <si>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</si>
  <si>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</si>
  <si>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</si>
  <si>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</si>
  <si>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</si>
  <si>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</si>
  <si>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</si>
  <si>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</si>
  <si>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</si>
  <si>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</si>
  <si>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</si>
  <si>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</si>
  <si>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</si>
  <si>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</si>
  <si>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</si>
  <si>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</si>
  <si>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</si>
  <si>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</si>
  <si>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</si>
  <si>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</si>
  <si>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</si>
  <si>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</si>
  <si>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</si>
  <si>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</si>
  <si>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</si>
  <si>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</si>
  <si>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</si>
  <si>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</si>
  <si>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</si>
  <si>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</si>
  <si>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</si>
  <si>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</si>
  <si>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</si>
  <si>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</si>
  <si>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</si>
  <si>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</si>
  <si>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</si>
  <si>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</si>
  <si>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</si>
  <si>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</si>
  <si>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</si>
  <si>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</si>
  <si>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</si>
  <si>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</si>
  <si>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</si>
  <si>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</si>
  <si>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</si>
  <si>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</si>
  <si>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</si>
  <si>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</si>
  <si>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</si>
  <si>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</si>
  <si>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</si>
  <si>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</si>
  <si>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</si>
  <si>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</si>
  <si>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</si>
  <si>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</si>
  <si>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</si>
  <si>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</si>
  <si>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</si>
  <si>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</si>
  <si>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</si>
  <si>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</si>
  <si>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</si>
  <si>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</si>
  <si>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</si>
  <si>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</si>
  <si>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</si>
  <si>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</si>
  <si>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</si>
  <si>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</si>
  <si>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</si>
  <si>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</si>
  <si>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</si>
  <si>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</si>
  <si>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</si>
  <si>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</si>
  <si>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</si>
  <si>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</si>
  <si>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</si>
  <si>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</si>
  <si>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</si>
  <si>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</si>
  <si>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</si>
  <si>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</si>
  <si>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</si>
  <si>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</si>
  <si>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</si>
  <si>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</si>
  <si>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</si>
  <si>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</si>
  <si>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</si>
  <si>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</si>
  <si>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</si>
  <si>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</si>
  <si>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</si>
  <si>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</si>
  <si>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</si>
  <si>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</si>
  <si>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</si>
  <si>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</si>
  <si>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</si>
  <si>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</si>
  <si>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</si>
  <si>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</si>
  <si>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</si>
  <si>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</si>
  <si>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</si>
  <si>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</si>
  <si>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</si>
  <si>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</si>
  <si>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</si>
  <si>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</si>
  <si>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</si>
  <si>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</si>
  <si>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</si>
  <si>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</si>
  <si>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</si>
  <si>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</si>
  <si>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</si>
  <si>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</si>
  <si>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</si>
  <si>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</si>
  <si>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</si>
  <si>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</si>
  <si>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</si>
  <si>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</si>
  <si>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</si>
  <si>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</si>
  <si>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</si>
  <si>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</si>
  <si>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</si>
  <si>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</si>
  <si>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</si>
  <si>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</si>
  <si>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</si>
  <si>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</si>
  <si>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</si>
  <si>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</si>
  <si>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</si>
  <si>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</si>
  <si>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</si>
  <si>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</si>
  <si>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</si>
  <si>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</si>
  <si>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</si>
  <si>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</si>
  <si>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</si>
  <si>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</si>
  <si>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</si>
  <si>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</si>
  <si>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</si>
  <si>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</si>
  <si>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</si>
  <si>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</si>
  <si>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</si>
  <si>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</si>
  <si>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</si>
  <si>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</si>
  <si>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</si>
  <si>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</si>
  <si>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</si>
  <si>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</si>
  <si>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</si>
  <si>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</si>
  <si>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</si>
  <si>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</si>
  <si>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</si>
  <si>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</si>
  <si>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</si>
  <si>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</si>
  <si>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</si>
  <si>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</si>
  <si>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</si>
  <si>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</si>
  <si>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</si>
  <si>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</si>
  <si>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</si>
  <si>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</si>
  <si>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</si>
  <si>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</si>
  <si>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</si>
  <si>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</si>
  <si>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</si>
  <si>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</si>
  <si>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</si>
  <si>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</si>
  <si>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</si>
  <si>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</si>
  <si>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</si>
  <si>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</si>
  <si>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</si>
  <si>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</si>
  <si>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</si>
  <si>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</si>
  <si>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</si>
  <si>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</si>
  <si>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</si>
  <si>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</si>
  <si>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</si>
  <si>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</si>
  <si>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</si>
  <si>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</si>
  <si>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</si>
  <si>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</si>
  <si>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</si>
  <si>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</si>
  <si>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</si>
  <si>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</si>
  <si>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</si>
  <si>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</si>
  <si>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</si>
  <si>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</si>
  <si>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</si>
  <si>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</si>
  <si>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</si>
  <si>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</si>
  <si>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</si>
  <si>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</si>
  <si>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</si>
  <si>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</si>
  <si>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</si>
  <si>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</si>
  <si>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</si>
  <si>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</si>
  <si>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</si>
  <si>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</si>
  <si>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</si>
  <si>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</si>
  <si>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</si>
  <si>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</si>
  <si>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</si>
  <si>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</si>
  <si>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</si>
  <si>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</si>
  <si>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</si>
  <si>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</si>
  <si>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</si>
  <si>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</si>
  <si>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</si>
  <si>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</si>
  <si>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</si>
  <si>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</si>
  <si>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</si>
  <si>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</si>
  <si>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</si>
  <si>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</si>
  <si>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</si>
  <si>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</si>
  <si>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</si>
  <si>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</si>
  <si>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</si>
  <si>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</si>
  <si>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</si>
  <si>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</si>
  <si>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</si>
  <si>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</si>
  <si>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</si>
  <si>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</si>
  <si>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</si>
  <si>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</si>
  <si>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</si>
  <si>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</si>
  <si>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</si>
  <si>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</si>
  <si>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</si>
  <si>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</si>
  <si>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</si>
  <si>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</si>
  <si>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</si>
  <si>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</si>
  <si>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</si>
  <si>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</si>
  <si>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</si>
  <si>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</si>
  <si>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</si>
  <si>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</si>
  <si>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</si>
  <si>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</si>
  <si>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</si>
  <si>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</si>
  <si>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</si>
  <si>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</si>
  <si>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</si>
  <si>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</si>
  <si>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</si>
  <si>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</si>
  <si>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</si>
  <si>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</si>
  <si>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</si>
  <si>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</si>
  <si>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</si>
  <si>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</si>
  <si>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</si>
  <si>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</si>
  <si>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</si>
  <si>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</si>
  <si>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</si>
  <si>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</si>
  <si>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</si>
  <si>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</si>
  <si>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</si>
  <si>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</si>
  <si>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</si>
  <si>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</si>
  <si>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</si>
  <si>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</si>
  <si>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</si>
  <si>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</si>
  <si>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</si>
  <si>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</si>
  <si>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</si>
  <si>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</si>
  <si>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</si>
  <si>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</si>
  <si>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</si>
  <si>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</si>
  <si>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</si>
  <si>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</si>
  <si>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</si>
  <si>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</si>
  <si>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</si>
  <si>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</si>
  <si>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</si>
  <si>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</si>
  <si>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</si>
  <si>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</si>
  <si>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</si>
  <si>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</si>
  <si>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</si>
  <si>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</si>
  <si>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</si>
  <si>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</si>
  <si>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</si>
  <si>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</si>
  <si>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</si>
  <si>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</si>
  <si>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</si>
  <si>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</si>
  <si>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</si>
  <si>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</si>
  <si>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</si>
  <si>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</si>
  <si>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</si>
  <si>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</si>
  <si>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</si>
  <si>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</si>
  <si>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</si>
  <si>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</si>
  <si>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</si>
  <si>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</si>
  <si>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</si>
  <si>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</si>
  <si>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</si>
  <si>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</si>
  <si>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</si>
  <si>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</si>
  <si>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</si>
  <si>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</si>
  <si>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</si>
  <si>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</si>
  <si>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</si>
  <si>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</si>
  <si>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</si>
  <si>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</si>
  <si>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</si>
  <si>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</si>
  <si>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</si>
  <si>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</si>
  <si>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</si>
  <si>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</si>
  <si>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</si>
  <si>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</si>
  <si>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</si>
  <si>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</si>
  <si>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</si>
  <si>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</si>
  <si>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</si>
  <si>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</si>
  <si>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</si>
  <si>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</si>
  <si>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</si>
  <si>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</si>
  <si>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</si>
  <si>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</si>
  <si>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</si>
  <si>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</si>
  <si>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</si>
  <si>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</si>
  <si>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</si>
  <si>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</si>
  <si>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</si>
  <si>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</si>
  <si>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</si>
  <si>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</si>
  <si>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</si>
  <si>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</si>
  <si>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</si>
  <si>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</si>
  <si>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</si>
  <si>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</si>
  <si>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</si>
  <si>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</si>
  <si>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</si>
  <si>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</si>
  <si>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</si>
  <si>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</si>
  <si>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</si>
  <si>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</si>
  <si>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</si>
  <si>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</si>
  <si>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</si>
  <si>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</si>
  <si>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</si>
  <si>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</si>
  <si>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</si>
  <si>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</si>
  <si>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</si>
  <si>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</si>
  <si>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</si>
  <si>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</si>
  <si>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</si>
  <si>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</si>
  <si>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</si>
  <si>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</si>
  <si>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</si>
  <si>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</si>
  <si>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</si>
  <si>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</si>
  <si>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</si>
  <si>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</si>
  <si>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</si>
  <si>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</si>
  <si>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</si>
  <si>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</si>
  <si>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</si>
  <si>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</si>
  <si>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</si>
  <si>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</si>
  <si>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</si>
  <si>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</si>
  <si>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</si>
  <si>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</si>
  <si>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</si>
  <si>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</si>
  <si>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</si>
  <si>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</si>
  <si>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</si>
  <si>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</si>
  <si>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</si>
  <si>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</si>
  <si>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</si>
  <si>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</si>
  <si>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</si>
  <si>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</si>
  <si>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</si>
  <si>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</si>
  <si>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</si>
  <si>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</si>
  <si>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</si>
  <si>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</si>
  <si>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</si>
  <si>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</si>
  <si>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</si>
  <si>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</si>
  <si>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</si>
  <si>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</si>
  <si>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</si>
  <si>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</si>
  <si>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</si>
  <si>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</si>
  <si>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</si>
  <si>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</si>
  <si>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</si>
  <si>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</si>
  <si>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</si>
  <si>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</si>
  <si>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</si>
  <si>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</si>
  <si>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</si>
  <si>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</si>
  <si>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</si>
  <si>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</si>
  <si>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</si>
  <si>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</si>
  <si>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</si>
  <si>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</si>
  <si>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</si>
  <si>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</si>
  <si>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</si>
  <si>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</si>
  <si>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</si>
  <si>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</si>
  <si>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</si>
  <si>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</si>
  <si>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</si>
  <si>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</si>
  <si>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</si>
  <si>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</si>
  <si>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</si>
  <si>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</si>
  <si>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</si>
  <si>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</si>
  <si>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</si>
  <si>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</si>
  <si>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</si>
  <si>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</si>
  <si>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</si>
  <si>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</si>
  <si>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</si>
  <si>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</si>
  <si>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</si>
  <si>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</si>
  <si>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</si>
  <si>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</si>
  <si>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</si>
  <si>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</si>
  <si>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</si>
  <si>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</si>
  <si>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</si>
  <si>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</si>
  <si>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</si>
  <si>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</si>
  <si>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</si>
  <si>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</si>
  <si>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</si>
  <si>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</si>
  <si>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</si>
  <si>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</si>
  <si>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</si>
  <si>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</si>
  <si>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</si>
  <si>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</si>
  <si>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</si>
  <si>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</si>
  <si>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</si>
  <si>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</si>
  <si>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</si>
  <si>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</si>
  <si>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</si>
  <si>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</si>
  <si>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</si>
  <si>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</si>
  <si>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</si>
  <si>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</si>
  <si>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</si>
  <si>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</si>
  <si>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</si>
  <si>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</si>
  <si>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</si>
  <si>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</si>
  <si>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</si>
  <si>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</si>
  <si>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</si>
  <si>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</si>
  <si>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</si>
  <si>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</si>
  <si>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</si>
  <si>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</si>
  <si>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</si>
  <si>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</si>
  <si>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</si>
  <si>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</si>
  <si>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</si>
  <si>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</si>
  <si>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</si>
  <si>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</si>
  <si>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</si>
  <si>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</si>
  <si>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</si>
  <si>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</si>
  <si>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</si>
  <si>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</si>
  <si>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</si>
  <si>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</si>
  <si>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</si>
  <si>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</si>
  <si>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</si>
  <si>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</si>
  <si>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</si>
  <si>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</si>
  <si>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</si>
  <si>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</si>
  <si>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</si>
  <si>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</si>
  <si>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</si>
  <si>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</si>
  <si>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</si>
  <si>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</si>
  <si>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</si>
  <si>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</si>
  <si>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</si>
  <si>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</si>
  <si>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</si>
  <si>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</si>
  <si>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</si>
  <si>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</si>
  <si>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</si>
  <si>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</si>
  <si>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</si>
  <si>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</si>
  <si>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</si>
  <si>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</si>
  <si>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</si>
  <si>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</si>
  <si>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</si>
  <si>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</si>
  <si>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</si>
  <si>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</si>
  <si>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</si>
  <si>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</si>
  <si>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</si>
  <si>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</si>
  <si>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</si>
  <si>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</si>
  <si>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</si>
  <si>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</si>
  <si>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</si>
  <si>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</si>
  <si>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</si>
  <si>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</si>
  <si>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</si>
  <si>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</si>
  <si>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</si>
  <si>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</si>
  <si>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</si>
  <si>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</si>
  <si>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</si>
  <si>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</si>
  <si>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</si>
  <si>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</si>
  <si>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</si>
  <si>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</si>
  <si>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</si>
  <si>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</si>
  <si>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</si>
  <si>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</si>
  <si>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</si>
  <si>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</si>
  <si>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</si>
  <si>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</si>
  <si>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</si>
  <si>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</si>
  <si>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</si>
  <si>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</si>
  <si>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</si>
  <si>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</si>
  <si>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</si>
  <si>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</si>
  <si>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</si>
  <si>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</si>
  <si>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</si>
  <si>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</si>
  <si>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</si>
  <si>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</si>
  <si>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</si>
  <si>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</si>
  <si>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</si>
  <si>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</si>
  <si>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</si>
  <si>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</si>
  <si>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</si>
  <si>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</si>
  <si>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</si>
  <si>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</si>
  <si>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</si>
  <si>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</si>
  <si>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</si>
  <si>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</si>
  <si>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</si>
  <si>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</si>
  <si>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</si>
  <si>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</si>
  <si>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</si>
  <si>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</si>
  <si>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</si>
  <si>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</si>
  <si>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</si>
  <si>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</si>
  <si>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</si>
  <si>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</si>
  <si>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</si>
  <si>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</si>
  <si>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</si>
  <si>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</si>
  <si>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</si>
  <si>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</si>
  <si>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</si>
  <si>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</si>
  <si>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</si>
  <si>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</si>
  <si>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</si>
  <si>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</si>
  <si>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</si>
  <si>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</si>
  <si>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</si>
  <si>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</si>
  <si>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</si>
  <si>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</si>
  <si>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</si>
  <si>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</si>
  <si>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</si>
  <si>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</si>
  <si>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</si>
  <si>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</si>
  <si>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</si>
  <si>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</si>
  <si>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</si>
  <si>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</si>
  <si>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</si>
  <si>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</si>
  <si>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</si>
  <si>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</si>
  <si>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</si>
  <si>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</si>
  <si>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</si>
  <si>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</si>
  <si>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</si>
  <si>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</si>
  <si>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</si>
  <si>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</si>
  <si>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</si>
  <si>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</si>
  <si>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</si>
  <si>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</si>
  <si>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</si>
  <si>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</si>
  <si>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</si>
  <si>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</si>
  <si>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</si>
  <si>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</si>
  <si>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</si>
  <si>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</si>
  <si>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</si>
  <si>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</si>
  <si>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</si>
  <si>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</si>
  <si>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</si>
  <si>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</si>
  <si>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</si>
  <si>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</si>
  <si>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</si>
  <si>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</si>
  <si>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</si>
  <si>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</si>
  <si>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</si>
  <si>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</si>
  <si>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</si>
  <si>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</si>
  <si>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</si>
  <si>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</si>
  <si>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</si>
  <si>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</si>
  <si>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</si>
  <si>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</si>
  <si>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</si>
  <si>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</si>
  <si>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</si>
  <si>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</si>
  <si>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</si>
  <si>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</si>
  <si>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</si>
  <si>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</si>
  <si>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</si>
  <si>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</si>
  <si>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</si>
  <si>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</si>
  <si>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</si>
  <si>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</si>
  <si>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</si>
  <si>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</si>
  <si>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</si>
  <si>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</si>
  <si>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</si>
  <si>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</si>
  <si>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</si>
  <si>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</si>
  <si>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</si>
  <si>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</si>
  <si>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</si>
  <si>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</si>
  <si>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</si>
  <si>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</si>
  <si>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</si>
  <si>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</si>
  <si>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</si>
  <si>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</si>
  <si>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</si>
  <si>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</si>
  <si>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</si>
  <si>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</si>
  <si>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</si>
  <si>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</si>
  <si>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</si>
  <si>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</si>
  <si>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</si>
  <si>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</si>
  <si>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</si>
  <si>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</si>
  <si>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</si>
  <si>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</si>
  <si>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</si>
  <si>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</si>
  <si>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</si>
  <si>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</si>
  <si>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</si>
  <si>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</si>
  <si>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</si>
  <si>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</si>
  <si>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</si>
  <si>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</si>
  <si>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</si>
  <si>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</si>
  <si>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</si>
  <si>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</si>
  <si>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</si>
  <si>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</si>
  <si>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</si>
  <si>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</si>
  <si>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</si>
  <si>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</si>
  <si>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</si>
  <si>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</si>
  <si>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</si>
  <si>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</si>
  <si>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</si>
  <si>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</si>
  <si>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</si>
  <si>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</si>
  <si>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</si>
  <si>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</si>
  <si>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</si>
  <si>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</si>
  <si>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</si>
  <si>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</si>
  <si>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</si>
  <si>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</si>
  <si>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</si>
  <si>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</si>
  <si>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</si>
  <si>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</si>
  <si>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</si>
  <si>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</si>
  <si>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</si>
  <si>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</si>
  <si>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</si>
  <si>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</si>
  <si>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</si>
  <si>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</si>
  <si>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</si>
  <si>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</si>
  <si>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</si>
  <si>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</si>
  <si>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</si>
  <si>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</si>
  <si>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</si>
  <si>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</si>
  <si>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</si>
  <si>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</si>
  <si>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</si>
  <si>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</si>
  <si>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</si>
  <si>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</si>
  <si>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</si>
  <si>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</si>
  <si>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</si>
  <si>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</si>
  <si>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</si>
  <si>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</si>
  <si>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</si>
  <si>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</si>
  <si>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</si>
  <si>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</si>
  <si>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</si>
  <si>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</si>
  <si>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</si>
  <si>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</si>
  <si>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</si>
  <si>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</si>
  <si>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</si>
  <si>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</si>
  <si>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</si>
  <si>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</si>
  <si>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</si>
  <si>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</si>
  <si>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</si>
  <si>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</si>
  <si>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</si>
  <si>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</si>
  <si>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</si>
  <si>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</si>
  <si>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</si>
  <si>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</si>
  <si>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</si>
  <si>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</si>
  <si>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</si>
  <si>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</si>
  <si>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</si>
  <si>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</si>
  <si>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</si>
  <si>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</si>
  <si>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</si>
  <si>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</si>
  <si>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</si>
  <si>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</si>
  <si>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</si>
  <si>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</si>
  <si>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</si>
  <si>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</si>
  <si>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</si>
  <si>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</si>
  <si>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</si>
  <si>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</si>
  <si>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</si>
  <si>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</si>
  <si>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</si>
  <si>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</si>
  <si>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</si>
  <si>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</si>
  <si>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</si>
  <si>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</si>
  <si>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</si>
  <si>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</si>
  <si>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</si>
  <si>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</si>
  <si>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</si>
  <si>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</si>
  <si>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</si>
  <si>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</si>
  <si>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</si>
  <si>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</si>
  <si>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</si>
  <si>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</si>
  <si>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</si>
  <si>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</si>
  <si>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</si>
  <si>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</si>
  <si>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</si>
  <si>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</si>
  <si>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</si>
  <si>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</si>
  <si>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</si>
  <si>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</si>
  <si>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</si>
  <si>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</si>
  <si>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</si>
  <si>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</si>
  <si>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</si>
  <si>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</si>
  <si>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</si>
  <si>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</si>
  <si>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</si>
  <si>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</si>
  <si>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</si>
  <si>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</si>
  <si>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</si>
  <si>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</si>
  <si>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</si>
  <si>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</si>
  <si>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</si>
  <si>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</si>
  <si>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</si>
  <si>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</si>
  <si>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</si>
  <si>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</si>
  <si>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</si>
  <si>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</si>
  <si>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</si>
  <si>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</si>
  <si>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</si>
  <si>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</si>
  <si>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</si>
  <si>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</si>
  <si>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</si>
  <si>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</si>
  <si>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</si>
  <si>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</si>
  <si>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</si>
  <si>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</si>
  <si>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</si>
  <si>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</si>
  <si>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</si>
  <si>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</si>
  <si>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</si>
  <si>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</si>
  <si>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</si>
  <si>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</si>
  <si>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</si>
  <si>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</si>
  <si>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</si>
  <si>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</si>
  <si>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</si>
  <si>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</si>
  <si>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</si>
  <si>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</si>
  <si>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</si>
  <si>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</si>
  <si>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</si>
  <si>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</si>
  <si>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</si>
  <si>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</si>
  <si>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</si>
  <si>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</si>
  <si>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</si>
  <si>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</si>
  <si>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</si>
  <si>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</si>
  <si>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</si>
  <si>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</si>
  <si>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</si>
  <si>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</si>
  <si>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</si>
  <si>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</si>
  <si>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</si>
  <si>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</si>
  <si>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</si>
  <si>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</si>
  <si>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</si>
  <si>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</si>
  <si>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</si>
  <si>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</si>
  <si>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</si>
  <si>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</si>
  <si>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</si>
  <si>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</si>
  <si>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</si>
  <si>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</si>
  <si>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</si>
  <si>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</si>
  <si>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</si>
  <si>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</si>
  <si>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</si>
  <si>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</si>
  <si>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</si>
  <si>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</si>
  <si>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</si>
  <si>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</si>
  <si>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</si>
  <si>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</si>
  <si>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</si>
  <si>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</si>
  <si>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</si>
  <si>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</si>
  <si>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</si>
  <si>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</si>
  <si>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</si>
  <si>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</si>
  <si>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</si>
  <si>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</si>
  <si>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</si>
  <si>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</si>
  <si>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</si>
  <si>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</si>
  <si>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</si>
  <si>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</si>
  <si>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</si>
  <si>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</si>
  <si>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</si>
  <si>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</si>
  <si>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</si>
  <si>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</si>
  <si>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</si>
  <si>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</si>
  <si>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</si>
  <si>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</si>
  <si>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</si>
  <si>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</si>
  <si>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</si>
  <si>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</si>
  <si>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</si>
  <si>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</si>
  <si>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</si>
  <si>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</si>
  <si>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</si>
  <si>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</si>
  <si>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</si>
  <si>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</si>
  <si>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</si>
  <si>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</si>
  <si>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</si>
  <si>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</si>
  <si>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</si>
  <si>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</si>
  <si>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</si>
  <si>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</si>
  <si>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</si>
  <si>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</si>
  <si>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</si>
  <si>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</si>
  <si>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</si>
  <si>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</si>
  <si>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</si>
  <si>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</si>
  <si>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</si>
  <si>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</si>
  <si>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</si>
  <si>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</si>
  <si>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</si>
  <si>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</si>
  <si>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</si>
  <si>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</si>
  <si>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</si>
  <si>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</si>
  <si>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</si>
  <si>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</si>
  <si>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</si>
  <si>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</si>
  <si>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</si>
  <si>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</si>
  <si>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</si>
  <si>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</si>
  <si>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</si>
  <si>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</si>
  <si>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</si>
  <si>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</si>
  <si>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</si>
  <si>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</si>
  <si>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</si>
  <si>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</si>
  <si>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</si>
  <si>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</si>
  <si>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</si>
  <si>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</si>
  <si>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</si>
  <si>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</si>
  <si>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</si>
  <si>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</si>
  <si>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</si>
  <si>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</si>
  <si>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</si>
  <si>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</si>
  <si>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</si>
  <si>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</si>
  <si>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</si>
  <si>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</si>
  <si>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</si>
  <si>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</si>
  <si>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</si>
  <si>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</si>
  <si>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</si>
  <si>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</si>
  <si>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</si>
  <si>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</si>
  <si>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</si>
  <si>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</si>
  <si>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</si>
  <si>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</si>
  <si>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</si>
  <si>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</si>
  <si>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</si>
  <si>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</si>
  <si>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</si>
  <si>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</si>
  <si>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</si>
  <si>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</si>
  <si>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</si>
  <si>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</si>
  <si>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</si>
  <si>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</si>
  <si>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</si>
  <si>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</si>
  <si>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</si>
  <si>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</si>
  <si>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</si>
  <si>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</si>
  <si>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</si>
  <si>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</si>
  <si>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</si>
  <si>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</si>
  <si>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</si>
  <si>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</si>
  <si>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</si>
  <si>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</si>
  <si>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</si>
  <si>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</si>
  <si>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</si>
  <si>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</si>
  <si>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</si>
  <si>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</si>
  <si>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</si>
  <si>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</si>
  <si>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</si>
  <si>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</si>
  <si>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</si>
  <si>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</si>
  <si>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</si>
  <si>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</si>
  <si>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</si>
  <si>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</si>
  <si>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</si>
  <si>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</si>
  <si>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</si>
  <si>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</si>
  <si>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</si>
  <si>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</si>
  <si>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</si>
  <si>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</si>
  <si>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</si>
  <si>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</si>
  <si>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</si>
  <si>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</si>
  <si>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</si>
  <si>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</si>
  <si>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</si>
  <si>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</si>
  <si>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</si>
  <si>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</si>
  <si>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</si>
  <si>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</si>
  <si>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</si>
  <si>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</si>
  <si>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</si>
  <si>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</si>
  <si>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</si>
  <si>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</si>
  <si>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</si>
  <si>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</si>
  <si>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</si>
  <si>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</si>
  <si>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</si>
  <si>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</si>
  <si>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</si>
  <si>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</si>
  <si>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</si>
  <si>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</si>
  <si>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</si>
  <si>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</si>
  <si>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</si>
  <si>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</si>
  <si>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</si>
  <si>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</si>
  <si>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</si>
  <si>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</si>
  <si>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</si>
  <si>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</si>
  <si>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</si>
  <si>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</si>
  <si>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</si>
  <si>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</si>
  <si>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</si>
  <si>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</si>
  <si>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</si>
  <si>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</si>
  <si>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</si>
  <si>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</si>
  <si>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</si>
  <si>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</si>
  <si>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</si>
  <si>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</si>
  <si>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</si>
  <si>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</si>
  <si>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</si>
  <si>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</si>
  <si>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</si>
  <si>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</si>
  <si>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</si>
  <si>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</si>
  <si>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</si>
  <si>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</si>
  <si>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</si>
  <si>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</si>
  <si>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</si>
  <si>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</si>
  <si>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</si>
  <si>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</si>
  <si>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</si>
  <si>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</si>
  <si>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</si>
  <si>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</si>
  <si>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</si>
  <si>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</si>
  <si>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</si>
  <si>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</si>
  <si>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</si>
  <si>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</si>
  <si>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</si>
  <si>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</si>
  <si>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</si>
  <si>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</si>
  <si>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</si>
  <si>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</si>
  <si>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</si>
  <si>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</si>
  <si>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</si>
  <si>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</si>
  <si>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</si>
  <si>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</si>
  <si>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</si>
  <si>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</si>
  <si>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</si>
  <si>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</si>
  <si>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</si>
  <si>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</si>
  <si>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</si>
  <si>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</si>
  <si>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</si>
  <si>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</si>
  <si>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</si>
  <si>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</si>
  <si>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</si>
  <si>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</si>
  <si>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</si>
  <si>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</si>
  <si>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</si>
  <si>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</si>
  <si>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</si>
  <si>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</si>
  <si>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</si>
  <si>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</si>
  <si>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</si>
  <si>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</si>
  <si>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</si>
  <si>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</si>
  <si>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</si>
  <si>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</si>
  <si>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</si>
  <si>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</si>
  <si>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</si>
  <si>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</si>
  <si>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</si>
  <si>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</si>
  <si>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</si>
  <si>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</si>
  <si>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</si>
  <si>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</si>
  <si>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</si>
  <si>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</si>
  <si>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</si>
  <si>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</si>
  <si>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</si>
  <si>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</si>
  <si>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</si>
  <si>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</si>
  <si>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</si>
  <si>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</si>
  <si>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</si>
  <si>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</si>
  <si>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</si>
  <si>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</si>
  <si>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</si>
  <si>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</si>
  <si>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</si>
  <si>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</si>
  <si>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</si>
  <si>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</si>
  <si>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</si>
  <si>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</si>
  <si>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</si>
  <si>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</si>
  <si>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</si>
  <si>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</si>
  <si>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</si>
  <si>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</si>
  <si>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</si>
  <si>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</si>
  <si>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</si>
  <si>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</si>
  <si>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</si>
  <si>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</si>
  <si>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</si>
  <si>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</si>
  <si>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</si>
  <si>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</si>
  <si>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</si>
  <si>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</si>
  <si>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</si>
  <si>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</si>
  <si>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</si>
  <si>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</si>
  <si>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</si>
  <si>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</si>
  <si>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</si>
  <si>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</si>
  <si>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</si>
  <si>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</si>
  <si>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</si>
  <si>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</si>
  <si>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</si>
  <si>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</si>
  <si>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</si>
  <si>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</si>
  <si>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</si>
  <si>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</si>
  <si>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</si>
  <si>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</si>
  <si>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</si>
  <si>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</si>
  <si>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</si>
  <si>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</si>
  <si>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</si>
  <si>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</si>
  <si>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</si>
  <si>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</si>
  <si>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</si>
  <si>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</si>
  <si>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</si>
  <si>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</si>
  <si>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</si>
  <si>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</si>
  <si>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</si>
  <si>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</si>
  <si>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</si>
  <si>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</si>
  <si>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</si>
  <si>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</si>
  <si>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</si>
  <si>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</si>
  <si>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</si>
  <si>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</si>
  <si>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</si>
  <si>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</si>
  <si>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</si>
  <si>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</si>
  <si>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</si>
  <si>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</si>
  <si>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</si>
  <si>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</si>
  <si>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</si>
  <si>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</si>
  <si>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</si>
  <si>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</si>
  <si>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</si>
  <si>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</si>
  <si>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</si>
  <si>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</si>
  <si>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</si>
  <si>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</si>
  <si>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</si>
  <si>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</si>
  <si>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</si>
  <si>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</si>
  <si>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</si>
  <si>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</si>
  <si>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</si>
  <si>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</si>
  <si>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</si>
  <si>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</si>
  <si>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</si>
  <si>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</si>
  <si>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</si>
  <si>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</si>
  <si>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</si>
  <si>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</si>
  <si>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</si>
  <si>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</si>
  <si>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</si>
  <si>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</si>
  <si>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</si>
  <si>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</si>
  <si>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</si>
  <si>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</si>
  <si>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</si>
  <si>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</si>
  <si>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</si>
  <si>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</si>
  <si>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</si>
  <si>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</si>
  <si>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</si>
  <si>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</si>
  <si>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</si>
  <si>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</si>
  <si>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</si>
  <si>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</si>
  <si>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</si>
  <si>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</si>
  <si>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</si>
  <si>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</si>
  <si>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</si>
  <si>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</si>
  <si>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</si>
  <si>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</si>
  <si>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</si>
  <si>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</si>
  <si>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</si>
  <si>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</si>
  <si>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</si>
  <si>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</si>
  <si>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</si>
  <si>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</si>
  <si>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</si>
  <si>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</si>
  <si>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</si>
  <si>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</si>
  <si>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</si>
  <si>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</si>
  <si>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</si>
  <si>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</si>
  <si>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</si>
  <si>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</si>
  <si>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</si>
  <si>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</si>
  <si>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</si>
  <si>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</si>
  <si>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</si>
  <si>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</si>
  <si>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</si>
  <si>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</si>
  <si>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</si>
  <si>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</si>
  <si>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</si>
  <si>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</si>
  <si>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</si>
  <si>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</si>
  <si>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</si>
  <si>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</si>
  <si>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</si>
  <si>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</si>
  <si>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</si>
  <si>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</si>
  <si>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</si>
  <si>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</si>
  <si>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</si>
  <si>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</si>
  <si>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</si>
  <si>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</si>
  <si>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</si>
  <si>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</si>
  <si>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</si>
  <si>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</si>
  <si>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</si>
  <si>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</si>
  <si>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</si>
  <si>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</si>
  <si>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</si>
  <si>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</si>
  <si>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</si>
  <si>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</si>
  <si>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</si>
  <si>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</si>
  <si>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</si>
  <si>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</si>
  <si>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</si>
  <si>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</si>
  <si>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</si>
  <si>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</si>
  <si>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</si>
  <si>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</si>
  <si>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</si>
  <si>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</si>
  <si>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</si>
  <si>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</si>
  <si>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</si>
  <si>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</si>
  <si>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</si>
  <si>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</si>
  <si>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</si>
  <si>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</si>
  <si>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</si>
  <si>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</si>
  <si>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</si>
  <si>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</si>
  <si>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</si>
  <si>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</si>
  <si>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</si>
  <si>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</si>
  <si>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</si>
  <si>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</si>
  <si>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</si>
  <si>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</si>
  <si>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</si>
  <si>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</si>
  <si>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</si>
  <si>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</si>
  <si>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</si>
  <si>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</si>
  <si>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</si>
  <si>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</si>
  <si>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</si>
  <si>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</si>
  <si>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</si>
  <si>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</si>
  <si>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</si>
  <si>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</si>
  <si>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</si>
  <si>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</si>
  <si>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</si>
  <si>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</si>
  <si>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</si>
  <si>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</si>
  <si>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</si>
  <si>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</si>
  <si>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</si>
  <si>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</si>
  <si>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</si>
  <si>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</si>
  <si>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</si>
  <si>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</si>
  <si>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</si>
  <si>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</si>
  <si>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</si>
  <si>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</si>
  <si>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</si>
  <si>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</si>
  <si>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</si>
  <si>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</si>
  <si>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</si>
  <si>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</si>
  <si>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</si>
  <si>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</si>
  <si>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</si>
  <si>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</si>
  <si>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</si>
  <si>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</si>
  <si>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</si>
  <si>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</si>
  <si>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</si>
  <si>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</si>
  <si>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</si>
  <si>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</si>
  <si>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</si>
  <si>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</si>
  <si>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</si>
  <si>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</si>
  <si>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</si>
  <si>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</si>
  <si>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</si>
  <si>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</si>
  <si>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</si>
  <si>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</si>
  <si>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</si>
  <si>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</si>
  <si>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</si>
  <si>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</si>
  <si>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</si>
  <si>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</si>
  <si>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</si>
  <si>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</si>
  <si>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</si>
  <si>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</si>
  <si>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</si>
  <si>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</si>
  <si>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</si>
  <si>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</si>
  <si>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</si>
  <si>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</si>
  <si>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</si>
  <si>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</si>
  <si>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</si>
  <si>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</si>
  <si>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</si>
  <si>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</si>
  <si>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</si>
  <si>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</si>
  <si>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</si>
  <si>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</si>
  <si>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</si>
  <si>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</si>
  <si>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</si>
  <si>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</si>
  <si>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</si>
  <si>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</si>
  <si>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</si>
  <si>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</si>
  <si>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</si>
  <si>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</si>
  <si>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</si>
  <si>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</si>
  <si>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</si>
  <si>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</si>
  <si>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</si>
  <si>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</si>
  <si>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</si>
  <si>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</si>
  <si>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</si>
  <si>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</si>
  <si>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</si>
  <si>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</si>
  <si>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</si>
  <si>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</si>
  <si>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</si>
  <si>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</si>
  <si>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</si>
  <si>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</si>
  <si>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</si>
  <si>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</si>
  <si>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</si>
  <si>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</si>
  <si>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</si>
  <si>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</si>
  <si>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</si>
  <si>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</si>
  <si>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</si>
  <si>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</si>
  <si>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</si>
  <si>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</si>
  <si>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</si>
  <si>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</si>
  <si>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</si>
  <si>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</si>
  <si>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</si>
  <si>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</si>
  <si>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</si>
  <si>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</si>
  <si>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</si>
  <si>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</si>
  <si>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</si>
  <si>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</si>
  <si>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</si>
  <si>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</si>
  <si>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</si>
  <si>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</si>
  <si>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</si>
  <si>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</si>
  <si>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</si>
  <si>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</si>
  <si>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</si>
  <si>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</si>
  <si>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</si>
  <si>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</si>
  <si>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</si>
  <si>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</si>
  <si>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</si>
  <si>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</si>
  <si>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</si>
  <si>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</si>
  <si>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</si>
  <si>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</si>
  <si>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</si>
  <si>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</si>
  <si>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</si>
  <si>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</si>
  <si>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</si>
  <si>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</si>
  <si>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</si>
  <si>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</si>
  <si>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</si>
  <si>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</si>
  <si>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</si>
  <si>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</si>
  <si>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</si>
  <si>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</si>
  <si>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</si>
  <si>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</si>
  <si>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</si>
  <si>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</si>
  <si>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</si>
  <si>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</si>
  <si>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</si>
  <si>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</si>
  <si>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</si>
  <si>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</si>
  <si>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</si>
  <si>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</si>
  <si>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</si>
  <si>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</si>
  <si>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</si>
  <si>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</si>
  <si>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</si>
  <si>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</si>
  <si>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</si>
  <si>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</si>
  <si>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</si>
  <si>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</si>
  <si>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</si>
  <si>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</si>
  <si>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</si>
  <si>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</si>
  <si>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</si>
  <si>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</si>
  <si>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</si>
  <si>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</si>
  <si>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</si>
  <si>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</si>
  <si>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</si>
  <si>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</si>
  <si>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</si>
  <si>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</si>
  <si>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</si>
  <si>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</si>
  <si>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</si>
  <si>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</si>
  <si>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</si>
  <si>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</si>
  <si>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</si>
  <si>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</si>
  <si>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</si>
  <si>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</si>
  <si>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</si>
  <si>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</si>
  <si>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</si>
  <si>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</si>
  <si>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</si>
  <si>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</si>
  <si>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</si>
  <si>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</si>
  <si>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</si>
  <si>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</si>
  <si>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</si>
  <si>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</si>
  <si>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</si>
  <si>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</si>
  <si>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</si>
  <si>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</si>
  <si>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</si>
  <si>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</si>
  <si>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</si>
  <si>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</si>
  <si>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</si>
  <si>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</si>
  <si>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</si>
  <si>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</si>
  <si>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</si>
  <si>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</si>
  <si>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</si>
  <si>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</si>
  <si>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</si>
  <si>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</si>
  <si>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</si>
  <si>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</si>
  <si>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</si>
  <si>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</si>
  <si>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</si>
  <si>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</si>
  <si>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</si>
  <si>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</si>
  <si>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</si>
  <si>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</si>
  <si>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</si>
  <si>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</si>
  <si>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</si>
  <si>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</si>
  <si>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</si>
  <si>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</si>
  <si>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</si>
  <si>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</si>
  <si>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</si>
  <si>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</si>
  <si>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</si>
  <si>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</si>
  <si>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</si>
  <si>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</si>
  <si>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</si>
  <si>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</si>
  <si>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</si>
  <si>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</si>
  <si>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</si>
  <si>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</si>
  <si>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</si>
  <si>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</si>
  <si>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</si>
  <si>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</si>
  <si>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</si>
  <si>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</si>
  <si>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</si>
  <si>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</si>
  <si>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</si>
  <si>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</si>
  <si>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</si>
  <si>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</si>
  <si>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</si>
  <si>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</si>
  <si>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</si>
  <si>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</si>
  <si>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</si>
  <si>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</si>
  <si>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</si>
  <si>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</si>
  <si>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</si>
  <si>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</si>
  <si>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</si>
  <si>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</si>
  <si>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</si>
  <si>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</si>
  <si>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</si>
  <si>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</si>
  <si>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</si>
  <si>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</si>
  <si>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</si>
  <si>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</si>
  <si>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</si>
  <si>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</si>
  <si>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</si>
  <si>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</si>
  <si>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</si>
  <si>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</si>
  <si>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</si>
  <si>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</si>
  <si>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</si>
  <si>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</si>
  <si>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</si>
  <si>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</si>
  <si>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</si>
  <si>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</si>
  <si>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</si>
  <si>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</si>
  <si>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</si>
  <si>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</si>
  <si>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</si>
  <si>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</si>
  <si>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</si>
  <si>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</si>
  <si>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</si>
  <si>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</si>
  <si>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</si>
  <si>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</si>
  <si>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</si>
  <si>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</si>
  <si>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</si>
  <si>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</si>
  <si>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</si>
  <si>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</si>
  <si>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</si>
  <si>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</si>
  <si>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</si>
  <si>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</si>
  <si>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</si>
  <si>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</si>
  <si>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</si>
  <si>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</si>
  <si>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</si>
  <si>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</si>
  <si>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</si>
  <si>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</si>
  <si>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</si>
  <si>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</si>
  <si>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</si>
  <si>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</si>
  <si>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Realkredit Danmark</t>
  </si>
  <si>
    <t xml:space="preserve">Reporting Date: </t>
  </si>
  <si>
    <t xml:space="preserve">Cut-off Date: </t>
  </si>
  <si>
    <t>Realkredit Denmark</t>
  </si>
  <si>
    <t>www.rd.dk</t>
  </si>
  <si>
    <t>Y</t>
  </si>
  <si>
    <t>https://www.coveredbondlabel.com/issuer/5/</t>
  </si>
  <si>
    <t>https://www.rd.dk/da-dk/investor/Library/Pages/Green-Bond-Framework.aspx#</t>
  </si>
  <si>
    <t>Greater Copenhagen area (Region Hovedstaden)</t>
  </si>
  <si>
    <t>Remaining Zealand &amp; Bornholm (Region Sjælland)</t>
  </si>
  <si>
    <t>Northern Jutland (Region Nordjylland)</t>
  </si>
  <si>
    <t>Eastern Jutland (Region Midtjylland)</t>
  </si>
  <si>
    <t>Southern Jutland &amp; Funen (Region Syddanmark)</t>
  </si>
  <si>
    <t>DKK 0 - 2m</t>
  </si>
  <si>
    <t>DKK 2 - 5m</t>
  </si>
  <si>
    <t>DKK 5 - 20m</t>
  </si>
  <si>
    <t>DKK 20 - 50m</t>
  </si>
  <si>
    <t>&gt; DKK 100m</t>
  </si>
  <si>
    <t>A</t>
  </si>
  <si>
    <t>B</t>
  </si>
  <si>
    <t>C</t>
  </si>
  <si>
    <t>D</t>
  </si>
  <si>
    <t>E</t>
  </si>
  <si>
    <t>F</t>
  </si>
  <si>
    <t>G</t>
  </si>
  <si>
    <t xml:space="preserve">Estimated A </t>
  </si>
  <si>
    <t xml:space="preserve">Estimated B </t>
  </si>
  <si>
    <t>Estimated C</t>
  </si>
  <si>
    <t>Estimated D</t>
  </si>
  <si>
    <t>Estimated E</t>
  </si>
  <si>
    <t>Estimated F</t>
  </si>
  <si>
    <t>Estimated G</t>
  </si>
  <si>
    <t>&lt; 52,5 + 1650/area (A)</t>
  </si>
  <si>
    <t>&lt; 70,0 + 2200/area (B)</t>
  </si>
  <si>
    <t>&lt; 110 + 3200/area (C)</t>
  </si>
  <si>
    <t>&lt; 150 + 4200/area (D)</t>
  </si>
  <si>
    <t>&lt; 190 + 5200/area (E)</t>
  </si>
  <si>
    <t>&lt; 240 + 6500/area (F)</t>
  </si>
  <si>
    <t>&gt; 240 + 6500/area (G)</t>
  </si>
  <si>
    <t>Estimated &lt; 52,5 + 1650/area (A)</t>
  </si>
  <si>
    <t>Estimated &lt; 70,0 + 2200/area (B)</t>
  </si>
  <si>
    <t>Estimated &lt; 110 + 3200/area (C)</t>
  </si>
  <si>
    <t>Estimated &lt; 150 + 4200/area (D)</t>
  </si>
  <si>
    <t>Estimated &lt; 190 + 5200/area (E)</t>
  </si>
  <si>
    <t>Estimated &lt; 240 + 6500/area (F)</t>
  </si>
  <si>
    <t>Estimated &gt; 240 + 6500/area (G)</t>
  </si>
  <si>
    <t>DKK 50 - 100m</t>
  </si>
  <si>
    <t>NETS A/S</t>
  </si>
  <si>
    <t>2138001VO8L6MTIDB405</t>
  </si>
  <si>
    <t>Realkredit Danmark A/S</t>
  </si>
  <si>
    <t>549300NLOMBWE943Y</t>
  </si>
  <si>
    <t>Danske Banks A/S</t>
  </si>
  <si>
    <t>MAES062Z21O4RZ2U7M96</t>
  </si>
  <si>
    <t>Total value of cover pool subtracted nominal value of covered bonds</t>
  </si>
  <si>
    <t>Minimum legal required OC of RWA</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</si>
  <si>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</si>
  <si>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</si>
  <si>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</si>
  <si>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</si>
  <si>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</si>
  <si>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</si>
  <si>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No energy consumption</t>
  </si>
  <si>
    <t>Not relevant</t>
  </si>
  <si>
    <t>Other certificates equivalent to minimum B</t>
  </si>
  <si>
    <t>&lt; 71.3 + 1650/area (A)</t>
  </si>
  <si>
    <t>&lt; 95.0 + 2200/area (B)</t>
  </si>
  <si>
    <t>&lt; 135 + 3200/area (C)</t>
  </si>
  <si>
    <t>&lt; 175 + 4200/area (D)</t>
  </si>
  <si>
    <t>&lt; 215 + 5200/area (E)</t>
  </si>
  <si>
    <t>&lt; 265 + 6500/area (F)</t>
  </si>
  <si>
    <t>Estimated &lt; 71.3 + 1650/area (A)</t>
  </si>
  <si>
    <t>Estimated &lt; 95.0 + 2200/area (B)</t>
  </si>
  <si>
    <t>Estimated &lt; 135 + 3200/area (C)</t>
  </si>
  <si>
    <t>Estimated &lt; 175 + 4200/area (D)</t>
  </si>
  <si>
    <t>Estimated &lt; 215 + 5200/area (E)</t>
  </si>
  <si>
    <t>Estimated &lt; 265 + 6500/area (F)</t>
  </si>
  <si>
    <t>Estimated &lt; 95.0 + 2200/area (Other certificates equivalent to minimum B)</t>
  </si>
  <si>
    <t>Data per:</t>
  </si>
  <si>
    <r>
      <rPr>
        <b/>
        <sz val="11"/>
        <color theme="1"/>
        <rFont val="Calibri"/>
        <family val="2"/>
        <scheme val="minor"/>
      </rPr>
      <t>Published:</t>
    </r>
    <r>
      <rPr>
        <sz val="11"/>
        <color theme="1"/>
        <rFont val="Calibri"/>
        <family val="2"/>
        <scheme val="minor"/>
      </rPr>
      <t xml:space="preserve"> </t>
    </r>
  </si>
  <si>
    <t>Quarterly</t>
  </si>
  <si>
    <r>
      <rPr>
        <b/>
        <sz val="11"/>
        <color theme="1"/>
        <rFont val="Calibri"/>
        <family val="2"/>
        <scheme val="minor"/>
      </rPr>
      <t>Frequency of update:</t>
    </r>
    <r>
      <rPr>
        <sz val="11"/>
        <color theme="1"/>
        <rFont val="Calibri"/>
        <family val="2"/>
        <scheme val="minor"/>
      </rPr>
      <t xml:space="preserve"> </t>
    </r>
  </si>
  <si>
    <t>Excel and PDF</t>
  </si>
  <si>
    <r>
      <rPr>
        <b/>
        <sz val="11"/>
        <color theme="1"/>
        <rFont val="Calibri"/>
        <family val="2"/>
        <scheme val="minor"/>
      </rPr>
      <t>Format of template:</t>
    </r>
    <r>
      <rPr>
        <sz val="11"/>
        <color theme="1"/>
        <rFont val="Calibri"/>
        <family val="2"/>
        <scheme val="minor"/>
      </rPr>
      <t xml:space="preserve"> </t>
    </r>
  </si>
  <si>
    <t>www.rd.dk/investor</t>
  </si>
  <si>
    <r>
      <rPr>
        <b/>
        <sz val="11"/>
        <color theme="1"/>
        <rFont val="Calibri"/>
        <family val="2"/>
        <scheme val="minor"/>
      </rPr>
      <t>Homepage</t>
    </r>
    <r>
      <rPr>
        <sz val="11"/>
        <color theme="1"/>
        <rFont val="Calibri"/>
        <family val="2"/>
        <scheme val="minor"/>
      </rPr>
      <t xml:space="preserve">: </t>
    </r>
  </si>
  <si>
    <t>Capital Centre S</t>
  </si>
  <si>
    <r>
      <rPr>
        <b/>
        <sz val="11"/>
        <color theme="1"/>
        <rFont val="Calibri"/>
        <family val="2"/>
        <scheme val="minor"/>
      </rPr>
      <t>Cover pool:</t>
    </r>
    <r>
      <rPr>
        <sz val="11"/>
        <color theme="1"/>
        <rFont val="Calibri"/>
        <family val="2"/>
        <scheme val="minor"/>
      </rPr>
      <t xml:space="preserve"> </t>
    </r>
  </si>
  <si>
    <t>Single cover pool (SDRO)</t>
  </si>
  <si>
    <r>
      <rPr>
        <b/>
        <sz val="11"/>
        <color theme="1"/>
        <rFont val="Calibri"/>
        <family val="2"/>
        <scheme val="minor"/>
      </rPr>
      <t>Cover pool setup</t>
    </r>
    <r>
      <rPr>
        <sz val="11"/>
        <color theme="1"/>
        <rFont val="Calibri"/>
        <family val="2"/>
        <scheme val="minor"/>
      </rPr>
      <t xml:space="preserve">: </t>
    </r>
  </si>
  <si>
    <t>Specialized mortgage bank</t>
  </si>
  <si>
    <r>
      <rPr>
        <b/>
        <sz val="11"/>
        <color theme="1"/>
        <rFont val="Calibri"/>
        <family val="2"/>
        <scheme val="minor"/>
      </rPr>
      <t>Issuer type:</t>
    </r>
    <r>
      <rPr>
        <sz val="11"/>
        <color theme="1"/>
        <rFont val="Calibri"/>
        <family val="2"/>
        <scheme val="minor"/>
      </rPr>
      <t xml:space="preserve"> </t>
    </r>
  </si>
  <si>
    <r>
      <rPr>
        <b/>
        <sz val="11"/>
        <color theme="1"/>
        <rFont val="Calibri"/>
        <family val="2"/>
        <scheme val="minor"/>
      </rPr>
      <t>Issuer:</t>
    </r>
    <r>
      <rPr>
        <sz val="11"/>
        <color theme="1"/>
        <rFont val="Calibri"/>
        <family val="2"/>
        <scheme val="minor"/>
      </rPr>
      <t xml:space="preserve"> </t>
    </r>
  </si>
  <si>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</si>
  <si>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</si>
  <si>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</si>
  <si>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</si>
  <si>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</si>
  <si>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</si>
  <si>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</si>
  <si>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</si>
  <si>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</si>
  <si>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</si>
  <si>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</si>
  <si>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</si>
  <si>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</si>
  <si>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</si>
  <si>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</si>
  <si>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</si>
  <si>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</si>
  <si>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</si>
  <si>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</si>
  <si>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</si>
  <si>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</si>
  <si>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</si>
  <si>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</si>
  <si>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</si>
  <si>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</si>
  <si>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</si>
  <si>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</si>
  <si>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</si>
  <si>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</si>
  <si>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</si>
  <si>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</si>
  <si>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</si>
  <si>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</si>
  <si>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</si>
  <si>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</si>
  <si>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</si>
  <si>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</si>
  <si>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</si>
  <si>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</si>
  <si>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</si>
  <si>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</si>
  <si>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</si>
  <si>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</si>
  <si>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</si>
  <si>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</si>
  <si>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</si>
  <si>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</si>
  <si>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</si>
  <si>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</si>
  <si>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</si>
  <si>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</si>
  <si>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</si>
  <si>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</si>
  <si>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</si>
  <si>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</si>
  <si>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</si>
  <si>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</si>
  <si>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</si>
  <si>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</si>
  <si>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</si>
  <si>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</si>
  <si>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</si>
  <si>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</si>
  <si>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</si>
  <si>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</si>
  <si>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</si>
  <si>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</si>
  <si>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</si>
  <si>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</si>
  <si>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</si>
  <si>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</si>
  <si>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</si>
  <si>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</si>
  <si>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</si>
  <si>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</si>
  <si>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</si>
  <si>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</si>
  <si>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</si>
  <si>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</si>
  <si>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</si>
  <si>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</si>
  <si>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</si>
  <si>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</si>
  <si>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</si>
  <si>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</si>
  <si>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</si>
  <si>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</si>
  <si>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</si>
  <si>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</si>
  <si>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</si>
  <si>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</si>
  <si>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</si>
  <si>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</si>
  <si>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</si>
  <si>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</si>
  <si>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</si>
  <si>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</si>
  <si>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</si>
  <si>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</si>
  <si>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</si>
  <si>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</si>
  <si>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</si>
  <si>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</si>
  <si>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</si>
  <si>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2020Q3</t>
  </si>
  <si>
    <t>2020Q4</t>
  </si>
  <si>
    <t>(DKKbn – except Tier 1 and Solvency ratio)</t>
  </si>
  <si>
    <t xml:space="preserve">Key information regarding issuers' balance sheet </t>
  </si>
  <si>
    <t>Optional for Banks</t>
  </si>
  <si>
    <t xml:space="preserve">Table A.    General Issuer Detail </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</si>
  <si>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</si>
  <si>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</si>
  <si>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</si>
  <si>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</si>
  <si>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</si>
  <si>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</si>
  <si>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</si>
  <si>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</si>
  <si>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</si>
  <si>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</si>
  <si>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</si>
  <si>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</si>
  <si>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</si>
  <si>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</si>
  <si>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</si>
  <si>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</si>
  <si>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</si>
  <si>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</si>
  <si>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</si>
  <si>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</si>
  <si>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</si>
  <si>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</si>
  <si>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</si>
  <si>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</si>
  <si>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</si>
  <si>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</si>
  <si>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</si>
  <si>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</si>
  <si>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</si>
  <si>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</si>
  <si>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</si>
  <si>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</si>
  <si>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</si>
  <si>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</si>
  <si>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</si>
  <si>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</si>
  <si>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</si>
  <si>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</si>
  <si>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</si>
  <si>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</si>
  <si>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</si>
  <si>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</si>
  <si>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</si>
  <si>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</si>
  <si>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</si>
  <si>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</si>
  <si>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</si>
  <si>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</si>
  <si>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</si>
  <si>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</si>
  <si>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</si>
  <si>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</si>
  <si>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</si>
  <si>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</si>
  <si>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</si>
  <si>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</si>
  <si>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</si>
  <si>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</si>
  <si>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</si>
  <si>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</si>
  <si>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</si>
  <si>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</si>
  <si>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</si>
  <si>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</si>
  <si>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</si>
  <si>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</si>
  <si>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</si>
  <si>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</si>
  <si>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</si>
  <si>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</si>
  <si>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</si>
  <si>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</si>
  <si>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</si>
  <si>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</si>
  <si>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</si>
  <si>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</si>
  <si>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</si>
  <si>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</si>
  <si>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</si>
  <si>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</si>
  <si>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</si>
  <si>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</si>
  <si>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</si>
  <si>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</si>
  <si>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</si>
  <si>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</si>
  <si>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Specific balance principle</t>
  </si>
  <si>
    <t>1) Cf. the Danish Executive Order on bond issuance, balance principle and risk management</t>
  </si>
  <si>
    <t>Table G4 – Additional characteristics of ALM business model for issued CBs</t>
  </si>
  <si>
    <t>Yes</t>
  </si>
  <si>
    <t>No</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</si>
  <si>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</si>
  <si>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</si>
  <si>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</si>
  <si>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</si>
  <si>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</si>
  <si>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Reporting date</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</si>
  <si>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</si>
  <si>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</si>
  <si>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</si>
  <si>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</si>
  <si>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</si>
  <si>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</si>
  <si>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</si>
  <si>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</si>
  <si>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</si>
  <si>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</si>
  <si>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</si>
  <si>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</si>
  <si>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</si>
  <si>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Table M4a/B4a</t>
  </si>
  <si>
    <t>DKKbn</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</si>
  <si>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</si>
  <si>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</si>
  <si>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</si>
  <si>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</si>
  <si>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</si>
  <si>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</si>
  <si>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</si>
  <si>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</si>
  <si>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</si>
  <si>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</si>
  <si>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</si>
  <si>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</si>
  <si>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</si>
  <si>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</si>
  <si>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</si>
  <si>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</si>
  <si>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</si>
  <si>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</si>
  <si>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</si>
  <si>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</si>
  <si>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</si>
  <si>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</si>
  <si>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</si>
  <si>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</si>
  <si>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</si>
  <si>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</si>
  <si>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</si>
  <si>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</si>
  <si>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</si>
  <si>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</si>
  <si>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</si>
  <si>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</si>
  <si>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</si>
  <si>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</si>
  <si>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</si>
  <si>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</si>
  <si>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</si>
  <si>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</si>
  <si>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</si>
  <si>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</si>
  <si>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</si>
  <si>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</si>
  <si>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</si>
  <si>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</si>
  <si>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</si>
  <si>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</si>
  <si>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</si>
  <si>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</si>
  <si>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</si>
  <si>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</si>
  <si>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</si>
  <si>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</si>
  <si>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</si>
  <si>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</si>
  <si>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</si>
  <si>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</si>
  <si>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</si>
  <si>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</si>
  <si>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</si>
  <si>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</si>
  <si>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</si>
  <si>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</si>
  <si>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</si>
  <si>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</si>
  <si>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</si>
  <si>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</si>
  <si>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</si>
  <si>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</si>
  <si>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</si>
  <si>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</si>
  <si>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</si>
  <si>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</si>
  <si>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</si>
  <si>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</si>
  <si>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</si>
  <si>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</si>
  <si>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</si>
  <si>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</si>
  <si>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</si>
  <si>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</si>
  <si>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</si>
  <si>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</si>
  <si>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</si>
  <si>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</si>
  <si>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</si>
  <si>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</si>
  <si>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</si>
  <si>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</si>
  <si>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</si>
  <si>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</si>
  <si>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</si>
  <si>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</si>
  <si>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</si>
  <si>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</si>
  <si>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</si>
  <si>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</si>
  <si>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</si>
  <si>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</si>
  <si>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</si>
  <si>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</si>
  <si>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</si>
  <si>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</si>
  <si>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</si>
  <si>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</si>
  <si>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</si>
  <si>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</si>
  <si>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</si>
  <si>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</si>
  <si>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</si>
  <si>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</si>
  <si>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</si>
  <si>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</si>
  <si>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</si>
  <si>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</si>
  <si>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</si>
  <si>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</si>
  <si>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</si>
  <si>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</si>
  <si>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</si>
  <si>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</si>
  <si>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</si>
  <si>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</si>
  <si>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</si>
  <si>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</si>
  <si>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</si>
  <si>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</si>
  <si>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</si>
  <si>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</si>
  <si>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</si>
  <si>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</si>
  <si>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</si>
  <si>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</si>
  <si>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</si>
  <si>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</si>
  <si>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</si>
  <si>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</si>
  <si>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</si>
  <si>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also known as JCB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</si>
  <si>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</si>
  <si>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</si>
  <si>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</si>
  <si>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</si>
  <si>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</si>
  <si>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</si>
  <si>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</si>
  <si>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</si>
  <si>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</si>
  <si>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Over collateralisation</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</si>
  <si>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</si>
  <si>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</si>
  <si>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</si>
  <si>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</si>
  <si>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</si>
  <si>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</si>
  <si>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</si>
  <si>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</si>
  <si>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</si>
  <si>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principle.</t>
  </si>
  <si>
    <t>Table G3</t>
  </si>
  <si>
    <t>E.g. describe if stricter practice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</si>
  <si>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</si>
  <si>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</si>
  <si>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</si>
  <si>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</si>
  <si>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</si>
  <si>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</si>
  <si>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</si>
  <si>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Privately owned residentials used by the owner,  Max LTV are 80 % (legislation).</t>
  </si>
  <si>
    <t>Holiday houses for owner's own use or for renting. Max LTV are 60 % (legislation).</t>
  </si>
  <si>
    <t>Residential renting subsidised by the government. Max LTV 80 %. LTVs above 80 % can be granted against full governmental guarantee,</t>
  </si>
  <si>
    <t>Residential property owned and administrated by the cooperative and used by the members of the cooperative.  Max LTV 80 % (legislation).</t>
  </si>
  <si>
    <t>Residential property, rental to private tenants. Max LTV 80 % (legislation).</t>
  </si>
  <si>
    <t>Industrial and manufacture buildings and warehouses for own use or for rental. Max LTV are 60 %(legislation).</t>
  </si>
  <si>
    <t>Office property and retail buildings for own use or for rental. Max LTV are 60 %(legislation).</t>
  </si>
  <si>
    <t>Property and land for agricultural use. Max LTV 70 % (legislation).</t>
  </si>
  <si>
    <t>Property used for education, kindergartens, museums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</si>
  <si>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</si>
  <si>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</si>
  <si>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</si>
  <si>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</si>
  <si>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</si>
  <si>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</si>
  <si>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</si>
  <si>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</si>
  <si>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</si>
  <si>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</si>
  <si>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</si>
  <si>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</si>
  <si>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</si>
  <si>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</si>
  <si>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</si>
  <si>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</si>
  <si>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via following link</t>
  </si>
  <si>
    <t>https://finansdanmark.dk/media/8114/Overview_of_the_new_Danish_covered_bond_legislation_addressing_refinancing_risk.pdf</t>
  </si>
  <si>
    <t>Agricultur</t>
  </si>
  <si>
    <t>Social and cultural purpose</t>
  </si>
  <si>
    <t>&gt;  265 + 6500/area (G)</t>
  </si>
  <si>
    <t>Estimated &gt;  265 + 6500/area (G)</t>
  </si>
  <si>
    <t xml:space="preserve"> Total sustainable Mortgages</t>
  </si>
  <si>
    <t>Data per 30 June 2021</t>
  </si>
  <si>
    <t>Q2 2021</t>
  </si>
  <si>
    <t>End Q2 2021</t>
  </si>
  <si>
    <t>2021Q2</t>
  </si>
  <si>
    <t>2021Q1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</si>
</sst>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_ * #,##0.000_ ;_ * \-#,##0.000_ ;_ * &quot;-&quot;??_ ;_ @_ "/>
  </numFmts>
  <fonts count="8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1F497D"/>
      <name val="Calibri"/>
      <family val="2"/>
      <scheme val="minor"/>
    </font>
    <font>
      <sz val="11"/>
      <color rgb="FFFF0000"/>
      <name val="Calibri"/>
      <family val="2"/>
      <scheme val="minor"/>
    </font>
    <font>
      <sz val="11"/>
      <color rgb="FF00B050"/>
      <name val="Calibri"/>
      <family val="2"/>
      <scheme val="minor"/>
    </font>
    <font>
      <sz val="9"/>
      <color rgb="FF00B050"/>
      <name val="Calibri"/>
      <family val="2"/>
      <scheme val="minor"/>
    </font>
    <font>
      <b/>
      <sz val="9"/>
      <color rgb="FF00B05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u/>
      <sz val="9.35"/>
      <color theme="10"/>
      <name val="Calibri"/>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7" fillId="0" borderId="0" applyNumberFormat="0" applyFill="0" applyBorder="0" applyAlignment="0" applyProtection="0">
      <alignment vertical="top"/>
      <protection locked="0"/>
    </xf>
    <xf numFmtId="164" fontId="4" fillId="0" borderId="0" applyFont="0" applyFill="0" applyBorder="0" applyAlignment="0" applyProtection="0"/>
  </cellStyleXfs>
  <cellXfs count="67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43" fillId="0" borderId="0" xfId="0" applyFont="1" applyAlignment="1">
      <alignment vertical="center"/>
    </xf>
    <xf numFmtId="0" fontId="14" fillId="0" borderId="0" xfId="2" applyAlignment="1">
      <alignment vertical="center"/>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45" fillId="0" borderId="0" xfId="0" applyFont="1" applyAlignment="1" applyProtection="1">
      <alignment horizontal="center" vertical="center" wrapText="1"/>
    </xf>
    <xf numFmtId="0" fontId="46" fillId="0" borderId="0" xfId="0" applyFont="1" applyAlignment="1" applyProtection="1">
      <alignment horizontal="left" vertical="center" wrapText="1"/>
    </xf>
    <xf numFmtId="0" fontId="20" fillId="0" borderId="0" xfId="0" quotePrefix="1" applyFont="1" applyAlignment="1">
      <alignment horizontal="center" vertical="center" wrapText="1"/>
    </xf>
    <xf numFmtId="0" fontId="2" fillId="0" borderId="0" xfId="0" applyFont="1" applyAlignment="1" applyProtection="1">
      <alignment horizontal="center" vertical="center" wrapText="1"/>
    </xf>
    <xf numFmtId="0" fontId="0" fillId="4" borderId="0" xfId="0" applyFill="1"/>
    <xf numFmtId="0" fontId="3" fillId="4" borderId="0" xfId="0" applyFont="1" applyFill="1"/>
    <xf numFmtId="15" fontId="0" fillId="4" borderId="0" xfId="0" applyNumberFormat="1" applyFont="1" applyFill="1" applyAlignment="1">
      <alignment horizontal="left"/>
    </xf>
    <xf numFmtId="0" fontId="0" fillId="4" borderId="0" xfId="0" applyFont="1" applyFill="1"/>
    <xf numFmtId="0" fontId="48" fillId="4" borderId="0" xfId="0" applyFont="1" applyFill="1" applyAlignment="1">
      <alignment horizontal="center" vertical="center"/>
    </xf>
    <xf numFmtId="0" fontId="49" fillId="4" borderId="0" xfId="0" applyFont="1" applyFill="1" applyAlignment="1">
      <alignment horizontal="left" vertical="top"/>
    </xf>
    <xf numFmtId="0" fontId="50" fillId="4" borderId="0" xfId="0" applyFont="1" applyFill="1" applyAlignment="1">
      <alignment horizontal="center" vertical="center" wrapText="1"/>
    </xf>
    <xf numFmtId="168" fontId="38" fillId="8" borderId="0" xfId="9" applyNumberFormat="1" applyFill="1" applyAlignment="1">
      <alignment horizontal="center"/>
    </xf>
    <xf numFmtId="0" fontId="51" fillId="8" borderId="0" xfId="9" applyFont="1" applyFill="1"/>
    <xf numFmtId="0" fontId="52" fillId="4" borderId="0" xfId="0" applyFont="1" applyFill="1" applyAlignment="1">
      <alignment horizontal="justify" vertical="center"/>
    </xf>
    <xf numFmtId="0" fontId="52" fillId="4" borderId="0" xfId="0" applyFont="1" applyFill="1" applyAlignment="1">
      <alignment horizontal="left" vertical="center"/>
    </xf>
    <xf numFmtId="0" fontId="53" fillId="4" borderId="0" xfId="0" applyFont="1" applyFill="1"/>
    <xf numFmtId="0" fontId="54" fillId="4" borderId="0" xfId="0" applyFont="1" applyFill="1"/>
    <xf numFmtId="0" fontId="55" fillId="4" borderId="0" xfId="2" applyFont="1" applyFill="1"/>
    <xf numFmtId="0" fontId="54" fillId="4" borderId="0" xfId="0" applyFont="1" applyFill="1" applyAlignment="1">
      <alignment horizontal="left"/>
    </xf>
    <xf numFmtId="0" fontId="56" fillId="4" borderId="0" xfId="0" applyFont="1" applyFill="1" applyAlignment="1">
      <alignment horizontal="left"/>
    </xf>
    <xf numFmtId="0" fontId="55" fillId="4" borderId="0" xfId="10" applyFont="1" applyFill="1" applyAlignment="1" applyProtection="1"/>
    <xf numFmtId="0" fontId="55" fillId="4" borderId="0" xfId="10" quotePrefix="1" applyFont="1" applyFill="1" applyAlignment="1" applyProtection="1"/>
    <xf numFmtId="15" fontId="58" fillId="4" borderId="0" xfId="0" quotePrefix="1" applyNumberFormat="1" applyFont="1" applyFill="1"/>
    <xf numFmtId="0" fontId="59" fillId="4" borderId="0" xfId="0" applyFont="1" applyFill="1"/>
    <xf numFmtId="0" fontId="59" fillId="4" borderId="0" xfId="0" applyFont="1" applyFill="1" applyAlignment="1">
      <alignment horizontal="right"/>
    </xf>
    <xf numFmtId="0" fontId="14" fillId="4" borderId="0" xfId="2" applyFill="1" applyAlignment="1">
      <alignment horizontal="right"/>
    </xf>
    <xf numFmtId="164" fontId="61" fillId="4" borderId="27" xfId="0" applyNumberFormat="1" applyFont="1" applyFill="1" applyBorder="1" applyAlignment="1">
      <alignment vertical="center" wrapText="1"/>
    </xf>
    <xf numFmtId="0" fontId="61" fillId="4" borderId="27" xfId="0" applyFont="1" applyFill="1" applyBorder="1" applyAlignment="1">
      <alignment vertical="center" wrapText="1"/>
    </xf>
    <xf numFmtId="164" fontId="0" fillId="4" borderId="0" xfId="0" applyNumberFormat="1" applyFill="1" applyAlignment="1">
      <alignment horizontal="right"/>
    </xf>
    <xf numFmtId="164" fontId="61" fillId="4" borderId="0" xfId="0" applyNumberFormat="1" applyFont="1" applyFill="1" applyAlignment="1">
      <alignment vertical="center" wrapText="1"/>
    </xf>
    <xf numFmtId="0" fontId="61" fillId="4" borderId="0" xfId="0" applyFont="1" applyFill="1" applyAlignment="1">
      <alignment vertical="center" wrapText="1"/>
    </xf>
    <xf numFmtId="169" fontId="0" fillId="4" borderId="27" xfId="11" applyNumberFormat="1" applyFont="1" applyFill="1" applyBorder="1" applyAlignment="1">
      <alignment vertical="top" wrapText="1"/>
    </xf>
    <xf numFmtId="0" fontId="61" fillId="4" borderId="27" xfId="0" applyFont="1" applyFill="1" applyBorder="1" applyAlignment="1">
      <alignment horizontal="left" vertical="center" wrapText="1" indent="3"/>
    </xf>
    <xf numFmtId="169" fontId="0" fillId="4" borderId="0" xfId="11" applyNumberFormat="1" applyFont="1" applyFill="1" applyAlignment="1">
      <alignment vertical="top" wrapText="1"/>
    </xf>
    <xf numFmtId="0" fontId="61" fillId="4" borderId="0" xfId="0" applyFont="1" applyFill="1" applyAlignment="1">
      <alignment horizontal="left" vertical="center" wrapText="1" indent="6"/>
    </xf>
    <xf numFmtId="170" fontId="61" fillId="4" borderId="27"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0" xfId="11" applyNumberFormat="1" applyFont="1" applyFill="1" applyAlignment="1">
      <alignment horizontal="center" vertical="top" wrapText="1"/>
    </xf>
    <xf numFmtId="0" fontId="61" fillId="9" borderId="0" xfId="0" applyFont="1" applyFill="1" applyAlignment="1">
      <alignment vertical="center" wrapText="1"/>
    </xf>
    <xf numFmtId="0" fontId="62" fillId="9" borderId="0" xfId="0" applyFont="1" applyFill="1" applyAlignment="1">
      <alignment horizontal="justify" vertical="center" wrapText="1"/>
    </xf>
    <xf numFmtId="0" fontId="63" fillId="9" borderId="0" xfId="0" applyFont="1" applyFill="1" applyAlignment="1">
      <alignment horizontal="justify" vertical="center" wrapText="1"/>
    </xf>
    <xf numFmtId="167" fontId="0" fillId="4" borderId="0" xfId="0" applyNumberFormat="1" applyFill="1" applyAlignment="1">
      <alignment vertical="top" wrapText="1"/>
    </xf>
    <xf numFmtId="0" fontId="61" fillId="4" borderId="0" xfId="0" applyFont="1" applyFill="1" applyAlignment="1">
      <alignment horizontal="justify" vertical="center" wrapText="1"/>
    </xf>
    <xf numFmtId="0" fontId="62" fillId="4" borderId="0" xfId="0" applyFont="1" applyFill="1" applyAlignment="1">
      <alignment vertical="center"/>
    </xf>
    <xf numFmtId="0" fontId="64" fillId="4" borderId="0" xfId="0" applyFont="1" applyFill="1" applyAlignment="1">
      <alignment horizontal="justify" vertical="center" wrapText="1"/>
    </xf>
    <xf numFmtId="0" fontId="65" fillId="4" borderId="0" xfId="0" applyFont="1" applyFill="1" applyAlignment="1">
      <alignment horizontal="justify" vertical="center" wrapText="1"/>
    </xf>
    <xf numFmtId="167" fontId="61" fillId="4" borderId="0" xfId="0" applyNumberFormat="1" applyFont="1" applyFill="1" applyAlignment="1">
      <alignment vertical="center" wrapText="1"/>
    </xf>
    <xf numFmtId="167" fontId="61" fillId="4" borderId="28" xfId="0" applyNumberFormat="1" applyFont="1" applyFill="1" applyBorder="1" applyAlignment="1">
      <alignment vertical="center" wrapText="1"/>
    </xf>
    <xf numFmtId="0" fontId="0" fillId="4" borderId="28" xfId="0" applyFill="1" applyBorder="1" applyAlignment="1">
      <alignment vertical="center" wrapText="1"/>
    </xf>
    <xf numFmtId="0" fontId="61" fillId="4" borderId="28" xfId="0" applyFont="1" applyFill="1" applyBorder="1" applyAlignment="1">
      <alignment vertical="center" wrapText="1"/>
    </xf>
    <xf numFmtId="165" fontId="0" fillId="4" borderId="0" xfId="1" applyNumberFormat="1" applyFont="1" applyFill="1" applyAlignment="1">
      <alignment vertical="top" wrapText="1"/>
    </xf>
    <xf numFmtId="165" fontId="61" fillId="4" borderId="29" xfId="1" applyNumberFormat="1" applyFont="1" applyFill="1" applyBorder="1" applyAlignment="1">
      <alignment vertical="center" wrapText="1"/>
    </xf>
    <xf numFmtId="0" fontId="61" fillId="4" borderId="29" xfId="0" applyFont="1" applyFill="1" applyBorder="1" applyAlignment="1">
      <alignment vertical="center" wrapText="1"/>
    </xf>
    <xf numFmtId="167" fontId="61" fillId="4" borderId="27" xfId="0" applyNumberFormat="1" applyFont="1" applyFill="1" applyBorder="1" applyAlignment="1">
      <alignment vertical="center" wrapText="1"/>
    </xf>
    <xf numFmtId="0" fontId="66" fillId="9" borderId="0" xfId="0" applyFont="1" applyFill="1" applyAlignment="1">
      <alignment horizontal="right" vertical="center" wrapText="1"/>
    </xf>
    <xf numFmtId="0" fontId="65" fillId="9" borderId="0" xfId="0" applyFont="1" applyFill="1" applyAlignment="1">
      <alignment vertical="center"/>
    </xf>
    <xf numFmtId="0" fontId="67" fillId="4" borderId="0" xfId="0" applyFont="1" applyFill="1"/>
    <xf numFmtId="0" fontId="68" fillId="4" borderId="0" xfId="0" applyFont="1" applyFill="1" applyAlignment="1">
      <alignment vertical="center"/>
    </xf>
    <xf numFmtId="0" fontId="52" fillId="4" borderId="0" xfId="0" applyFont="1" applyFill="1" applyAlignment="1">
      <alignment horizontal="justify" vertical="center" wrapText="1"/>
    </xf>
    <xf numFmtId="0" fontId="3" fillId="4" borderId="0" xfId="0" applyFont="1" applyFill="1" applyAlignment="1">
      <alignment vertical="center"/>
    </xf>
    <xf numFmtId="0" fontId="63" fillId="9" borderId="0" xfId="0" applyFont="1" applyFill="1" applyAlignment="1">
      <alignment horizontal="left" vertical="center" wrapText="1"/>
    </xf>
    <xf numFmtId="0" fontId="66" fillId="9" borderId="0" xfId="0" applyFont="1" applyFill="1" applyAlignment="1">
      <alignment horizontal="center" vertical="center" wrapText="1"/>
    </xf>
    <xf numFmtId="0" fontId="61" fillId="4" borderId="0" xfId="0" applyFont="1" applyFill="1" applyAlignment="1">
      <alignment vertical="center"/>
    </xf>
    <xf numFmtId="1" fontId="61" fillId="4" borderId="0" xfId="0" applyNumberFormat="1" applyFont="1" applyFill="1" applyAlignment="1">
      <alignment vertical="center"/>
    </xf>
    <xf numFmtId="1" fontId="61" fillId="4" borderId="0" xfId="0" applyNumberFormat="1" applyFont="1" applyFill="1" applyAlignment="1">
      <alignment vertical="center" wrapText="1"/>
    </xf>
    <xf numFmtId="0" fontId="61" fillId="4" borderId="0" xfId="0" applyFont="1" applyFill="1" applyBorder="1" applyAlignment="1">
      <alignment vertical="center"/>
    </xf>
    <xf numFmtId="1" fontId="0" fillId="4" borderId="0" xfId="0" applyNumberFormat="1" applyFill="1" applyAlignment="1">
      <alignment vertical="center" wrapText="1"/>
    </xf>
    <xf numFmtId="1" fontId="0" fillId="4" borderId="0" xfId="0" applyNumberFormat="1" applyFill="1" applyAlignment="1">
      <alignment vertical="center"/>
    </xf>
    <xf numFmtId="167" fontId="0" fillId="4" borderId="0" xfId="0" applyNumberFormat="1" applyFill="1" applyAlignment="1">
      <alignment vertical="center"/>
    </xf>
    <xf numFmtId="0" fontId="0" fillId="4" borderId="27" xfId="0" applyFill="1" applyBorder="1"/>
    <xf numFmtId="0" fontId="61" fillId="4" borderId="27" xfId="0" applyFont="1" applyFill="1" applyBorder="1" applyAlignment="1">
      <alignment vertical="center"/>
    </xf>
    <xf numFmtId="165" fontId="0" fillId="4" borderId="27" xfId="1" applyNumberFormat="1" applyFont="1" applyFill="1" applyBorder="1" applyAlignment="1">
      <alignment vertical="center"/>
    </xf>
    <xf numFmtId="165" fontId="0" fillId="4" borderId="27" xfId="1" applyNumberFormat="1" applyFont="1" applyFill="1" applyBorder="1" applyAlignment="1">
      <alignment vertical="center" wrapText="1"/>
    </xf>
    <xf numFmtId="1" fontId="0" fillId="4" borderId="0" xfId="0" applyNumberFormat="1" applyFill="1"/>
    <xf numFmtId="0" fontId="2" fillId="4" borderId="0" xfId="0" applyFont="1" applyFill="1"/>
    <xf numFmtId="0" fontId="2" fillId="4" borderId="0" xfId="0" applyFont="1" applyFill="1" applyAlignment="1">
      <alignment vertical="center"/>
    </xf>
    <xf numFmtId="0" fontId="44" fillId="4" borderId="0" xfId="0" applyFont="1" applyFill="1"/>
    <xf numFmtId="1" fontId="0" fillId="4" borderId="0" xfId="0" applyNumberFormat="1" applyFont="1" applyFill="1" applyAlignment="1">
      <alignment horizontal="right" vertical="center"/>
    </xf>
    <xf numFmtId="0" fontId="2" fillId="4" borderId="0" xfId="0" applyFont="1" applyFill="1" applyAlignment="1">
      <alignment horizontal="left" vertical="center" indent="1"/>
    </xf>
    <xf numFmtId="1" fontId="44" fillId="4" borderId="0" xfId="0" applyNumberFormat="1" applyFont="1" applyFill="1" applyAlignment="1">
      <alignment horizontal="right" vertical="center"/>
    </xf>
    <xf numFmtId="0" fontId="2" fillId="4" borderId="27" xfId="0" applyFont="1" applyFill="1" applyBorder="1" applyAlignment="1">
      <alignment horizontal="left" vertical="center"/>
    </xf>
    <xf numFmtId="0" fontId="2" fillId="4" borderId="27" xfId="0" applyFont="1" applyFill="1" applyBorder="1"/>
    <xf numFmtId="0" fontId="44" fillId="4" borderId="27" xfId="0" applyFont="1" applyFill="1" applyBorder="1"/>
    <xf numFmtId="1" fontId="44" fillId="4" borderId="27" xfId="0" applyNumberFormat="1" applyFont="1" applyFill="1" applyBorder="1" applyAlignment="1">
      <alignment horizontal="right" vertical="center"/>
    </xf>
    <xf numFmtId="0" fontId="62" fillId="4" borderId="0" xfId="0" applyFont="1" applyFill="1" applyAlignment="1">
      <alignment horizontal="right" vertical="center"/>
    </xf>
    <xf numFmtId="0" fontId="62" fillId="4" borderId="0" xfId="0" applyFont="1" applyFill="1" applyAlignment="1">
      <alignment horizontal="right" vertical="center" wrapText="1"/>
    </xf>
    <xf numFmtId="0" fontId="2" fillId="0" borderId="0" xfId="0" applyFont="1" applyAlignment="1">
      <alignment vertical="center"/>
    </xf>
    <xf numFmtId="169" fontId="61" fillId="4" borderId="0" xfId="11" applyNumberFormat="1" applyFont="1" applyFill="1" applyAlignment="1">
      <alignment horizontal="right" vertical="center"/>
    </xf>
    <xf numFmtId="169" fontId="61" fillId="0" borderId="0" xfId="11" applyNumberFormat="1" applyFont="1" applyAlignment="1">
      <alignment horizontal="right" vertical="center"/>
    </xf>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169" fontId="0" fillId="4" borderId="0" xfId="11" applyNumberFormat="1" applyFont="1" applyFill="1" applyAlignment="1">
      <alignment horizontal="right"/>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70" fontId="0" fillId="4" borderId="0" xfId="11" applyNumberFormat="1" applyFont="1" applyFill="1" applyAlignment="1">
      <alignment horizontal="right" vertical="center"/>
    </xf>
    <xf numFmtId="9" fontId="61" fillId="4" borderId="0" xfId="0" applyNumberFormat="1" applyFont="1" applyFill="1" applyAlignment="1">
      <alignment horizontal="right" vertical="center"/>
    </xf>
    <xf numFmtId="0" fontId="61" fillId="4" borderId="0" xfId="0" applyFont="1" applyFill="1" applyAlignment="1">
      <alignment horizontal="right" vertical="center"/>
    </xf>
    <xf numFmtId="0" fontId="61" fillId="4" borderId="0" xfId="0" applyFont="1" applyFill="1" applyAlignment="1">
      <alignment horizontal="right" vertical="center" wrapText="1"/>
    </xf>
    <xf numFmtId="0" fontId="52" fillId="9" borderId="0" xfId="0" applyFont="1" applyFill="1" applyAlignment="1">
      <alignment horizontal="justify" vertical="center" wrapText="1"/>
    </xf>
    <xf numFmtId="0" fontId="3" fillId="4" borderId="30" xfId="0" applyFont="1" applyFill="1" applyBorder="1"/>
    <xf numFmtId="0" fontId="0" fillId="4" borderId="30" xfId="0" applyFill="1" applyBorder="1"/>
    <xf numFmtId="169" fontId="0" fillId="4" borderId="30" xfId="11" applyNumberFormat="1" applyFont="1" applyFill="1" applyBorder="1"/>
    <xf numFmtId="167" fontId="0" fillId="4" borderId="30" xfId="0" applyNumberFormat="1" applyFill="1" applyBorder="1"/>
    <xf numFmtId="164" fontId="0" fillId="4" borderId="0" xfId="11" applyFont="1" applyFill="1"/>
    <xf numFmtId="167" fontId="0" fillId="4" borderId="30" xfId="11" applyNumberFormat="1" applyFont="1" applyFill="1" applyBorder="1"/>
    <xf numFmtId="0" fontId="2" fillId="4" borderId="30" xfId="0" applyFont="1" applyFill="1" applyBorder="1"/>
    <xf numFmtId="0" fontId="72" fillId="4" borderId="0" xfId="0" applyFont="1" applyFill="1"/>
    <xf numFmtId="164" fontId="0" fillId="4" borderId="30" xfId="11" applyFont="1" applyFill="1" applyBorder="1"/>
    <xf numFmtId="0" fontId="0" fillId="4" borderId="0" xfId="0" applyFill="1" applyAlignment="1">
      <alignment horizontal="left"/>
    </xf>
    <xf numFmtId="0" fontId="19" fillId="4" borderId="0" xfId="0" applyFont="1" applyFill="1"/>
    <xf numFmtId="164" fontId="2" fillId="4" borderId="0" xfId="11" applyFont="1" applyFill="1"/>
    <xf numFmtId="164" fontId="2" fillId="4" borderId="30" xfId="11" applyFont="1" applyFill="1" applyBorder="1"/>
    <xf numFmtId="0" fontId="63" fillId="9" borderId="0" xfId="0" applyFont="1" applyFill="1" applyAlignment="1">
      <alignment vertical="center" wrapText="1"/>
    </xf>
    <xf numFmtId="0" fontId="63" fillId="4" borderId="0" xfId="0" applyFont="1" applyFill="1" applyAlignment="1">
      <alignment vertical="center" wrapText="1"/>
    </xf>
    <xf numFmtId="0" fontId="0" fillId="0" borderId="30" xfId="0" applyBorder="1"/>
    <xf numFmtId="0" fontId="0" fillId="0" borderId="30" xfId="0" applyBorder="1" applyAlignment="1">
      <alignment horizontal="center"/>
    </xf>
    <xf numFmtId="0" fontId="2" fillId="0" borderId="30"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27"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3"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27" xfId="0" applyFont="1" applyFill="1" applyBorder="1"/>
    <xf numFmtId="0" fontId="0" fillId="9" borderId="27" xfId="0" applyFill="1" applyBorder="1"/>
    <xf numFmtId="0" fontId="2" fillId="4" borderId="27" xfId="0" applyFont="1" applyFill="1" applyBorder="1" applyAlignment="1">
      <alignment wrapText="1"/>
    </xf>
    <xf numFmtId="0" fontId="0" fillId="4" borderId="27" xfId="0" applyFill="1" applyBorder="1" applyAlignment="1">
      <alignment wrapText="1"/>
    </xf>
    <xf numFmtId="0" fontId="3" fillId="4" borderId="27" xfId="0" applyFont="1" applyFill="1" applyBorder="1" applyAlignment="1">
      <alignment wrapText="1"/>
    </xf>
    <xf numFmtId="0" fontId="2" fillId="4" borderId="28" xfId="0" applyFont="1" applyFill="1" applyBorder="1"/>
    <xf numFmtId="170" fontId="2" fillId="4" borderId="28" xfId="11" applyNumberFormat="1" applyFont="1" applyFill="1" applyBorder="1"/>
    <xf numFmtId="170" fontId="0" fillId="4" borderId="28" xfId="11" applyNumberFormat="1" applyFont="1" applyFill="1" applyBorder="1"/>
    <xf numFmtId="170" fontId="3" fillId="4" borderId="28" xfId="11" applyNumberFormat="1" applyFont="1" applyFill="1" applyBorder="1"/>
    <xf numFmtId="0" fontId="20" fillId="4" borderId="28" xfId="0" applyFont="1" applyFill="1" applyBorder="1"/>
    <xf numFmtId="1" fontId="4" fillId="4" borderId="28" xfId="1" applyNumberFormat="1" applyFont="1" applyFill="1" applyBorder="1"/>
    <xf numFmtId="171" fontId="2" fillId="4" borderId="0" xfId="0" applyNumberFormat="1" applyFont="1" applyFill="1"/>
    <xf numFmtId="0" fontId="78" fillId="4" borderId="0" xfId="0" applyFont="1" applyFill="1"/>
    <xf numFmtId="0" fontId="17" fillId="9" borderId="27" xfId="0" applyFont="1" applyFill="1" applyBorder="1"/>
    <xf numFmtId="0" fontId="2" fillId="9" borderId="27" xfId="0" applyFont="1" applyFill="1" applyBorder="1"/>
    <xf numFmtId="169" fontId="2" fillId="4" borderId="28" xfId="11" applyNumberFormat="1" applyFont="1" applyFill="1" applyBorder="1"/>
    <xf numFmtId="169" fontId="0" fillId="4" borderId="28" xfId="11" applyNumberFormat="1" applyFont="1" applyFill="1" applyBorder="1"/>
    <xf numFmtId="169" fontId="3" fillId="4" borderId="28" xfId="11" applyNumberFormat="1" applyFont="1" applyFill="1" applyBorder="1"/>
    <xf numFmtId="1" fontId="3" fillId="4" borderId="28" xfId="1" applyNumberFormat="1" applyFont="1" applyFill="1" applyBorder="1"/>
    <xf numFmtId="0" fontId="17" fillId="4" borderId="0" xfId="0" applyFont="1" applyFill="1"/>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27"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69" fontId="2" fillId="4" borderId="0" xfId="11" applyNumberFormat="1" applyFont="1" applyFill="1" applyAlignment="1">
      <alignment horizontal="center"/>
    </xf>
    <xf numFmtId="0" fontId="2" fillId="4" borderId="0" xfId="0" applyFont="1" applyFill="1" applyAlignment="1">
      <alignment horizontal="center"/>
    </xf>
    <xf numFmtId="0" fontId="0" fillId="4" borderId="28" xfId="0" applyFill="1" applyBorder="1"/>
    <xf numFmtId="169" fontId="19" fillId="4" borderId="28" xfId="11" applyNumberFormat="1" applyFont="1" applyFill="1" applyBorder="1" applyAlignment="1">
      <alignment horizontal="center"/>
    </xf>
    <xf numFmtId="169" fontId="19" fillId="4" borderId="0" xfId="11" applyNumberFormat="1" applyFont="1" applyFill="1" applyAlignment="1">
      <alignment horizontal="center"/>
    </xf>
    <xf numFmtId="0" fontId="17" fillId="9" borderId="0" xfId="0" applyFont="1" applyFill="1" applyAlignment="1">
      <alignment horizontal="left"/>
    </xf>
    <xf numFmtId="2" fontId="2" fillId="4" borderId="0" xfId="1" applyNumberFormat="1" applyFont="1" applyFill="1" applyAlignment="1">
      <alignment horizontal="right"/>
    </xf>
    <xf numFmtId="2" fontId="2" fillId="4" borderId="0" xfId="11" applyNumberFormat="1" applyFont="1" applyFill="1" applyAlignment="1">
      <alignment horizontal="right"/>
    </xf>
    <xf numFmtId="2" fontId="19" fillId="4" borderId="28" xfId="1" applyNumberFormat="1" applyFont="1" applyFill="1" applyBorder="1" applyAlignment="1">
      <alignment horizontal="right"/>
    </xf>
    <xf numFmtId="0" fontId="17" fillId="9" borderId="0" xfId="0" applyFont="1" applyFill="1" applyAlignment="1">
      <alignment horizontal="right"/>
    </xf>
    <xf numFmtId="0" fontId="2" fillId="9" borderId="0" xfId="0" applyFont="1" applyFill="1"/>
    <xf numFmtId="0" fontId="2" fillId="4" borderId="27" xfId="0" applyFont="1" applyFill="1" applyBorder="1" applyAlignment="1">
      <alignment horizontal="right" wrapText="1"/>
    </xf>
    <xf numFmtId="0" fontId="2" fillId="4" borderId="0" xfId="0" applyFont="1" applyFill="1" applyAlignment="1">
      <alignment wrapText="1"/>
    </xf>
    <xf numFmtId="0" fontId="69" fillId="0" borderId="0" xfId="0" applyFont="1"/>
    <xf numFmtId="0" fontId="3" fillId="9" borderId="0" xfId="0" applyFont="1" applyFill="1"/>
    <xf numFmtId="169" fontId="0" fillId="4" borderId="0" xfId="11" applyNumberFormat="1" applyFont="1" applyFill="1"/>
    <xf numFmtId="0" fontId="3" fillId="4" borderId="28" xfId="0" applyFont="1" applyFill="1" applyBorder="1"/>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0" fontId="3" fillId="4" borderId="27" xfId="0" applyFont="1" applyFill="1" applyBorder="1" applyAlignment="1">
      <alignment horizontal="right" wrapText="1"/>
    </xf>
    <xf numFmtId="164" fontId="4" fillId="4" borderId="28" xfId="11" applyFill="1" applyBorder="1"/>
    <xf numFmtId="164" fontId="3" fillId="4" borderId="28" xfId="11" applyFont="1" applyFill="1" applyBorder="1"/>
    <xf numFmtId="0" fontId="80" fillId="4" borderId="0" xfId="0" applyFont="1" applyFill="1"/>
    <xf numFmtId="164" fontId="2" fillId="4" borderId="28" xfId="11" applyFont="1" applyFill="1" applyBorder="1" applyAlignment="1">
      <alignment horizontal="right"/>
    </xf>
    <xf numFmtId="164" fontId="19" fillId="4" borderId="28" xfId="11" applyFont="1" applyFill="1" applyBorder="1" applyAlignment="1">
      <alignment horizontal="right"/>
    </xf>
    <xf numFmtId="0" fontId="2" fillId="4" borderId="0" xfId="0" applyFont="1" applyFill="1" applyAlignment="1">
      <alignment horizontal="right"/>
    </xf>
    <xf numFmtId="0" fontId="2" fillId="4" borderId="27" xfId="0" applyFont="1" applyFill="1" applyBorder="1" applyAlignment="1">
      <alignment horizontal="right"/>
    </xf>
    <xf numFmtId="0" fontId="69" fillId="9" borderId="0" xfId="0" applyFont="1" applyFill="1"/>
    <xf numFmtId="0" fontId="66" fillId="9" borderId="0" xfId="0" applyFont="1" applyFill="1" applyAlignment="1">
      <alignment horizontal="left" vertical="center" wrapText="1" indent="1"/>
    </xf>
    <xf numFmtId="0" fontId="66" fillId="9" borderId="0" xfId="0" applyFont="1" applyFill="1" applyAlignment="1">
      <alignment vertical="center" wrapText="1"/>
    </xf>
    <xf numFmtId="0" fontId="81" fillId="9" borderId="0" xfId="0" applyFont="1" applyFill="1" applyAlignment="1">
      <alignment horizontal="justify" vertical="center" wrapText="1"/>
    </xf>
    <xf numFmtId="0" fontId="66" fillId="4" borderId="0" xfId="0" applyFont="1" applyFill="1" applyAlignment="1">
      <alignment horizontal="left" vertical="center" wrapText="1" indent="1"/>
    </xf>
    <xf numFmtId="0" fontId="66" fillId="4" borderId="0" xfId="0" applyFont="1" applyFill="1" applyAlignment="1">
      <alignment vertical="center" wrapText="1"/>
    </xf>
    <xf numFmtId="0" fontId="81" fillId="4" borderId="0" xfId="0" applyFont="1" applyFill="1" applyAlignment="1">
      <alignment horizontal="justify" vertical="center" wrapText="1"/>
    </xf>
    <xf numFmtId="0" fontId="0" fillId="4" borderId="28" xfId="0" applyFill="1" applyBorder="1" applyAlignment="1">
      <alignment horizontal="right" wrapText="1"/>
    </xf>
    <xf numFmtId="0" fontId="61" fillId="4" borderId="0" xfId="0" applyFont="1" applyFill="1" applyAlignment="1">
      <alignment horizontal="left" vertical="center" wrapText="1" indent="5"/>
    </xf>
    <xf numFmtId="0" fontId="0" fillId="4" borderId="0" xfId="0" applyFill="1" applyAlignment="1">
      <alignment vertical="top" wrapText="1"/>
    </xf>
    <xf numFmtId="0" fontId="61" fillId="4" borderId="27" xfId="0" applyFont="1" applyFill="1" applyBorder="1" applyAlignment="1">
      <alignment horizontal="justify" vertical="center" wrapText="1"/>
    </xf>
    <xf numFmtId="0" fontId="0" fillId="4" borderId="0" xfId="0" applyFill="1" applyAlignment="1">
      <alignment horizontal="left" vertical="top"/>
    </xf>
    <xf numFmtId="0" fontId="82" fillId="4" borderId="0" xfId="0" applyFont="1" applyFill="1" applyAlignment="1">
      <alignment vertical="center"/>
    </xf>
    <xf numFmtId="0" fontId="59" fillId="4" borderId="0" xfId="0" applyFont="1" applyFill="1" applyAlignment="1">
      <alignment horizontal="left" vertical="top" wrapText="1"/>
    </xf>
    <xf numFmtId="0" fontId="57" fillId="4" borderId="0" xfId="10" applyFill="1" applyAlignment="1" applyProtection="1">
      <alignment horizontal="right"/>
    </xf>
    <xf numFmtId="0" fontId="83" fillId="9" borderId="0" xfId="0" applyFont="1" applyFill="1" applyAlignment="1">
      <alignment vertical="center"/>
    </xf>
    <xf numFmtId="0" fontId="83" fillId="9" borderId="0" xfId="0" applyFont="1" applyFill="1" applyAlignment="1">
      <alignment horizontal="left" vertical="center"/>
    </xf>
    <xf numFmtId="0" fontId="84" fillId="9" borderId="0" xfId="0" applyFont="1" applyFill="1" applyAlignment="1">
      <alignment horizontal="center" vertical="center"/>
    </xf>
    <xf numFmtId="0" fontId="62" fillId="4" borderId="28"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11" applyNumberFormat="1" applyFont="1" applyFill="1" applyAlignment="1">
      <alignment horizontal="center"/>
    </xf>
    <xf numFmtId="0" fontId="0" fillId="4" borderId="7" xfId="0" applyFill="1" applyBorder="1"/>
    <xf numFmtId="0" fontId="0" fillId="4" borderId="6" xfId="0" applyFill="1" applyBorder="1"/>
    <xf numFmtId="0" fontId="0" fillId="4" borderId="8" xfId="0" applyFill="1" applyBorder="1"/>
    <xf numFmtId="0" fontId="85" fillId="10" borderId="0" xfId="0" applyFont="1" applyFill="1"/>
    <xf numFmtId="0" fontId="86" fillId="10" borderId="0" xfId="0" applyFont="1" applyFill="1"/>
    <xf numFmtId="0" fontId="87" fillId="11" borderId="35" xfId="0" applyFont="1" applyFill="1" applyBorder="1" applyAlignment="1">
      <alignment horizontal="left" vertical="center" wrapText="1" indent="1"/>
    </xf>
    <xf numFmtId="0" fontId="87" fillId="11" borderId="36" xfId="0" applyFont="1" applyFill="1" applyBorder="1" applyAlignment="1">
      <alignment horizontal="left" vertical="center" wrapText="1" indent="1"/>
    </xf>
    <xf numFmtId="0" fontId="88" fillId="10" borderId="37" xfId="0" applyFont="1" applyFill="1" applyBorder="1" applyAlignment="1">
      <alignment vertical="center" wrapText="1"/>
    </xf>
    <xf numFmtId="0" fontId="88" fillId="10" borderId="40" xfId="0" applyFont="1" applyFill="1" applyBorder="1" applyAlignment="1">
      <alignment vertical="center" wrapText="1"/>
    </xf>
    <xf numFmtId="0" fontId="85" fillId="10" borderId="40" xfId="0" applyFont="1" applyFill="1" applyBorder="1" applyAlignment="1">
      <alignment vertical="center" wrapText="1"/>
    </xf>
    <xf numFmtId="0" fontId="88" fillId="10" borderId="40" xfId="0" applyFont="1" applyFill="1" applyBorder="1" applyAlignment="1">
      <alignment horizontal="justify" vertical="center" wrapText="1"/>
    </xf>
    <xf numFmtId="0" fontId="88" fillId="10" borderId="43" xfId="0" applyFont="1" applyFill="1" applyBorder="1" applyAlignment="1">
      <alignment vertical="center" wrapText="1"/>
    </xf>
    <xf numFmtId="0" fontId="85" fillId="10" borderId="0" xfId="0" applyFont="1" applyFill="1" applyAlignment="1">
      <alignment vertical="top" wrapText="1"/>
    </xf>
    <xf numFmtId="0" fontId="88" fillId="10" borderId="0" xfId="0" applyFont="1" applyFill="1" applyAlignment="1">
      <alignment horizontal="left" vertical="top" wrapText="1" indent="5"/>
    </xf>
    <xf numFmtId="0" fontId="88" fillId="10" borderId="0" xfId="0" applyFont="1" applyFill="1" applyAlignment="1">
      <alignment horizontal="left" vertical="top" wrapText="1"/>
    </xf>
    <xf numFmtId="0" fontId="88" fillId="10" borderId="37" xfId="0" applyFont="1" applyFill="1" applyBorder="1" applyAlignment="1">
      <alignment vertical="center"/>
    </xf>
    <xf numFmtId="0" fontId="88" fillId="10" borderId="40" xfId="0" applyFont="1" applyFill="1" applyBorder="1" applyAlignment="1">
      <alignment vertical="center"/>
    </xf>
    <xf numFmtId="0" fontId="88" fillId="10" borderId="43" xfId="0" applyFont="1" applyFill="1" applyBorder="1" applyAlignment="1">
      <alignment vertical="center"/>
    </xf>
    <xf numFmtId="0" fontId="88" fillId="10" borderId="0" xfId="0" applyFont="1" applyFill="1" applyAlignment="1">
      <alignment horizontal="justify" vertical="center" wrapText="1"/>
    </xf>
    <xf numFmtId="0" fontId="85" fillId="10" borderId="0" xfId="0" applyFont="1" applyFill="1" applyAlignment="1">
      <alignment vertical="center" wrapText="1"/>
    </xf>
    <xf numFmtId="0" fontId="88" fillId="10" borderId="0" xfId="0" applyFont="1" applyFill="1" applyAlignment="1">
      <alignment vertical="center" wrapText="1"/>
    </xf>
    <xf numFmtId="0" fontId="85" fillId="12" borderId="0" xfId="0" applyFont="1" applyFill="1"/>
    <xf numFmtId="0" fontId="87" fillId="11" borderId="1" xfId="0" applyFont="1" applyFill="1" applyBorder="1" applyAlignment="1">
      <alignment vertical="center" wrapText="1"/>
    </xf>
    <xf numFmtId="0" fontId="87" fillId="11" borderId="46" xfId="0" applyFont="1" applyFill="1" applyBorder="1" applyAlignment="1">
      <alignment vertical="center" wrapText="1"/>
    </xf>
    <xf numFmtId="0" fontId="87" fillId="11" borderId="6" xfId="0" applyFont="1" applyFill="1" applyBorder="1" applyAlignment="1">
      <alignment vertical="center" wrapText="1"/>
    </xf>
    <xf numFmtId="0" fontId="88" fillId="11" borderId="47" xfId="0" applyFont="1" applyFill="1" applyBorder="1" applyAlignment="1">
      <alignment vertical="center" wrapText="1"/>
    </xf>
    <xf numFmtId="0" fontId="85" fillId="10" borderId="37" xfId="0" applyFont="1" applyFill="1" applyBorder="1" applyAlignment="1">
      <alignment vertical="center"/>
    </xf>
    <xf numFmtId="0" fontId="88" fillId="10" borderId="38" xfId="0" applyFont="1" applyFill="1" applyBorder="1" applyAlignment="1">
      <alignment vertical="center" wrapText="1"/>
    </xf>
    <xf numFmtId="0" fontId="88" fillId="10" borderId="48" xfId="0" applyFont="1" applyFill="1" applyBorder="1" applyAlignment="1">
      <alignment vertical="center" wrapText="1"/>
    </xf>
    <xf numFmtId="0" fontId="85" fillId="10" borderId="43" xfId="0" applyFont="1" applyFill="1" applyBorder="1" applyAlignment="1">
      <alignment vertical="center"/>
    </xf>
    <xf numFmtId="0" fontId="88" fillId="10" borderId="49" xfId="0" applyFont="1" applyFill="1" applyBorder="1" applyAlignment="1">
      <alignment vertical="center" wrapText="1"/>
    </xf>
    <xf numFmtId="0" fontId="88" fillId="10" borderId="45" xfId="0" applyFont="1" applyFill="1" applyBorder="1" applyAlignment="1">
      <alignment vertical="center" wrapText="1"/>
    </xf>
    <xf numFmtId="0" fontId="88" fillId="10" borderId="0" xfId="0" applyFont="1" applyFill="1" applyAlignment="1">
      <alignment vertical="center"/>
    </xf>
    <xf numFmtId="0" fontId="85" fillId="10" borderId="37" xfId="0" applyFont="1" applyFill="1" applyBorder="1" applyAlignment="1">
      <alignment vertical="center" wrapText="1"/>
    </xf>
    <xf numFmtId="0" fontId="85" fillId="10" borderId="40" xfId="0" applyFont="1" applyFill="1" applyBorder="1" applyAlignment="1">
      <alignment vertical="center"/>
    </xf>
    <xf numFmtId="0" fontId="85" fillId="10" borderId="0" xfId="0" applyFont="1" applyFill="1" applyAlignment="1">
      <alignment vertical="center"/>
    </xf>
    <xf numFmtId="0" fontId="88" fillId="10" borderId="0" xfId="0" applyFont="1" applyFill="1" applyAlignment="1">
      <alignment horizontal="left" vertical="center" wrapText="1" indent="5"/>
    </xf>
    <xf numFmtId="0" fontId="85" fillId="10" borderId="51" xfId="0" applyFont="1" applyFill="1" applyBorder="1" applyAlignment="1">
      <alignment vertical="center" wrapText="1"/>
    </xf>
    <xf numFmtId="0" fontId="85" fillId="10" borderId="54" xfId="0" applyFont="1" applyFill="1" applyBorder="1" applyAlignment="1">
      <alignment vertical="center"/>
    </xf>
    <xf numFmtId="0" fontId="85" fillId="10" borderId="43" xfId="0" applyFont="1" applyFill="1" applyBorder="1"/>
    <xf numFmtId="0" fontId="87" fillId="11" borderId="55" xfId="0" applyFont="1" applyFill="1" applyBorder="1" applyAlignment="1">
      <alignment horizontal="left" vertical="center" wrapText="1" indent="1"/>
    </xf>
    <xf numFmtId="0" fontId="87" fillId="11" borderId="55" xfId="0" applyFont="1" applyFill="1" applyBorder="1" applyAlignment="1">
      <alignment vertical="center" wrapText="1"/>
    </xf>
    <xf numFmtId="0" fontId="88" fillId="11" borderId="56" xfId="0" applyFont="1" applyFill="1" applyBorder="1" applyAlignment="1">
      <alignment horizontal="justify" vertical="center" wrapText="1"/>
    </xf>
    <xf numFmtId="0" fontId="87" fillId="11" borderId="0" xfId="0" applyFont="1" applyFill="1" applyAlignment="1">
      <alignment vertical="center" wrapText="1"/>
    </xf>
    <xf numFmtId="0" fontId="88" fillId="11" borderId="5" xfId="0" applyFont="1" applyFill="1" applyBorder="1" applyAlignment="1">
      <alignment horizontal="justify" vertical="center" wrapText="1"/>
    </xf>
    <xf numFmtId="0" fontId="85" fillId="10" borderId="37" xfId="0" applyFont="1" applyFill="1" applyBorder="1"/>
    <xf numFmtId="0" fontId="85" fillId="10" borderId="40" xfId="0" applyFont="1" applyFill="1" applyBorder="1"/>
    <xf numFmtId="0" fontId="85" fillId="10" borderId="57" xfId="0" applyFont="1" applyFill="1" applyBorder="1" applyAlignment="1">
      <alignment vertical="center"/>
    </xf>
    <xf numFmtId="0" fontId="88" fillId="10" borderId="55" xfId="0" applyFont="1" applyFill="1" applyBorder="1" applyAlignment="1">
      <alignment vertical="top" wrapText="1"/>
    </xf>
    <xf numFmtId="0" fontId="14" fillId="0" borderId="0" xfId="2"/>
    <xf numFmtId="0" fontId="20" fillId="0" borderId="0" xfId="0" applyFont="1" applyAlignment="1" applyProtection="1">
      <alignment horizontal="right" vertical="center" wrapText="1"/>
    </xf>
    <xf numFmtId="9"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xf numFmtId="168" fontId="38" fillId="8" borderId="0" xfId="9" applyNumberFormat="1" applyFill="1" applyAlignment="1">
      <alignment horizontal="center"/>
    </xf>
    <xf numFmtId="0" fontId="60" fillId="4" borderId="0" xfId="0" applyFont="1" applyFill="1" applyAlignment="1">
      <alignment horizontal="left" wrapText="1"/>
    </xf>
    <xf numFmtId="0" fontId="52" fillId="4" borderId="0" xfId="0" applyFont="1" applyFill="1" applyAlignment="1">
      <alignment horizontal="center" vertical="center" wrapText="1"/>
    </xf>
    <xf numFmtId="0" fontId="63" fillId="9" borderId="0" xfId="0" applyFont="1" applyFill="1" applyAlignment="1">
      <alignment horizontal="center" vertical="center" wrapText="1"/>
    </xf>
    <xf numFmtId="0" fontId="3" fillId="4" borderId="0" xfId="0" applyFont="1" applyFill="1" applyAlignment="1">
      <alignment vertical="center"/>
    </xf>
    <xf numFmtId="0" fontId="52" fillId="4" borderId="0" xfId="0" applyFont="1" applyFill="1" applyAlignment="1">
      <alignment horizontal="left" vertical="center" wrapText="1"/>
    </xf>
    <xf numFmtId="0" fontId="0" fillId="4" borderId="31" xfId="0" applyFill="1" applyBorder="1" applyAlignment="1">
      <alignment horizontal="left"/>
    </xf>
    <xf numFmtId="0" fontId="0" fillId="4" borderId="28" xfId="0" applyFill="1" applyBorder="1" applyAlignment="1">
      <alignment horizontal="left"/>
    </xf>
    <xf numFmtId="0" fontId="0" fillId="4" borderId="32" xfId="0" applyFill="1" applyBorder="1" applyAlignment="1">
      <alignment horizontal="left"/>
    </xf>
    <xf numFmtId="0" fontId="52" fillId="4" borderId="0" xfId="0" applyFont="1" applyFill="1" applyAlignment="1">
      <alignment horizontal="left" vertical="center"/>
    </xf>
    <xf numFmtId="0" fontId="0" fillId="4" borderId="0" xfId="0" applyFill="1" applyAlignment="1">
      <alignment horizontal="center" vertical="center"/>
    </xf>
    <xf numFmtId="0" fontId="0" fillId="4" borderId="27" xfId="0" applyFill="1" applyBorder="1" applyAlignment="1">
      <alignment horizontal="center" vertical="center"/>
    </xf>
    <xf numFmtId="0" fontId="66" fillId="4" borderId="0" xfId="0" applyFont="1" applyFill="1" applyAlignment="1">
      <alignment horizontal="center" vertical="center" wrapText="1"/>
    </xf>
    <xf numFmtId="0" fontId="1" fillId="4" borderId="27" xfId="0" applyFont="1" applyFill="1" applyBorder="1" applyAlignment="1">
      <alignment horizontal="center"/>
    </xf>
    <xf numFmtId="0" fontId="20" fillId="4" borderId="27" xfId="0" applyFont="1" applyFill="1" applyBorder="1" applyAlignment="1">
      <alignment horizontal="center"/>
    </xf>
    <xf numFmtId="0" fontId="61" fillId="4" borderId="0" xfId="0" applyFont="1" applyFill="1" applyAlignment="1">
      <alignment horizontal="justify" vertical="center" wrapText="1"/>
    </xf>
    <xf numFmtId="0" fontId="61" fillId="4" borderId="0" xfId="0" applyFont="1" applyFill="1" applyAlignment="1">
      <alignment vertical="center" wrapText="1"/>
    </xf>
    <xf numFmtId="0" fontId="71" fillId="4" borderId="0" xfId="0" applyFont="1" applyFill="1" applyAlignment="1">
      <alignment horizontal="center" wrapText="1"/>
    </xf>
    <xf numFmtId="0" fontId="83" fillId="9" borderId="0" xfId="0" applyFont="1" applyFill="1" applyAlignment="1">
      <alignment horizontal="center" vertical="center" wrapText="1"/>
    </xf>
    <xf numFmtId="0" fontId="84" fillId="9" borderId="0" xfId="0" applyFont="1" applyFill="1" applyAlignment="1">
      <alignment horizontal="center" vertical="center"/>
    </xf>
    <xf numFmtId="0" fontId="0" fillId="0" borderId="29"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57" fillId="4" borderId="28" xfId="10" applyFill="1" applyBorder="1" applyAlignment="1" applyProtection="1">
      <alignment horizontal="left" vertical="center" wrapText="1"/>
    </xf>
    <xf numFmtId="0" fontId="0" fillId="4" borderId="33" xfId="0" applyFill="1" applyBorder="1" applyAlignment="1">
      <alignment horizontal="left" vertical="top" wrapText="1"/>
    </xf>
    <xf numFmtId="0" fontId="0" fillId="4" borderId="29" xfId="0" applyFill="1" applyBorder="1" applyAlignment="1">
      <alignment horizontal="left" vertical="top" wrapText="1"/>
    </xf>
    <xf numFmtId="0" fontId="0" fillId="4" borderId="34" xfId="0" applyFill="1" applyBorder="1" applyAlignment="1">
      <alignment horizontal="left" vertical="top" wrapText="1"/>
    </xf>
    <xf numFmtId="0" fontId="88" fillId="12" borderId="30" xfId="0" applyFont="1" applyFill="1" applyBorder="1" applyAlignment="1">
      <alignment horizontal="left" vertical="top"/>
    </xf>
    <xf numFmtId="0" fontId="88" fillId="12" borderId="41" xfId="0" applyFont="1" applyFill="1" applyBorder="1" applyAlignment="1">
      <alignment horizontal="left" vertical="top"/>
    </xf>
    <xf numFmtId="0" fontId="87" fillId="11" borderId="1" xfId="0" applyFont="1" applyFill="1" applyBorder="1" applyAlignment="1">
      <alignment horizontal="left" vertical="center" wrapText="1"/>
    </xf>
    <xf numFmtId="0" fontId="87" fillId="11" borderId="3" xfId="0" applyFont="1" applyFill="1" applyBorder="1" applyAlignment="1">
      <alignment horizontal="left" vertical="center" wrapText="1"/>
    </xf>
    <xf numFmtId="0" fontId="87" fillId="11" borderId="4" xfId="0" applyFont="1" applyFill="1" applyBorder="1" applyAlignment="1">
      <alignment horizontal="left" vertical="center" wrapText="1"/>
    </xf>
    <xf numFmtId="0" fontId="87" fillId="11" borderId="5" xfId="0" applyFont="1" applyFill="1" applyBorder="1" applyAlignment="1">
      <alignment horizontal="left" vertical="center" wrapText="1"/>
    </xf>
    <xf numFmtId="0" fontId="88" fillId="12" borderId="38" xfId="0" applyFont="1" applyFill="1" applyBorder="1" applyAlignment="1">
      <alignment horizontal="left" vertical="top"/>
    </xf>
    <xf numFmtId="0" fontId="88" fillId="12" borderId="39" xfId="0" applyFont="1" applyFill="1" applyBorder="1" applyAlignment="1">
      <alignment horizontal="left" vertical="top"/>
    </xf>
    <xf numFmtId="0" fontId="88" fillId="12" borderId="31" xfId="0" applyFont="1" applyFill="1" applyBorder="1" applyAlignment="1">
      <alignment horizontal="left" vertical="top"/>
    </xf>
    <xf numFmtId="0" fontId="88" fillId="12" borderId="42" xfId="0" applyFont="1" applyFill="1" applyBorder="1" applyAlignment="1">
      <alignment horizontal="left" vertical="top"/>
    </xf>
    <xf numFmtId="0" fontId="88" fillId="12" borderId="31" xfId="0" applyFont="1" applyFill="1" applyBorder="1" applyAlignment="1">
      <alignment horizontal="left" vertical="top" wrapText="1"/>
    </xf>
    <xf numFmtId="0" fontId="88" fillId="12" borderId="42" xfId="0" applyFont="1" applyFill="1" applyBorder="1" applyAlignment="1">
      <alignment horizontal="left" vertical="top" wrapText="1"/>
    </xf>
    <xf numFmtId="0" fontId="88" fillId="12" borderId="44" xfId="0" applyFont="1" applyFill="1" applyBorder="1" applyAlignment="1">
      <alignment horizontal="left" vertical="top"/>
    </xf>
    <xf numFmtId="0" fontId="88" fillId="12" borderId="45" xfId="0" applyFont="1" applyFill="1" applyBorder="1" applyAlignment="1">
      <alignment horizontal="left" vertical="top"/>
    </xf>
    <xf numFmtId="0" fontId="87" fillId="11" borderId="1" xfId="0" applyFont="1" applyFill="1" applyBorder="1" applyAlignment="1">
      <alignment horizontal="left" vertical="top" wrapText="1"/>
    </xf>
    <xf numFmtId="0" fontId="87" fillId="11" borderId="3" xfId="0" applyFont="1" applyFill="1" applyBorder="1" applyAlignment="1">
      <alignment horizontal="left" vertical="top" wrapText="1"/>
    </xf>
    <xf numFmtId="0" fontId="87" fillId="11" borderId="4" xfId="0" applyFont="1" applyFill="1" applyBorder="1" applyAlignment="1">
      <alignment horizontal="left" vertical="top" wrapText="1"/>
    </xf>
    <xf numFmtId="0" fontId="87" fillId="11" borderId="5" xfId="0" applyFont="1" applyFill="1" applyBorder="1" applyAlignment="1">
      <alignment horizontal="left" vertical="top" wrapText="1"/>
    </xf>
    <xf numFmtId="0" fontId="88" fillId="12" borderId="38" xfId="0" applyFont="1" applyFill="1" applyBorder="1" applyAlignment="1">
      <alignment horizontal="left" vertical="top" wrapText="1"/>
    </xf>
    <xf numFmtId="0" fontId="88" fillId="12" borderId="39" xfId="0" applyFont="1" applyFill="1" applyBorder="1" applyAlignment="1">
      <alignment horizontal="left" vertical="top" wrapText="1"/>
    </xf>
    <xf numFmtId="0" fontId="88" fillId="12" borderId="30" xfId="0" applyFont="1" applyFill="1" applyBorder="1" applyAlignment="1">
      <alignment horizontal="left" vertical="top" wrapText="1"/>
    </xf>
    <xf numFmtId="0" fontId="88" fillId="12" borderId="41" xfId="0" applyFont="1" applyFill="1" applyBorder="1" applyAlignment="1">
      <alignment horizontal="left" vertical="top" wrapText="1"/>
    </xf>
    <xf numFmtId="0" fontId="88" fillId="12" borderId="44" xfId="0" applyFont="1" applyFill="1" applyBorder="1" applyAlignment="1">
      <alignment horizontal="left" vertical="top" wrapText="1"/>
    </xf>
    <xf numFmtId="0" fontId="88" fillId="12" borderId="45" xfId="0" applyFont="1" applyFill="1" applyBorder="1" applyAlignment="1">
      <alignment horizontal="left" vertical="top" wrapText="1"/>
    </xf>
    <xf numFmtId="0" fontId="88" fillId="10" borderId="30" xfId="0" applyFont="1" applyFill="1" applyBorder="1" applyAlignment="1">
      <alignment horizontal="left" vertical="center" wrapText="1"/>
    </xf>
    <xf numFmtId="0" fontId="88" fillId="10" borderId="41" xfId="0" applyFont="1" applyFill="1" applyBorder="1" applyAlignment="1">
      <alignment horizontal="left" vertical="center" wrapText="1"/>
    </xf>
    <xf numFmtId="0" fontId="88" fillId="10" borderId="50" xfId="0" applyFont="1" applyFill="1" applyBorder="1" applyAlignment="1">
      <alignment horizontal="left" vertical="center" wrapText="1"/>
    </xf>
    <xf numFmtId="0" fontId="88" fillId="10" borderId="48" xfId="0" applyFont="1" applyFill="1" applyBorder="1" applyAlignment="1">
      <alignment horizontal="left" vertical="center" wrapText="1"/>
    </xf>
    <xf numFmtId="0" fontId="88" fillId="10" borderId="44" xfId="0" applyFont="1" applyFill="1" applyBorder="1" applyAlignment="1">
      <alignment horizontal="left" vertical="center" wrapText="1"/>
    </xf>
    <xf numFmtId="0" fontId="88" fillId="10" borderId="45" xfId="0" applyFont="1" applyFill="1" applyBorder="1" applyAlignment="1">
      <alignment horizontal="left" vertical="center" wrapText="1"/>
    </xf>
    <xf numFmtId="0" fontId="87" fillId="11" borderId="6" xfId="0" applyFont="1" applyFill="1" applyBorder="1" applyAlignment="1">
      <alignment horizontal="left" vertical="center" wrapText="1"/>
    </xf>
    <xf numFmtId="0" fontId="87" fillId="11" borderId="8" xfId="0" applyFont="1" applyFill="1" applyBorder="1" applyAlignment="1">
      <alignment horizontal="left" vertical="center" wrapText="1"/>
    </xf>
    <xf numFmtId="0" fontId="88" fillId="10" borderId="52" xfId="0" applyFont="1" applyFill="1" applyBorder="1" applyAlignment="1">
      <alignment horizontal="left" vertical="center" wrapText="1"/>
    </xf>
    <xf numFmtId="0" fontId="88" fillId="10" borderId="53" xfId="0" applyFont="1" applyFill="1" applyBorder="1" applyAlignment="1">
      <alignment horizontal="left" vertical="center" wrapText="1"/>
    </xf>
    <xf numFmtId="0" fontId="87" fillId="11" borderId="55" xfId="0" applyFont="1" applyFill="1" applyBorder="1" applyAlignment="1">
      <alignment horizontal="left" vertical="center" wrapText="1"/>
    </xf>
    <xf numFmtId="0" fontId="87" fillId="11" borderId="56" xfId="0" applyFont="1" applyFill="1" applyBorder="1" applyAlignment="1">
      <alignment horizontal="left" vertical="center" wrapText="1"/>
    </xf>
    <xf numFmtId="0" fontId="88" fillId="10" borderId="31" xfId="0" applyFont="1" applyFill="1" applyBorder="1" applyAlignment="1">
      <alignment horizontal="left" vertical="center" wrapText="1"/>
    </xf>
    <xf numFmtId="0" fontId="88" fillId="10" borderId="42" xfId="0" applyFont="1" applyFill="1" applyBorder="1" applyAlignment="1">
      <alignment horizontal="left" vertical="center" wrapText="1"/>
    </xf>
    <xf numFmtId="0" fontId="88" fillId="10" borderId="58" xfId="0" applyFont="1" applyFill="1" applyBorder="1" applyAlignment="1">
      <alignment horizontal="left" vertical="center" wrapText="1"/>
    </xf>
    <xf numFmtId="0" fontId="88" fillId="10" borderId="56" xfId="0" applyFont="1" applyFill="1" applyBorder="1" applyAlignment="1">
      <alignment horizontal="left" vertical="center" wrapText="1"/>
    </xf>
    <xf numFmtId="14" fontId="7" fillId="0" borderId="0" xfId="0" applyNumberFormat="1" applyFont="1" applyBorder="1"/>
    <xf numFmtId="15" fontId="2" fillId="0" borderId="0" xfId="0" applyNumberFormat="1" applyFont="1" applyFill="1" applyBorder="1" applyAlignment="1">
      <alignment horizontal="center" vertical="center" wrapText="1"/>
    </xf>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gif"/></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186690</xdr:colOff>
      <xdr:row>11</xdr:row>
      <xdr:rowOff>82121</xdr:rowOff>
    </xdr:from>
    <xdr:to>
      <xdr:col>5</xdr:col>
      <xdr:colOff>750094</xdr:colOff>
      <xdr:row>17</xdr:row>
      <xdr:rowOff>167369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93909" y="3237277"/>
          <a:ext cx="3897154" cy="1228248"/>
        </a:xfrm>
        <a:prstGeom prst="rect">
          <a:avLst/>
        </a:prstGeom>
      </xdr:spPr>
    </xdr:pic>
    <xdr:clientData/>
  </xdr:twoCellAnchor>
  <xdr:twoCellAnchor editAs="oneCell">
    <xdr:from>
      <xdr:col>6</xdr:col>
      <xdr:colOff>250031</xdr:colOff>
      <xdr:row>11</xdr:row>
      <xdr:rowOff>107155</xdr:rowOff>
    </xdr:from>
    <xdr:to>
      <xdr:col>9</xdr:col>
      <xdr:colOff>661017</xdr:colOff>
      <xdr:row>18</xdr:row>
      <xdr:rowOff>23813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5024437" y="3262311"/>
          <a:ext cx="3899518" cy="125015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767042</xdr:colOff>
      <xdr:row>2</xdr:row>
      <xdr:rowOff>112062</xdr:rowOff>
    </xdr:from>
    <xdr:ext cx="1372719" cy="508621"/>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25467" y="493062"/>
          <a:ext cx="1372719" cy="508621"/>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10</xdr:col>
      <xdr:colOff>625928</xdr:colOff>
      <xdr:row>1</xdr:row>
      <xdr:rowOff>136071</xdr:rowOff>
    </xdr:from>
    <xdr:ext cx="1442358" cy="5307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89178" y="326571"/>
          <a:ext cx="1442358" cy="53074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8</xdr:col>
      <xdr:colOff>313764</xdr:colOff>
      <xdr:row>1</xdr:row>
      <xdr:rowOff>134471</xdr:rowOff>
    </xdr:from>
    <xdr:ext cx="1364876" cy="50223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20189" y="324971"/>
          <a:ext cx="1364876" cy="502230"/>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12</xdr:col>
      <xdr:colOff>0</xdr:colOff>
      <xdr:row>2</xdr:row>
      <xdr:rowOff>0</xdr:rowOff>
    </xdr:from>
    <xdr:ext cx="1225360" cy="450892"/>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877925" y="381000"/>
          <a:ext cx="1225360" cy="450892"/>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11</xdr:col>
      <xdr:colOff>1098177</xdr:colOff>
      <xdr:row>2</xdr:row>
      <xdr:rowOff>0</xdr:rowOff>
    </xdr:from>
    <xdr:ext cx="1313889"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28327" y="381000"/>
          <a:ext cx="1313889" cy="483468"/>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3966882</xdr:colOff>
      <xdr:row>2</xdr:row>
      <xdr:rowOff>78441</xdr:rowOff>
    </xdr:from>
    <xdr:ext cx="1313890"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7132" y="459441"/>
          <a:ext cx="1313890" cy="483468"/>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3</xdr:col>
      <xdr:colOff>3866030</xdr:colOff>
      <xdr:row>1</xdr:row>
      <xdr:rowOff>145676</xdr:rowOff>
    </xdr:from>
    <xdr:ext cx="1465729" cy="5393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486280" y="336176"/>
          <a:ext cx="1465729" cy="53934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459442</xdr:colOff>
      <xdr:row>1</xdr:row>
      <xdr:rowOff>0</xdr:rowOff>
    </xdr:from>
    <xdr:to>
      <xdr:col>5</xdr:col>
      <xdr:colOff>547129</xdr:colOff>
      <xdr:row>4</xdr:row>
      <xdr:rowOff>145676</xdr:rowOff>
    </xdr:to>
    <xdr:pic>
      <xdr:nvPicPr>
        <xdr:cNvPr id="2" name="Picture 1"/>
        <xdr:cNvPicPr>
          <a:picLocks noChangeAspect="1"/>
        </xdr:cNvPicPr>
      </xdr:nvPicPr>
      <xdr:blipFill>
        <a:blip xmlns:r="http://schemas.openxmlformats.org/officeDocument/2006/relationships" r:embed="rId1"/>
        <a:stretch>
          <a:fillRect/>
        </a:stretch>
      </xdr:blipFill>
      <xdr:spPr>
        <a:xfrm>
          <a:off x="8001001" y="403412"/>
          <a:ext cx="2877952"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714375</xdr:colOff>
      <xdr:row>0</xdr:row>
      <xdr:rowOff>361950</xdr:rowOff>
    </xdr:from>
    <xdr:to>
      <xdr:col>5</xdr:col>
      <xdr:colOff>397390</xdr:colOff>
      <xdr:row>4</xdr:row>
      <xdr:rowOff>109817</xdr:rowOff>
    </xdr:to>
    <xdr:pic>
      <xdr:nvPicPr>
        <xdr:cNvPr id="2" name="Picture 1"/>
        <xdr:cNvPicPr>
          <a:picLocks noChangeAspect="1"/>
        </xdr:cNvPicPr>
      </xdr:nvPicPr>
      <xdr:blipFill>
        <a:blip xmlns:r="http://schemas.openxmlformats.org/officeDocument/2006/relationships" r:embed="rId1"/>
        <a:stretch>
          <a:fillRect/>
        </a:stretch>
      </xdr:blipFill>
      <xdr:spPr>
        <a:xfrm>
          <a:off x="8429625" y="361950"/>
          <a:ext cx="2854840"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5</xdr:col>
      <xdr:colOff>600213</xdr:colOff>
      <xdr:row>6</xdr:row>
      <xdr:rowOff>33618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394156" y="976313"/>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5</xdr:col>
      <xdr:colOff>121165</xdr:colOff>
      <xdr:row>6</xdr:row>
      <xdr:rowOff>119342</xdr:rowOff>
    </xdr:to>
    <xdr:pic>
      <xdr:nvPicPr>
        <xdr:cNvPr id="2" name="Picture 1"/>
        <xdr:cNvPicPr>
          <a:picLocks noChangeAspect="1"/>
        </xdr:cNvPicPr>
      </xdr:nvPicPr>
      <xdr:blipFill>
        <a:blip xmlns:r="http://schemas.openxmlformats.org/officeDocument/2006/relationships" r:embed="rId1"/>
        <a:stretch>
          <a:fillRect/>
        </a:stretch>
      </xdr:blipFill>
      <xdr:spPr>
        <a:xfrm>
          <a:off x="10391775" y="1171575"/>
          <a:ext cx="2854840" cy="7956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a16="http://schemas.microsoft.com/office/drawing/2014/main" id="{64457279-FB3F-4392-AAF0-7E7B4D196A77}"/>
            </a:ext>
          </a:extLst>
        </xdr:cNvPr>
        <xdr:cNvSpPr txBox="1"/>
      </xdr:nvSpPr>
      <xdr:spPr>
        <a:xfrm>
          <a:off x="2257425" y="952501"/>
          <a:ext cx="885825"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2021</a:t>
          </a:r>
        </a:p>
      </xdr:txBody>
    </xdr:sp>
    <xdr:clientData/>
  </xdr:twoCellAnchor>
  <xdr:oneCellAnchor>
    <xdr:from>
      <xdr:col>2</xdr:col>
      <xdr:colOff>0</xdr:colOff>
      <xdr:row>6</xdr:row>
      <xdr:rowOff>0</xdr:rowOff>
    </xdr:from>
    <xdr:ext cx="6160273" cy="1678683"/>
    <xdr:pic>
      <xdr:nvPicPr>
        <xdr:cNvPr id="3" name="Picture 2"/>
        <xdr:cNvPicPr>
          <a:picLocks noChangeAspect="1"/>
        </xdr:cNvPicPr>
      </xdr:nvPicPr>
      <xdr:blipFill>
        <a:blip xmlns:r="http://schemas.openxmlformats.org/officeDocument/2006/relationships" r:embed="rId1" cstate="print"/>
        <a:stretch>
          <a:fillRect/>
        </a:stretch>
      </xdr:blipFill>
      <xdr:spPr>
        <a:xfrm>
          <a:off x="2095500" y="1143000"/>
          <a:ext cx="6160273" cy="167868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a16="http://schemas.microsoft.com/office/drawing/2014/main" id="{1757B3BD-A7B3-4CF4-9B32-B7F652D5FCCC}"/>
            </a:ext>
          </a:extLst>
        </xdr:cNvPr>
        <xdr:cNvSpPr txBox="1"/>
      </xdr:nvSpPr>
      <xdr:spPr>
        <a:xfrm>
          <a:off x="134472" y="11161057"/>
          <a:ext cx="614978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oneCellAnchor>
    <xdr:from>
      <xdr:col>3</xdr:col>
      <xdr:colOff>4381499</xdr:colOff>
      <xdr:row>2</xdr:row>
      <xdr:rowOff>134470</xdr:rowOff>
    </xdr:from>
    <xdr:ext cx="1509833" cy="447675"/>
    <xdr:pic>
      <xdr:nvPicPr>
        <xdr:cNvPr id="3" name="Picture 2">
          <a:extLst>
            <a:ext uri="{FF2B5EF4-FFF2-40B4-BE49-F238E27FC236}">
              <a16:creationId xmlns:a16="http://schemas.microsoft.com/office/drawing/2014/main"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0999" y="515470"/>
          <a:ext cx="1509833" cy="447675"/>
        </a:xfrm>
        <a:prstGeom prst="rect">
          <a:avLst/>
        </a:prstGeom>
        <a:noFill/>
      </xdr:spPr>
    </xdr:pic>
    <xdr:clientData/>
  </xdr:oneCellAnchor>
  <xdr:oneCellAnchor>
    <xdr:from>
      <xdr:col>3</xdr:col>
      <xdr:colOff>4385421</xdr:colOff>
      <xdr:row>1</xdr:row>
      <xdr:rowOff>152765</xdr:rowOff>
    </xdr:from>
    <xdr:ext cx="2203638" cy="796333"/>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194921" y="343265"/>
          <a:ext cx="2203638" cy="796333"/>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4</xdr:col>
      <xdr:colOff>582706</xdr:colOff>
      <xdr:row>2</xdr:row>
      <xdr:rowOff>134471</xdr:rowOff>
    </xdr:from>
    <xdr:ext cx="1509833" cy="447675"/>
    <xdr:pic>
      <xdr:nvPicPr>
        <xdr:cNvPr id="2" name="Picture 2">
          <a:extLst>
            <a:ext uri="{FF2B5EF4-FFF2-40B4-BE49-F238E27FC236}">
              <a16:creationId xmlns:a16="http://schemas.microsoft.com/office/drawing/2014/main"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73706" y="515471"/>
          <a:ext cx="1509833" cy="447675"/>
        </a:xfrm>
        <a:prstGeom prst="rect">
          <a:avLst/>
        </a:prstGeom>
        <a:noFill/>
      </xdr:spPr>
    </xdr:pic>
    <xdr:clientData/>
  </xdr:oneCellAnchor>
  <xdr:oneCellAnchor>
    <xdr:from>
      <xdr:col>4</xdr:col>
      <xdr:colOff>252693</xdr:colOff>
      <xdr:row>2</xdr:row>
      <xdr:rowOff>35859</xdr:rowOff>
    </xdr:from>
    <xdr:ext cx="1828731" cy="672913"/>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443693" y="416859"/>
          <a:ext cx="1828731" cy="672913"/>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6</xdr:col>
      <xdr:colOff>412750</xdr:colOff>
      <xdr:row>0</xdr:row>
      <xdr:rowOff>79375</xdr:rowOff>
    </xdr:from>
    <xdr:ext cx="1828731" cy="672913"/>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394825" y="79375"/>
          <a:ext cx="1828731" cy="672913"/>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0.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rd.dk/da-dk/investor/Library/Pages/Green-Bond-Framework.aspx"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10" Type="http://schemas.openxmlformats.org/officeDocument/2006/relationships/vmlDrawing" Target="../drawings/vmlDrawing2.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818</v>
      </c>
    </row>
    <row r="3" spans="1:1" x14ac:dyDescent="0.25">
      <c r="A3" s="79"/>
    </row>
    <row r="4" spans="1:1" ht="34.5" x14ac:dyDescent="0.25">
      <c r="A4" s="80" t="s">
        <v>819</v>
      </c>
    </row>
    <row r="5" spans="1:1" ht="34.5" x14ac:dyDescent="0.25">
      <c r="A5" s="80" t="s">
        <v>820</v>
      </c>
    </row>
    <row r="6" spans="1:1" ht="34.5" x14ac:dyDescent="0.25">
      <c r="A6" s="80" t="s">
        <v>821</v>
      </c>
    </row>
    <row r="7" spans="1:1" ht="17.25" x14ac:dyDescent="0.25">
      <c r="A7" s="80"/>
    </row>
    <row r="8" spans="1:1" ht="18.75" x14ac:dyDescent="0.25">
      <c r="A8" s="81" t="s">
        <v>822</v>
      </c>
    </row>
    <row r="9" spans="1:1" ht="34.5" x14ac:dyDescent="0.3">
      <c r="A9" s="90" t="s">
        <v>985</v>
      </c>
    </row>
    <row r="10" spans="1:1" ht="69" x14ac:dyDescent="0.25">
      <c r="A10" s="83" t="s">
        <v>823</v>
      </c>
    </row>
    <row r="11" spans="1:1" ht="34.5" x14ac:dyDescent="0.25">
      <c r="A11" s="83" t="s">
        <v>824</v>
      </c>
    </row>
    <row r="12" spans="1:1" ht="17.25" x14ac:dyDescent="0.25">
      <c r="A12" s="83" t="s">
        <v>825</v>
      </c>
    </row>
    <row r="13" spans="1:1" ht="17.25" x14ac:dyDescent="0.25">
      <c r="A13" s="83" t="s">
        <v>826</v>
      </c>
    </row>
    <row r="14" spans="1:1" ht="34.5" x14ac:dyDescent="0.25">
      <c r="A14" s="83" t="s">
        <v>827</v>
      </c>
    </row>
    <row r="15" spans="1:1" ht="17.25" x14ac:dyDescent="0.25">
      <c r="A15" s="83"/>
    </row>
    <row r="16" spans="1:1" ht="18.75" x14ac:dyDescent="0.25">
      <c r="A16" s="81" t="s">
        <v>828</v>
      </c>
    </row>
    <row r="17" spans="1:1" ht="17.25" x14ac:dyDescent="0.25">
      <c r="A17" s="84" t="s">
        <v>829</v>
      </c>
    </row>
    <row r="18" spans="1:1" ht="34.5" x14ac:dyDescent="0.25">
      <c r="A18" s="85" t="s">
        <v>830</v>
      </c>
    </row>
    <row r="19" spans="1:1" ht="34.5" x14ac:dyDescent="0.25">
      <c r="A19" s="85" t="s">
        <v>831</v>
      </c>
    </row>
    <row r="20" spans="1:1" ht="51.75" x14ac:dyDescent="0.25">
      <c r="A20" s="85" t="s">
        <v>832</v>
      </c>
    </row>
    <row r="21" spans="1:1" ht="86.25" x14ac:dyDescent="0.25">
      <c r="A21" s="85" t="s">
        <v>833</v>
      </c>
    </row>
    <row r="22" spans="1:1" ht="51.75" x14ac:dyDescent="0.25">
      <c r="A22" s="85" t="s">
        <v>834</v>
      </c>
    </row>
    <row r="23" spans="1:1" ht="34.5" x14ac:dyDescent="0.25">
      <c r="A23" s="85" t="s">
        <v>835</v>
      </c>
    </row>
    <row r="24" spans="1:1" ht="17.25" x14ac:dyDescent="0.25">
      <c r="A24" s="85" t="s">
        <v>836</v>
      </c>
    </row>
    <row r="25" spans="1:1" ht="17.25" x14ac:dyDescent="0.25">
      <c r="A25" s="84" t="s">
        <v>837</v>
      </c>
    </row>
    <row r="26" spans="1:1" ht="51.75" x14ac:dyDescent="0.3">
      <c r="A26" s="86" t="s">
        <v>838</v>
      </c>
    </row>
    <row r="27" spans="1:1" ht="17.25" x14ac:dyDescent="0.3">
      <c r="A27" s="86" t="s">
        <v>839</v>
      </c>
    </row>
    <row r="28" spans="1:1" ht="17.25" x14ac:dyDescent="0.25">
      <c r="A28" s="84" t="s">
        <v>840</v>
      </c>
    </row>
    <row r="29" spans="1:1" ht="34.5" x14ac:dyDescent="0.25">
      <c r="A29" s="85" t="s">
        <v>841</v>
      </c>
    </row>
    <row r="30" spans="1:1" ht="34.5" x14ac:dyDescent="0.25">
      <c r="A30" s="85" t="s">
        <v>842</v>
      </c>
    </row>
    <row r="31" spans="1:1" ht="34.5" x14ac:dyDescent="0.25">
      <c r="A31" s="85" t="s">
        <v>843</v>
      </c>
    </row>
    <row r="32" spans="1:1" ht="34.5" x14ac:dyDescent="0.25">
      <c r="A32" s="85" t="s">
        <v>844</v>
      </c>
    </row>
    <row r="33" spans="1:1" ht="17.25" x14ac:dyDescent="0.25">
      <c r="A33" s="85"/>
    </row>
    <row r="34" spans="1:1" ht="18.75" x14ac:dyDescent="0.25">
      <c r="A34" s="81" t="s">
        <v>845</v>
      </c>
    </row>
    <row r="35" spans="1:1" ht="17.25" x14ac:dyDescent="0.25">
      <c r="A35" s="84" t="s">
        <v>846</v>
      </c>
    </row>
    <row r="36" spans="1:1" ht="34.5" x14ac:dyDescent="0.25">
      <c r="A36" s="85" t="s">
        <v>847</v>
      </c>
    </row>
    <row r="37" spans="1:1" ht="34.5" x14ac:dyDescent="0.25">
      <c r="A37" s="85" t="s">
        <v>848</v>
      </c>
    </row>
    <row r="38" spans="1:1" ht="34.5" x14ac:dyDescent="0.25">
      <c r="A38" s="85" t="s">
        <v>849</v>
      </c>
    </row>
    <row r="39" spans="1:1" ht="17.25" x14ac:dyDescent="0.25">
      <c r="A39" s="85" t="s">
        <v>850</v>
      </c>
    </row>
    <row r="40" spans="1:1" ht="34.5" x14ac:dyDescent="0.25">
      <c r="A40" s="85" t="s">
        <v>851</v>
      </c>
    </row>
    <row r="41" spans="1:1" ht="17.25" x14ac:dyDescent="0.25">
      <c r="A41" s="84" t="s">
        <v>852</v>
      </c>
    </row>
    <row r="42" spans="1:1" ht="17.25" x14ac:dyDescent="0.25">
      <c r="A42" s="85" t="s">
        <v>853</v>
      </c>
    </row>
    <row r="43" spans="1:1" ht="17.25" x14ac:dyDescent="0.3">
      <c r="A43" s="86" t="s">
        <v>854</v>
      </c>
    </row>
    <row r="44" spans="1:1" ht="17.25" x14ac:dyDescent="0.25">
      <c r="A44" s="84" t="s">
        <v>855</v>
      </c>
    </row>
    <row r="45" spans="1:1" ht="34.5" x14ac:dyDescent="0.3">
      <c r="A45" s="86" t="s">
        <v>856</v>
      </c>
    </row>
    <row r="46" spans="1:1" ht="34.5" x14ac:dyDescent="0.25">
      <c r="A46" s="85" t="s">
        <v>857</v>
      </c>
    </row>
    <row r="47" spans="1:1" ht="34.5" x14ac:dyDescent="0.25">
      <c r="A47" s="85" t="s">
        <v>858</v>
      </c>
    </row>
    <row r="48" spans="1:1" ht="17.25" x14ac:dyDescent="0.25">
      <c r="A48" s="85" t="s">
        <v>859</v>
      </c>
    </row>
    <row r="49" spans="1:1" ht="17.25" x14ac:dyDescent="0.3">
      <c r="A49" s="86" t="s">
        <v>860</v>
      </c>
    </row>
    <row r="50" spans="1:1" ht="17.25" x14ac:dyDescent="0.25">
      <c r="A50" s="84" t="s">
        <v>861</v>
      </c>
    </row>
    <row r="51" spans="1:1" ht="34.5" x14ac:dyDescent="0.3">
      <c r="A51" s="86" t="s">
        <v>862</v>
      </c>
    </row>
    <row r="52" spans="1:1" ht="17.25" x14ac:dyDescent="0.25">
      <c r="A52" s="85" t="s">
        <v>863</v>
      </c>
    </row>
    <row r="53" spans="1:1" ht="34.5" x14ac:dyDescent="0.3">
      <c r="A53" s="86" t="s">
        <v>864</v>
      </c>
    </row>
    <row r="54" spans="1:1" ht="17.25" x14ac:dyDescent="0.25">
      <c r="A54" s="84" t="s">
        <v>865</v>
      </c>
    </row>
    <row r="55" spans="1:1" ht="17.25" x14ac:dyDescent="0.3">
      <c r="A55" s="86" t="s">
        <v>866</v>
      </c>
    </row>
    <row r="56" spans="1:1" ht="34.5" x14ac:dyDescent="0.25">
      <c r="A56" s="85" t="s">
        <v>867</v>
      </c>
    </row>
    <row r="57" spans="1:1" ht="17.25" x14ac:dyDescent="0.25">
      <c r="A57" s="85" t="s">
        <v>868</v>
      </c>
    </row>
    <row r="58" spans="1:1" ht="17.25" x14ac:dyDescent="0.25">
      <c r="A58" s="85" t="s">
        <v>869</v>
      </c>
    </row>
    <row r="59" spans="1:1" ht="17.25" x14ac:dyDescent="0.25">
      <c r="A59" s="84" t="s">
        <v>870</v>
      </c>
    </row>
    <row r="60" spans="1:1" ht="34.5" x14ac:dyDescent="0.25">
      <c r="A60" s="85" t="s">
        <v>871</v>
      </c>
    </row>
    <row r="61" spans="1:1" ht="17.25" x14ac:dyDescent="0.25">
      <c r="A61" s="87"/>
    </row>
    <row r="62" spans="1:1" ht="18.75" x14ac:dyDescent="0.25">
      <c r="A62" s="81" t="s">
        <v>872</v>
      </c>
    </row>
    <row r="63" spans="1:1" ht="17.25" x14ac:dyDescent="0.25">
      <c r="A63" s="84" t="s">
        <v>873</v>
      </c>
    </row>
    <row r="64" spans="1:1" ht="34.5" x14ac:dyDescent="0.25">
      <c r="A64" s="85" t="s">
        <v>874</v>
      </c>
    </row>
    <row r="65" spans="1:1" ht="17.25" x14ac:dyDescent="0.25">
      <c r="A65" s="85" t="s">
        <v>875</v>
      </c>
    </row>
    <row r="66" spans="1:1" ht="34.5" x14ac:dyDescent="0.25">
      <c r="A66" s="83" t="s">
        <v>876</v>
      </c>
    </row>
    <row r="67" spans="1:1" ht="34.5" x14ac:dyDescent="0.25">
      <c r="A67" s="83" t="s">
        <v>877</v>
      </c>
    </row>
    <row r="68" spans="1:1" ht="34.5" x14ac:dyDescent="0.25">
      <c r="A68" s="83" t="s">
        <v>878</v>
      </c>
    </row>
    <row r="69" spans="1:1" ht="17.25" x14ac:dyDescent="0.25">
      <c r="A69" s="88" t="s">
        <v>879</v>
      </c>
    </row>
    <row r="70" spans="1:1" ht="51.75" x14ac:dyDescent="0.25">
      <c r="A70" s="83" t="s">
        <v>880</v>
      </c>
    </row>
    <row r="71" spans="1:1" ht="17.25" x14ac:dyDescent="0.25">
      <c r="A71" s="83" t="s">
        <v>881</v>
      </c>
    </row>
    <row r="72" spans="1:1" ht="17.25" x14ac:dyDescent="0.25">
      <c r="A72" s="88" t="s">
        <v>882</v>
      </c>
    </row>
    <row r="73" spans="1:1" ht="17.25" x14ac:dyDescent="0.25">
      <c r="A73" s="83" t="s">
        <v>883</v>
      </c>
    </row>
    <row r="74" spans="1:1" ht="17.25" x14ac:dyDescent="0.25">
      <c r="A74" s="88" t="s">
        <v>884</v>
      </c>
    </row>
    <row r="75" spans="1:1" ht="34.5" x14ac:dyDescent="0.25">
      <c r="A75" s="83" t="s">
        <v>885</v>
      </c>
    </row>
    <row r="76" spans="1:1" ht="17.25" x14ac:dyDescent="0.25">
      <c r="A76" s="83" t="s">
        <v>886</v>
      </c>
    </row>
    <row r="77" spans="1:1" ht="51.75" x14ac:dyDescent="0.25">
      <c r="A77" s="83" t="s">
        <v>887</v>
      </c>
    </row>
    <row r="78" spans="1:1" ht="17.25" x14ac:dyDescent="0.25">
      <c r="A78" s="88" t="s">
        <v>888</v>
      </c>
    </row>
    <row r="79" spans="1:1" ht="17.25" x14ac:dyDescent="0.3">
      <c r="A79" s="82" t="s">
        <v>889</v>
      </c>
    </row>
    <row r="80" spans="1:1" ht="17.25" x14ac:dyDescent="0.25">
      <c r="A80" s="88" t="s">
        <v>890</v>
      </c>
    </row>
    <row r="81" spans="1:1" ht="34.5" x14ac:dyDescent="0.25">
      <c r="A81" s="83" t="s">
        <v>891</v>
      </c>
    </row>
    <row r="82" spans="1:1" ht="34.5" x14ac:dyDescent="0.25">
      <c r="A82" s="83" t="s">
        <v>892</v>
      </c>
    </row>
    <row r="83" spans="1:1" ht="34.5" x14ac:dyDescent="0.25">
      <c r="A83" s="83" t="s">
        <v>893</v>
      </c>
    </row>
    <row r="84" spans="1:1" ht="34.5" x14ac:dyDescent="0.25">
      <c r="A84" s="83" t="s">
        <v>894</v>
      </c>
    </row>
    <row r="85" spans="1:1" ht="34.5" x14ac:dyDescent="0.25">
      <c r="A85" s="83" t="s">
        <v>895</v>
      </c>
    </row>
    <row r="86" spans="1:1" ht="17.25" x14ac:dyDescent="0.25">
      <c r="A86" s="88" t="s">
        <v>896</v>
      </c>
    </row>
    <row r="87" spans="1:1" ht="17.25" x14ac:dyDescent="0.25">
      <c r="A87" s="83" t="s">
        <v>897</v>
      </c>
    </row>
    <row r="88" spans="1:1" ht="34.5" x14ac:dyDescent="0.25">
      <c r="A88" s="83" t="s">
        <v>898</v>
      </c>
    </row>
    <row r="89" spans="1:1" ht="17.25" x14ac:dyDescent="0.25">
      <c r="A89" s="88" t="s">
        <v>899</v>
      </c>
    </row>
    <row r="90" spans="1:1" ht="34.5" x14ac:dyDescent="0.25">
      <c r="A90" s="83" t="s">
        <v>900</v>
      </c>
    </row>
    <row r="91" spans="1:1" ht="17.25" x14ac:dyDescent="0.25">
      <c r="A91" s="88" t="s">
        <v>901</v>
      </c>
    </row>
    <row r="92" spans="1:1" ht="17.25" x14ac:dyDescent="0.3">
      <c r="A92" s="82" t="s">
        <v>902</v>
      </c>
    </row>
    <row r="93" spans="1:1" ht="17.25" x14ac:dyDescent="0.25">
      <c r="A93" s="83" t="s">
        <v>903</v>
      </c>
    </row>
    <row r="94" spans="1:1" ht="17.25" x14ac:dyDescent="0.25">
      <c r="A94" s="83"/>
    </row>
    <row r="95" spans="1:1" ht="18.75" x14ac:dyDescent="0.25">
      <c r="A95" s="81" t="s">
        <v>904</v>
      </c>
    </row>
    <row r="96" spans="1:1" ht="34.5" x14ac:dyDescent="0.3">
      <c r="A96" s="82" t="s">
        <v>905</v>
      </c>
    </row>
    <row r="97" spans="1:1" ht="17.25" x14ac:dyDescent="0.3">
      <c r="A97" s="82" t="s">
        <v>906</v>
      </c>
    </row>
    <row r="98" spans="1:1" ht="17.25" x14ac:dyDescent="0.25">
      <c r="A98" s="88" t="s">
        <v>907</v>
      </c>
    </row>
    <row r="99" spans="1:1" ht="17.25" x14ac:dyDescent="0.25">
      <c r="A99" s="80" t="s">
        <v>908</v>
      </c>
    </row>
    <row r="100" spans="1:1" ht="17.25" x14ac:dyDescent="0.25">
      <c r="A100" s="83" t="s">
        <v>909</v>
      </c>
    </row>
    <row r="101" spans="1:1" ht="17.25" x14ac:dyDescent="0.25">
      <c r="A101" s="83" t="s">
        <v>910</v>
      </c>
    </row>
    <row r="102" spans="1:1" ht="17.25" x14ac:dyDescent="0.25">
      <c r="A102" s="83" t="s">
        <v>911</v>
      </c>
    </row>
    <row r="103" spans="1:1" ht="17.25" x14ac:dyDescent="0.25">
      <c r="A103" s="83" t="s">
        <v>912</v>
      </c>
    </row>
    <row r="104" spans="1:1" ht="34.5" x14ac:dyDescent="0.25">
      <c r="A104" s="83" t="s">
        <v>913</v>
      </c>
    </row>
    <row r="105" spans="1:1" ht="17.25" x14ac:dyDescent="0.25">
      <c r="A105" s="80" t="s">
        <v>914</v>
      </c>
    </row>
    <row r="106" spans="1:1" ht="17.25" x14ac:dyDescent="0.25">
      <c r="A106" s="83" t="s">
        <v>915</v>
      </c>
    </row>
    <row r="107" spans="1:1" ht="17.25" x14ac:dyDescent="0.25">
      <c r="A107" s="83" t="s">
        <v>916</v>
      </c>
    </row>
    <row r="108" spans="1:1" ht="17.25" x14ac:dyDescent="0.25">
      <c r="A108" s="83" t="s">
        <v>917</v>
      </c>
    </row>
    <row r="109" spans="1:1" ht="17.25" x14ac:dyDescent="0.25">
      <c r="A109" s="83" t="s">
        <v>918</v>
      </c>
    </row>
    <row r="110" spans="1:1" ht="17.25" x14ac:dyDescent="0.25">
      <c r="A110" s="83" t="s">
        <v>919</v>
      </c>
    </row>
    <row r="111" spans="1:1" ht="17.25" x14ac:dyDescent="0.25">
      <c r="A111" s="83" t="s">
        <v>920</v>
      </c>
    </row>
    <row r="112" spans="1:1" ht="17.25" x14ac:dyDescent="0.25">
      <c r="A112" s="88" t="s">
        <v>921</v>
      </c>
    </row>
    <row r="113" spans="1:1" ht="17.25" x14ac:dyDescent="0.25">
      <c r="A113" s="83" t="s">
        <v>922</v>
      </c>
    </row>
    <row r="114" spans="1:1" ht="17.25" x14ac:dyDescent="0.25">
      <c r="A114" s="80" t="s">
        <v>923</v>
      </c>
    </row>
    <row r="115" spans="1:1" ht="17.25" x14ac:dyDescent="0.25">
      <c r="A115" s="83" t="s">
        <v>924</v>
      </c>
    </row>
    <row r="116" spans="1:1" ht="17.25" x14ac:dyDescent="0.25">
      <c r="A116" s="83" t="s">
        <v>925</v>
      </c>
    </row>
    <row r="117" spans="1:1" ht="17.25" x14ac:dyDescent="0.25">
      <c r="A117" s="80" t="s">
        <v>926</v>
      </c>
    </row>
    <row r="118" spans="1:1" ht="17.25" x14ac:dyDescent="0.25">
      <c r="A118" s="83" t="s">
        <v>927</v>
      </c>
    </row>
    <row r="119" spans="1:1" ht="17.25" x14ac:dyDescent="0.25">
      <c r="A119" s="83" t="s">
        <v>928</v>
      </c>
    </row>
    <row r="120" spans="1:1" ht="17.25" x14ac:dyDescent="0.25">
      <c r="A120" s="83" t="s">
        <v>929</v>
      </c>
    </row>
    <row r="121" spans="1:1" ht="17.25" x14ac:dyDescent="0.25">
      <c r="A121" s="88" t="s">
        <v>930</v>
      </c>
    </row>
    <row r="122" spans="1:1" ht="17.25" x14ac:dyDescent="0.25">
      <c r="A122" s="80" t="s">
        <v>931</v>
      </c>
    </row>
    <row r="123" spans="1:1" ht="17.25" x14ac:dyDescent="0.25">
      <c r="A123" s="80" t="s">
        <v>932</v>
      </c>
    </row>
    <row r="124" spans="1:1" ht="17.25" x14ac:dyDescent="0.25">
      <c r="A124" s="83" t="s">
        <v>933</v>
      </c>
    </row>
    <row r="125" spans="1:1" ht="17.25" x14ac:dyDescent="0.25">
      <c r="A125" s="83" t="s">
        <v>934</v>
      </c>
    </row>
    <row r="126" spans="1:1" ht="17.25" x14ac:dyDescent="0.25">
      <c r="A126" s="83" t="s">
        <v>935</v>
      </c>
    </row>
    <row r="127" spans="1:1" ht="17.25" x14ac:dyDescent="0.25">
      <c r="A127" s="83" t="s">
        <v>936</v>
      </c>
    </row>
    <row r="128" spans="1:1" ht="17.25" x14ac:dyDescent="0.25">
      <c r="A128" s="83" t="s">
        <v>937</v>
      </c>
    </row>
    <row r="129" spans="1:1" ht="17.25" x14ac:dyDescent="0.25">
      <c r="A129" s="88" t="s">
        <v>938</v>
      </c>
    </row>
    <row r="130" spans="1:1" ht="34.5" x14ac:dyDescent="0.25">
      <c r="A130" s="83" t="s">
        <v>939</v>
      </c>
    </row>
    <row r="131" spans="1:1" ht="69" x14ac:dyDescent="0.25">
      <c r="A131" s="83" t="s">
        <v>940</v>
      </c>
    </row>
    <row r="132" spans="1:1" ht="34.5" x14ac:dyDescent="0.25">
      <c r="A132" s="83" t="s">
        <v>941</v>
      </c>
    </row>
    <row r="133" spans="1:1" ht="17.25" x14ac:dyDescent="0.25">
      <c r="A133" s="88" t="s">
        <v>942</v>
      </c>
    </row>
    <row r="134" spans="1:1" ht="34.5" x14ac:dyDescent="0.25">
      <c r="A134" s="80" t="s">
        <v>943</v>
      </c>
    </row>
    <row r="135" spans="1:1" ht="17.25" x14ac:dyDescent="0.25">
      <c r="A135" s="80"/>
    </row>
    <row r="136" spans="1:1" ht="18.75" x14ac:dyDescent="0.25">
      <c r="A136" s="81" t="s">
        <v>944</v>
      </c>
    </row>
    <row r="137" spans="1:1" ht="17.25" x14ac:dyDescent="0.25">
      <c r="A137" s="83" t="s">
        <v>945</v>
      </c>
    </row>
    <row r="138" spans="1:1" ht="34.5" x14ac:dyDescent="0.25">
      <c r="A138" s="85" t="s">
        <v>946</v>
      </c>
    </row>
    <row r="139" spans="1:1" ht="34.5" x14ac:dyDescent="0.25">
      <c r="A139" s="85" t="s">
        <v>947</v>
      </c>
    </row>
    <row r="140" spans="1:1" ht="17.25" x14ac:dyDescent="0.25">
      <c r="A140" s="84" t="s">
        <v>948</v>
      </c>
    </row>
    <row r="141" spans="1:1" ht="17.25" x14ac:dyDescent="0.25">
      <c r="A141" s="89" t="s">
        <v>949</v>
      </c>
    </row>
    <row r="142" spans="1:1" ht="34.5" x14ac:dyDescent="0.3">
      <c r="A142" s="86" t="s">
        <v>950</v>
      </c>
    </row>
    <row r="143" spans="1:1" ht="17.25" x14ac:dyDescent="0.25">
      <c r="A143" s="85" t="s">
        <v>951</v>
      </c>
    </row>
    <row r="144" spans="1:1" ht="17.25" x14ac:dyDescent="0.25">
      <c r="A144" s="85" t="s">
        <v>952</v>
      </c>
    </row>
    <row r="145" spans="1:1" ht="17.25" x14ac:dyDescent="0.25">
      <c r="A145" s="89" t="s">
        <v>953</v>
      </c>
    </row>
    <row r="146" spans="1:1" ht="17.25" x14ac:dyDescent="0.25">
      <c r="A146" s="84" t="s">
        <v>954</v>
      </c>
    </row>
    <row r="147" spans="1:1" ht="17.25" x14ac:dyDescent="0.25">
      <c r="A147" s="89" t="s">
        <v>955</v>
      </c>
    </row>
    <row r="148" spans="1:1" ht="17.25" x14ac:dyDescent="0.25">
      <c r="A148" s="85" t="s">
        <v>956</v>
      </c>
    </row>
    <row r="149" spans="1:1" ht="17.25" x14ac:dyDescent="0.25">
      <c r="A149" s="85" t="s">
        <v>957</v>
      </c>
    </row>
    <row r="150" spans="1:1" ht="17.25" x14ac:dyDescent="0.25">
      <c r="A150" s="85" t="s">
        <v>958</v>
      </c>
    </row>
    <row r="151" spans="1:1" ht="34.5" x14ac:dyDescent="0.25">
      <c r="A151" s="89" t="s">
        <v>959</v>
      </c>
    </row>
    <row r="152" spans="1:1" ht="17.25" x14ac:dyDescent="0.25">
      <c r="A152" s="84" t="s">
        <v>960</v>
      </c>
    </row>
    <row r="153" spans="1:1" ht="17.25" x14ac:dyDescent="0.25">
      <c r="A153" s="85" t="s">
        <v>961</v>
      </c>
    </row>
    <row r="154" spans="1:1" ht="17.25" x14ac:dyDescent="0.25">
      <c r="A154" s="85" t="s">
        <v>962</v>
      </c>
    </row>
    <row r="155" spans="1:1" ht="17.25" x14ac:dyDescent="0.25">
      <c r="A155" s="85" t="s">
        <v>963</v>
      </c>
    </row>
    <row r="156" spans="1:1" ht="17.25" x14ac:dyDescent="0.25">
      <c r="A156" s="85" t="s">
        <v>964</v>
      </c>
    </row>
    <row r="157" spans="1:1" ht="34.5" x14ac:dyDescent="0.25">
      <c r="A157" s="85" t="s">
        <v>965</v>
      </c>
    </row>
    <row r="158" spans="1:1" ht="34.5" x14ac:dyDescent="0.25">
      <c r="A158" s="85" t="s">
        <v>966</v>
      </c>
    </row>
    <row r="159" spans="1:1" ht="17.25" x14ac:dyDescent="0.25">
      <c r="A159" s="84" t="s">
        <v>967</v>
      </c>
    </row>
    <row r="160" spans="1:1" ht="34.5" x14ac:dyDescent="0.25">
      <c r="A160" s="85" t="s">
        <v>968</v>
      </c>
    </row>
    <row r="161" spans="1:1" ht="34.5" x14ac:dyDescent="0.25">
      <c r="A161" s="85" t="s">
        <v>969</v>
      </c>
    </row>
    <row r="162" spans="1:1" ht="17.25" x14ac:dyDescent="0.25">
      <c r="A162" s="85" t="s">
        <v>970</v>
      </c>
    </row>
    <row r="163" spans="1:1" ht="17.25" x14ac:dyDescent="0.25">
      <c r="A163" s="84" t="s">
        <v>971</v>
      </c>
    </row>
    <row r="164" spans="1:1" ht="34.5" x14ac:dyDescent="0.3">
      <c r="A164" s="91" t="s">
        <v>986</v>
      </c>
    </row>
    <row r="165" spans="1:1" ht="34.5" x14ac:dyDescent="0.25">
      <c r="A165" s="85" t="s">
        <v>972</v>
      </c>
    </row>
    <row r="166" spans="1:1" ht="17.25" x14ac:dyDescent="0.25">
      <c r="A166" s="84" t="s">
        <v>973</v>
      </c>
    </row>
    <row r="167" spans="1:1" ht="17.25" x14ac:dyDescent="0.25">
      <c r="A167" s="85" t="s">
        <v>974</v>
      </c>
    </row>
    <row r="168" spans="1:1" ht="17.25" x14ac:dyDescent="0.25">
      <c r="A168" s="84" t="s">
        <v>975</v>
      </c>
    </row>
    <row r="169" spans="1:1" ht="17.25" x14ac:dyDescent="0.3">
      <c r="A169" s="86" t="s">
        <v>976</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A1:E57"/>
  <sheetViews>
    <sheetView view="pageBreakPreview" zoomScale="85" zoomScaleNormal="85" zoomScaleSheetLayoutView="85" workbookViewId="0"/>
  </sheetViews>
  <sheetFormatPr defaultColWidth="15.7109375" defaultRowHeight="15.75" x14ac:dyDescent="0.25"/>
  <cols>
    <col min="1" max="1" width="3.42578125" style="310" customWidth="1"/>
    <col min="2" max="2" width="33.7109375" style="321" bestFit="1" customWidth="1"/>
    <col min="3" max="3" width="1.5703125" style="322" customWidth="1"/>
    <col min="4" max="4" width="71" style="321" customWidth="1"/>
    <col min="5" max="6" width="23.5703125" style="321" customWidth="1"/>
    <col min="7" max="7" width="1.7109375" style="321" customWidth="1"/>
    <col min="8" max="8" width="15.7109375" style="321"/>
    <col min="9" max="9" width="6.28515625" style="321" customWidth="1"/>
    <col min="10" max="16384" width="15.7109375" style="321"/>
  </cols>
  <sheetData>
    <row r="1" spans="1:4" s="310" customFormat="1" ht="12" customHeight="1" x14ac:dyDescent="0.25">
      <c r="C1" s="311"/>
    </row>
    <row r="2" spans="1:4" s="310" customFormat="1" ht="12" customHeight="1" x14ac:dyDescent="0.25">
      <c r="C2" s="311"/>
    </row>
    <row r="3" spans="1:4" s="310" customFormat="1" ht="12" customHeight="1" x14ac:dyDescent="0.25">
      <c r="C3" s="311"/>
    </row>
    <row r="4" spans="1:4" s="310" customFormat="1" ht="15.75" customHeight="1" x14ac:dyDescent="0.25">
      <c r="C4" s="311"/>
    </row>
    <row r="5" spans="1:4" s="310" customFormat="1" ht="24" customHeight="1" x14ac:dyDescent="0.4">
      <c r="B5" s="610" t="s">
        <v>2328</v>
      </c>
      <c r="C5" s="610"/>
      <c r="D5" s="610"/>
    </row>
    <row r="6" spans="1:4" s="310" customFormat="1" ht="6" customHeight="1" x14ac:dyDescent="0.25">
      <c r="C6" s="311"/>
    </row>
    <row r="7" spans="1:4" s="310" customFormat="1" ht="15.75" customHeight="1" x14ac:dyDescent="0.25">
      <c r="B7" s="330" t="s">
        <v>2327</v>
      </c>
      <c r="C7" s="329"/>
      <c r="D7" s="328" t="s">
        <v>2680</v>
      </c>
    </row>
    <row r="8" spans="1:4" ht="11.25" customHeight="1" x14ac:dyDescent="0.25">
      <c r="A8" s="321"/>
    </row>
    <row r="10" spans="1:4" x14ac:dyDescent="0.25">
      <c r="A10" s="321"/>
      <c r="B10" s="325" t="s">
        <v>2326</v>
      </c>
    </row>
    <row r="11" spans="1:4" x14ac:dyDescent="0.25">
      <c r="A11" s="321"/>
      <c r="B11" s="322" t="s">
        <v>2275</v>
      </c>
      <c r="D11" s="322"/>
    </row>
    <row r="12" spans="1:4" x14ac:dyDescent="0.25">
      <c r="A12" s="321"/>
      <c r="B12" s="324" t="s">
        <v>2183</v>
      </c>
      <c r="D12" s="323" t="s">
        <v>2275</v>
      </c>
    </row>
    <row r="13" spans="1:4" x14ac:dyDescent="0.25">
      <c r="A13" s="321"/>
      <c r="B13" s="324"/>
    </row>
    <row r="14" spans="1:4" x14ac:dyDescent="0.25">
      <c r="A14" s="321"/>
      <c r="B14" s="322" t="s">
        <v>2325</v>
      </c>
    </row>
    <row r="15" spans="1:4" x14ac:dyDescent="0.25">
      <c r="A15" s="321"/>
      <c r="B15" s="324" t="s">
        <v>2324</v>
      </c>
      <c r="D15" s="323" t="s">
        <v>2323</v>
      </c>
    </row>
    <row r="16" spans="1:4" x14ac:dyDescent="0.25">
      <c r="A16" s="321"/>
      <c r="B16" s="324" t="s">
        <v>2322</v>
      </c>
      <c r="D16" s="323" t="s">
        <v>2321</v>
      </c>
    </row>
    <row r="17" spans="2:4" s="321" customFormat="1" x14ac:dyDescent="0.25">
      <c r="B17" s="324" t="s">
        <v>2320</v>
      </c>
      <c r="C17" s="322"/>
      <c r="D17" s="323" t="s">
        <v>2319</v>
      </c>
    </row>
    <row r="18" spans="2:4" s="321" customFormat="1" x14ac:dyDescent="0.25">
      <c r="B18" s="324" t="s">
        <v>2318</v>
      </c>
      <c r="C18" s="322"/>
      <c r="D18" s="323" t="s">
        <v>2317</v>
      </c>
    </row>
    <row r="19" spans="2:4" s="321" customFormat="1" x14ac:dyDescent="0.25">
      <c r="B19" s="324" t="s">
        <v>2316</v>
      </c>
      <c r="C19" s="322"/>
      <c r="D19" s="323" t="s">
        <v>2315</v>
      </c>
    </row>
    <row r="20" spans="2:4" s="321" customFormat="1" x14ac:dyDescent="0.25">
      <c r="B20" s="324" t="s">
        <v>2314</v>
      </c>
      <c r="C20" s="322"/>
      <c r="D20" s="323" t="s">
        <v>2313</v>
      </c>
    </row>
    <row r="21" spans="2:4" s="321" customFormat="1" x14ac:dyDescent="0.25">
      <c r="B21" s="324"/>
      <c r="C21" s="322"/>
    </row>
    <row r="22" spans="2:4" s="321" customFormat="1" x14ac:dyDescent="0.25">
      <c r="B22" s="324" t="s">
        <v>2312</v>
      </c>
      <c r="C22" s="322"/>
      <c r="D22" s="323" t="s">
        <v>2311</v>
      </c>
    </row>
    <row r="23" spans="2:4" s="321" customFormat="1" x14ac:dyDescent="0.25">
      <c r="B23" s="324" t="s">
        <v>2310</v>
      </c>
      <c r="C23" s="322"/>
      <c r="D23" s="323" t="s">
        <v>2309</v>
      </c>
    </row>
    <row r="24" spans="2:4" s="321" customFormat="1" x14ac:dyDescent="0.25">
      <c r="B24" s="324" t="s">
        <v>2308</v>
      </c>
      <c r="C24" s="322"/>
      <c r="D24" s="323" t="s">
        <v>2307</v>
      </c>
    </row>
    <row r="25" spans="2:4" s="321" customFormat="1" x14ac:dyDescent="0.25">
      <c r="B25" s="324" t="s">
        <v>2306</v>
      </c>
      <c r="C25" s="322"/>
      <c r="D25" s="323" t="s">
        <v>2305</v>
      </c>
    </row>
    <row r="26" spans="2:4" s="321" customFormat="1" x14ac:dyDescent="0.25">
      <c r="B26" s="324" t="s">
        <v>2304</v>
      </c>
      <c r="C26" s="322"/>
      <c r="D26" s="323" t="s">
        <v>2303</v>
      </c>
    </row>
    <row r="27" spans="2:4" s="321" customFormat="1" x14ac:dyDescent="0.25">
      <c r="B27" s="324" t="s">
        <v>2302</v>
      </c>
      <c r="C27" s="322"/>
      <c r="D27" s="323" t="s">
        <v>2301</v>
      </c>
    </row>
    <row r="28" spans="2:4" s="321" customFormat="1" x14ac:dyDescent="0.25">
      <c r="B28" s="324" t="s">
        <v>2300</v>
      </c>
      <c r="C28" s="322"/>
      <c r="D28" s="323" t="s">
        <v>2299</v>
      </c>
    </row>
    <row r="29" spans="2:4" s="321" customFormat="1" x14ac:dyDescent="0.25">
      <c r="B29" s="324" t="s">
        <v>2298</v>
      </c>
      <c r="C29" s="322"/>
      <c r="D29" s="323" t="s">
        <v>2297</v>
      </c>
    </row>
    <row r="30" spans="2:4" s="321" customFormat="1" x14ac:dyDescent="0.25">
      <c r="B30" s="324" t="s">
        <v>2296</v>
      </c>
      <c r="C30" s="322"/>
      <c r="D30" s="323" t="s">
        <v>2295</v>
      </c>
    </row>
    <row r="31" spans="2:4" s="321" customFormat="1" x14ac:dyDescent="0.25">
      <c r="B31" s="324" t="s">
        <v>2294</v>
      </c>
      <c r="C31" s="322"/>
      <c r="D31" s="323" t="s">
        <v>2293</v>
      </c>
    </row>
    <row r="32" spans="2:4" s="321" customFormat="1" x14ac:dyDescent="0.25">
      <c r="B32" s="324" t="s">
        <v>2292</v>
      </c>
      <c r="C32" s="322"/>
      <c r="D32" s="323" t="s">
        <v>2291</v>
      </c>
    </row>
    <row r="33" spans="2:5" s="321" customFormat="1" x14ac:dyDescent="0.25">
      <c r="B33" s="324" t="s">
        <v>2290</v>
      </c>
      <c r="C33" s="322"/>
      <c r="D33" s="323" t="s">
        <v>2289</v>
      </c>
    </row>
    <row r="34" spans="2:5" s="321" customFormat="1" x14ac:dyDescent="0.25">
      <c r="B34" s="324" t="s">
        <v>2288</v>
      </c>
      <c r="C34" s="322"/>
      <c r="D34" s="323" t="s">
        <v>2287</v>
      </c>
    </row>
    <row r="35" spans="2:5" s="321" customFormat="1" x14ac:dyDescent="0.25">
      <c r="B35" s="324" t="s">
        <v>2286</v>
      </c>
      <c r="C35" s="322"/>
      <c r="D35" s="323" t="s">
        <v>2285</v>
      </c>
    </row>
    <row r="36" spans="2:5" s="321" customFormat="1" x14ac:dyDescent="0.25">
      <c r="B36" s="324" t="s">
        <v>2284</v>
      </c>
      <c r="C36" s="322"/>
      <c r="D36" s="323" t="s">
        <v>2283</v>
      </c>
    </row>
    <row r="37" spans="2:5" s="321" customFormat="1" x14ac:dyDescent="0.25">
      <c r="B37" s="324" t="s">
        <v>2282</v>
      </c>
      <c r="C37" s="322"/>
      <c r="D37" s="323" t="s">
        <v>2281</v>
      </c>
    </row>
    <row r="38" spans="2:5" s="321" customFormat="1" x14ac:dyDescent="0.25">
      <c r="B38" s="324" t="s">
        <v>2280</v>
      </c>
      <c r="C38" s="322"/>
      <c r="D38" s="323" t="s">
        <v>2279</v>
      </c>
    </row>
    <row r="39" spans="2:5" s="321" customFormat="1" x14ac:dyDescent="0.25">
      <c r="B39" s="324" t="s">
        <v>2278</v>
      </c>
      <c r="C39" s="322"/>
      <c r="D39" s="323" t="s">
        <v>2277</v>
      </c>
    </row>
    <row r="40" spans="2:5" s="321" customFormat="1" x14ac:dyDescent="0.25">
      <c r="B40" s="324"/>
      <c r="C40" s="322"/>
      <c r="D40" s="326"/>
    </row>
    <row r="41" spans="2:5" s="321" customFormat="1" x14ac:dyDescent="0.25">
      <c r="B41" s="324"/>
      <c r="C41" s="322"/>
      <c r="D41" s="327"/>
    </row>
    <row r="42" spans="2:5" s="321" customFormat="1" x14ac:dyDescent="0.25">
      <c r="B42" s="324"/>
      <c r="C42" s="322"/>
      <c r="D42" s="326"/>
    </row>
    <row r="43" spans="2:5" s="321" customFormat="1" x14ac:dyDescent="0.25">
      <c r="B43" s="325" t="s">
        <v>2276</v>
      </c>
      <c r="C43" s="322"/>
      <c r="D43" s="322"/>
      <c r="E43" s="322"/>
    </row>
    <row r="44" spans="2:5" s="321" customFormat="1" x14ac:dyDescent="0.25">
      <c r="B44" s="322" t="s">
        <v>2183</v>
      </c>
      <c r="C44" s="322"/>
      <c r="D44" s="326" t="s">
        <v>2275</v>
      </c>
      <c r="E44" s="322"/>
    </row>
    <row r="45" spans="2:5" s="321" customFormat="1" x14ac:dyDescent="0.25">
      <c r="B45" s="322" t="s">
        <v>2274</v>
      </c>
      <c r="C45" s="322"/>
      <c r="D45" s="326" t="s">
        <v>2273</v>
      </c>
      <c r="E45" s="322"/>
    </row>
    <row r="46" spans="2:5" s="321" customFormat="1" x14ac:dyDescent="0.25">
      <c r="B46" s="322" t="s">
        <v>2272</v>
      </c>
      <c r="C46" s="322"/>
      <c r="D46" s="326" t="s">
        <v>2271</v>
      </c>
      <c r="E46" s="322"/>
    </row>
    <row r="47" spans="2:5" s="321" customFormat="1" x14ac:dyDescent="0.25">
      <c r="B47" s="322" t="s">
        <v>2270</v>
      </c>
      <c r="C47" s="322"/>
      <c r="D47" s="326" t="s">
        <v>2269</v>
      </c>
      <c r="E47" s="322"/>
    </row>
    <row r="48" spans="2:5" s="321" customFormat="1" x14ac:dyDescent="0.25">
      <c r="B48" s="322" t="s">
        <v>2268</v>
      </c>
      <c r="C48" s="322"/>
      <c r="D48" s="326" t="s">
        <v>2267</v>
      </c>
      <c r="E48" s="322"/>
    </row>
    <row r="49" spans="2:5" s="321" customFormat="1" x14ac:dyDescent="0.25">
      <c r="B49" s="322" t="s">
        <v>2266</v>
      </c>
      <c r="C49" s="322"/>
      <c r="D49" s="326" t="s">
        <v>2265</v>
      </c>
      <c r="E49" s="322"/>
    </row>
    <row r="50" spans="2:5" s="321" customFormat="1" x14ac:dyDescent="0.25">
      <c r="B50" s="322" t="s">
        <v>2264</v>
      </c>
      <c r="C50" s="322"/>
      <c r="D50" s="326" t="s">
        <v>2263</v>
      </c>
      <c r="E50" s="322"/>
    </row>
    <row r="51" spans="2:5" s="321" customFormat="1" x14ac:dyDescent="0.25">
      <c r="C51" s="322"/>
      <c r="E51" s="322"/>
    </row>
    <row r="52" spans="2:5" s="321" customFormat="1" x14ac:dyDescent="0.25">
      <c r="C52" s="322"/>
      <c r="E52" s="322"/>
    </row>
    <row r="53" spans="2:5" s="321" customFormat="1" x14ac:dyDescent="0.25">
      <c r="B53" s="325" t="s">
        <v>2262</v>
      </c>
      <c r="C53" s="322"/>
      <c r="E53" s="322"/>
    </row>
    <row r="54" spans="2:5" s="321" customFormat="1" x14ac:dyDescent="0.25">
      <c r="B54" s="324" t="s">
        <v>2261</v>
      </c>
      <c r="C54" s="322"/>
      <c r="D54" s="323" t="s">
        <v>2259</v>
      </c>
      <c r="E54" s="322"/>
    </row>
    <row r="55" spans="2:5" s="321" customFormat="1" x14ac:dyDescent="0.25">
      <c r="B55" s="324" t="s">
        <v>2260</v>
      </c>
      <c r="C55" s="322"/>
      <c r="D55" s="323" t="s">
        <v>2259</v>
      </c>
      <c r="E55" s="322"/>
    </row>
    <row r="56" spans="2:5" s="321" customFormat="1" x14ac:dyDescent="0.25">
      <c r="B56" s="324" t="s">
        <v>2258</v>
      </c>
      <c r="C56" s="322"/>
      <c r="D56" s="323" t="s">
        <v>2257</v>
      </c>
    </row>
    <row r="57" spans="2:5" s="321" customFormat="1" x14ac:dyDescent="0.25">
      <c r="C57" s="322"/>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B1:F46"/>
  <sheetViews>
    <sheetView zoomScale="85" zoomScaleNormal="85" workbookViewId="0"/>
  </sheetViews>
  <sheetFormatPr defaultColWidth="15.7109375" defaultRowHeight="15" x14ac:dyDescent="0.25"/>
  <cols>
    <col min="1" max="1" width="3.42578125" style="310" customWidth="1"/>
    <col min="2" max="2" width="68.42578125" style="310" bestFit="1" customWidth="1"/>
    <col min="3" max="6" width="15.7109375" style="310" bestFit="1" customWidth="1"/>
    <col min="7" max="7" width="5.28515625" style="310" customWidth="1"/>
    <col min="8" max="16384" width="15.7109375" style="310"/>
  </cols>
  <sheetData>
    <row r="1" spans="2:6" ht="12" customHeight="1" x14ac:dyDescent="0.25"/>
    <row r="2" spans="2:6" ht="12" customHeight="1" x14ac:dyDescent="0.25"/>
    <row r="3" spans="2:6" ht="12" customHeight="1" x14ac:dyDescent="0.25"/>
    <row r="4" spans="2:6" ht="36" customHeight="1" x14ac:dyDescent="0.25">
      <c r="B4" s="364" t="s">
        <v>2366</v>
      </c>
      <c r="C4" s="611" t="s">
        <v>2365</v>
      </c>
      <c r="D4" s="611"/>
    </row>
    <row r="5" spans="2:6" ht="15.75" x14ac:dyDescent="0.25">
      <c r="B5" s="363" t="s">
        <v>2364</v>
      </c>
      <c r="C5" s="362"/>
      <c r="D5" s="362"/>
      <c r="E5" s="362"/>
      <c r="F5" s="362"/>
    </row>
    <row r="6" spans="2:6" ht="3.75" customHeight="1" x14ac:dyDescent="0.25">
      <c r="B6" s="351"/>
      <c r="C6" s="349"/>
      <c r="D6" s="349"/>
      <c r="E6" s="349"/>
      <c r="F6" s="349"/>
    </row>
    <row r="7" spans="2:6" ht="3" customHeight="1" x14ac:dyDescent="0.25">
      <c r="B7" s="351"/>
    </row>
    <row r="8" spans="2:6" ht="3.75" customHeight="1" x14ac:dyDescent="0.25"/>
    <row r="9" spans="2:6" x14ac:dyDescent="0.25">
      <c r="B9" s="361" t="s">
        <v>2363</v>
      </c>
      <c r="C9" s="360" t="s">
        <v>2681</v>
      </c>
      <c r="D9" s="360" t="s">
        <v>2682</v>
      </c>
      <c r="E9" s="360" t="s">
        <v>2362</v>
      </c>
      <c r="F9" s="360" t="s">
        <v>2361</v>
      </c>
    </row>
    <row r="10" spans="2:6" x14ac:dyDescent="0.25">
      <c r="B10" s="336" t="s">
        <v>2360</v>
      </c>
      <c r="C10" s="352">
        <v>868.7</v>
      </c>
      <c r="D10" s="352">
        <v>884</v>
      </c>
      <c r="E10" s="352">
        <v>891.3</v>
      </c>
      <c r="F10" s="352">
        <v>881.8</v>
      </c>
    </row>
    <row r="11" spans="2:6" x14ac:dyDescent="0.25">
      <c r="B11" s="336" t="s">
        <v>2359</v>
      </c>
      <c r="C11" s="352">
        <v>803.2</v>
      </c>
      <c r="D11" s="352">
        <v>805</v>
      </c>
      <c r="E11" s="352">
        <v>816.6</v>
      </c>
      <c r="F11" s="352">
        <v>807.3</v>
      </c>
    </row>
    <row r="12" spans="2:6" x14ac:dyDescent="0.25">
      <c r="B12" s="338" t="s">
        <v>2358</v>
      </c>
      <c r="C12" s="359">
        <v>803.2</v>
      </c>
      <c r="D12" s="359">
        <v>805</v>
      </c>
      <c r="E12" s="359">
        <v>816.6</v>
      </c>
      <c r="F12" s="359">
        <v>807.3</v>
      </c>
    </row>
    <row r="13" spans="2:6" x14ac:dyDescent="0.25">
      <c r="B13" s="358" t="s">
        <v>2357</v>
      </c>
      <c r="C13" s="357">
        <v>0.27700000000000002</v>
      </c>
      <c r="D13" s="357">
        <v>0.26900000000000002</v>
      </c>
      <c r="E13" s="357">
        <v>0.26900000000000002</v>
      </c>
      <c r="F13" s="357">
        <v>0.26900000000000002</v>
      </c>
    </row>
    <row r="14" spans="2:6" x14ac:dyDescent="0.25">
      <c r="B14" s="336" t="s">
        <v>2356</v>
      </c>
      <c r="C14" s="356">
        <v>0.28199999999999997</v>
      </c>
      <c r="D14" s="356">
        <v>0.27400000000000002</v>
      </c>
      <c r="E14" s="356">
        <v>0.27400000000000002</v>
      </c>
      <c r="F14" s="356">
        <v>0.27400000000000002</v>
      </c>
    </row>
    <row r="15" spans="2:6" x14ac:dyDescent="0.25">
      <c r="B15" s="336" t="s">
        <v>2355</v>
      </c>
      <c r="C15" s="352">
        <v>816.1</v>
      </c>
      <c r="D15" s="352">
        <v>830.5</v>
      </c>
      <c r="E15" s="352">
        <v>835.2</v>
      </c>
      <c r="F15" s="352">
        <v>807.7</v>
      </c>
    </row>
    <row r="16" spans="2:6" x14ac:dyDescent="0.25">
      <c r="B16" s="336" t="s">
        <v>2354</v>
      </c>
      <c r="C16" s="352">
        <v>0</v>
      </c>
      <c r="D16" s="352">
        <v>0</v>
      </c>
      <c r="E16" s="352">
        <v>0</v>
      </c>
      <c r="F16" s="352">
        <v>0</v>
      </c>
    </row>
    <row r="17" spans="2:6" x14ac:dyDescent="0.25">
      <c r="B17" s="333" t="s">
        <v>2353</v>
      </c>
      <c r="C17" s="352">
        <v>0</v>
      </c>
      <c r="D17" s="352">
        <v>0</v>
      </c>
      <c r="E17" s="352">
        <v>0</v>
      </c>
      <c r="F17" s="352">
        <v>0</v>
      </c>
    </row>
    <row r="18" spans="2:6" x14ac:dyDescent="0.25">
      <c r="B18" s="355" t="s">
        <v>2352</v>
      </c>
      <c r="C18" s="353">
        <v>109.2</v>
      </c>
      <c r="D18" s="353">
        <v>107.8</v>
      </c>
      <c r="E18" s="353">
        <v>108.6</v>
      </c>
      <c r="F18" s="353">
        <v>107.1</v>
      </c>
    </row>
    <row r="19" spans="2:6" x14ac:dyDescent="0.25">
      <c r="B19" s="354" t="s">
        <v>2351</v>
      </c>
      <c r="C19" s="353">
        <v>0.16400000000000001</v>
      </c>
      <c r="D19" s="353">
        <v>0.115</v>
      </c>
      <c r="E19" s="353">
        <v>0.33500000000000002</v>
      </c>
      <c r="F19" s="353">
        <v>8.2000000000000003E-2</v>
      </c>
    </row>
    <row r="20" spans="2:6" x14ac:dyDescent="0.25">
      <c r="B20" s="336" t="s">
        <v>2350</v>
      </c>
      <c r="C20" s="352">
        <v>8.0000000000000002E-3</v>
      </c>
      <c r="D20" s="352">
        <v>1.2999999999999999E-2</v>
      </c>
      <c r="E20" s="352">
        <v>3.9E-2</v>
      </c>
      <c r="F20" s="352">
        <v>2.1000000000000001E-2</v>
      </c>
    </row>
    <row r="21" spans="2:6" ht="9.75" customHeight="1" x14ac:dyDescent="0.25">
      <c r="B21" s="351"/>
      <c r="C21" s="349"/>
      <c r="D21" s="349"/>
      <c r="E21" s="349"/>
      <c r="F21" s="349"/>
    </row>
    <row r="22" spans="2:6" ht="15.75" x14ac:dyDescent="0.25">
      <c r="B22" s="350"/>
      <c r="C22" s="349"/>
      <c r="D22" s="349"/>
      <c r="E22" s="349"/>
      <c r="F22" s="349"/>
    </row>
    <row r="23" spans="2:6" x14ac:dyDescent="0.25">
      <c r="B23" s="346" t="s">
        <v>2349</v>
      </c>
      <c r="C23" s="344"/>
      <c r="D23" s="344"/>
      <c r="E23" s="344"/>
      <c r="F23" s="344"/>
    </row>
    <row r="24" spans="2:6" x14ac:dyDescent="0.25">
      <c r="B24" s="348" t="s">
        <v>2348</v>
      </c>
      <c r="C24" s="347">
        <v>795.6</v>
      </c>
      <c r="D24" s="347">
        <v>789.6</v>
      </c>
      <c r="E24" s="347">
        <v>791.9</v>
      </c>
      <c r="F24" s="347">
        <v>785.6</v>
      </c>
    </row>
    <row r="25" spans="2:6" x14ac:dyDescent="0.25">
      <c r="B25" s="346" t="s">
        <v>2347</v>
      </c>
      <c r="C25" s="344"/>
      <c r="D25" s="344"/>
      <c r="E25" s="344"/>
      <c r="F25" s="344"/>
    </row>
    <row r="26" spans="2:6" ht="3" customHeight="1" x14ac:dyDescent="0.25">
      <c r="B26" s="345"/>
      <c r="C26" s="344"/>
      <c r="D26" s="344"/>
      <c r="E26" s="344"/>
      <c r="F26" s="344"/>
    </row>
    <row r="27" spans="2:6" x14ac:dyDescent="0.25">
      <c r="B27" s="338" t="s">
        <v>2346</v>
      </c>
      <c r="C27" s="333"/>
      <c r="D27" s="333"/>
      <c r="E27" s="333"/>
      <c r="F27" s="333"/>
    </row>
    <row r="28" spans="2:6" x14ac:dyDescent="0.25">
      <c r="B28" s="340" t="s">
        <v>2345</v>
      </c>
      <c r="C28" s="339">
        <v>1.32</v>
      </c>
      <c r="D28" s="343">
        <v>0.79</v>
      </c>
      <c r="E28" s="343">
        <v>0.97</v>
      </c>
      <c r="F28" s="339">
        <v>1.2</v>
      </c>
    </row>
    <row r="29" spans="2:6" x14ac:dyDescent="0.25">
      <c r="B29" s="340" t="s">
        <v>2344</v>
      </c>
      <c r="C29" s="339">
        <v>7.34</v>
      </c>
      <c r="D29" s="339">
        <v>7.07</v>
      </c>
      <c r="E29" s="339">
        <v>7.31</v>
      </c>
      <c r="F29" s="339">
        <v>6.14</v>
      </c>
    </row>
    <row r="30" spans="2:6" x14ac:dyDescent="0.25">
      <c r="B30" s="340" t="s">
        <v>2343</v>
      </c>
      <c r="C30" s="339">
        <v>786.98</v>
      </c>
      <c r="D30" s="339">
        <v>781.76</v>
      </c>
      <c r="E30" s="339">
        <v>783.58</v>
      </c>
      <c r="F30" s="339">
        <v>778.29</v>
      </c>
    </row>
    <row r="31" spans="2:6" x14ac:dyDescent="0.25">
      <c r="B31" s="338" t="s">
        <v>2342</v>
      </c>
      <c r="C31" s="341">
        <v>0</v>
      </c>
      <c r="D31" s="341">
        <v>0</v>
      </c>
      <c r="E31" s="341">
        <v>0</v>
      </c>
      <c r="F31" s="341">
        <v>0</v>
      </c>
    </row>
    <row r="32" spans="2:6" x14ac:dyDescent="0.25">
      <c r="B32" s="340" t="s">
        <v>2341</v>
      </c>
      <c r="C32" s="339">
        <v>772.9</v>
      </c>
      <c r="D32" s="339">
        <v>766.7</v>
      </c>
      <c r="E32" s="339">
        <v>768.7</v>
      </c>
      <c r="F32" s="339">
        <v>763.7</v>
      </c>
    </row>
    <row r="33" spans="2:6" x14ac:dyDescent="0.25">
      <c r="B33" s="340" t="s">
        <v>2340</v>
      </c>
      <c r="C33" s="339">
        <v>4.2</v>
      </c>
      <c r="D33" s="339">
        <v>4.4000000000000004</v>
      </c>
      <c r="E33" s="339">
        <v>4.7</v>
      </c>
      <c r="F33" s="339">
        <v>5.2</v>
      </c>
    </row>
    <row r="34" spans="2:6" x14ac:dyDescent="0.25">
      <c r="B34" s="340" t="s">
        <v>2339</v>
      </c>
      <c r="C34" s="342">
        <v>0</v>
      </c>
      <c r="D34" s="342">
        <v>0</v>
      </c>
      <c r="E34" s="342">
        <v>0</v>
      </c>
      <c r="F34" s="342">
        <v>0</v>
      </c>
    </row>
    <row r="35" spans="2:6" x14ac:dyDescent="0.25">
      <c r="B35" s="340" t="s">
        <v>2338</v>
      </c>
      <c r="C35" s="342">
        <v>18.5</v>
      </c>
      <c r="D35" s="342">
        <v>18.600000000000001</v>
      </c>
      <c r="E35" s="342">
        <v>18.399999999999999</v>
      </c>
      <c r="F35" s="342">
        <v>16.600000000000001</v>
      </c>
    </row>
    <row r="36" spans="2:6" x14ac:dyDescent="0.25">
      <c r="B36" s="338" t="s">
        <v>2337</v>
      </c>
      <c r="C36" s="341">
        <v>0</v>
      </c>
      <c r="D36" s="341">
        <v>0</v>
      </c>
      <c r="E36" s="341">
        <v>0</v>
      </c>
      <c r="F36" s="341">
        <v>0</v>
      </c>
    </row>
    <row r="37" spans="2:6" ht="30" x14ac:dyDescent="0.25">
      <c r="B37" s="340" t="s">
        <v>2336</v>
      </c>
      <c r="C37" s="339">
        <v>445.2</v>
      </c>
      <c r="D37" s="339">
        <v>444.7</v>
      </c>
      <c r="E37" s="339">
        <v>444.6</v>
      </c>
      <c r="F37" s="339">
        <v>444</v>
      </c>
    </row>
    <row r="38" spans="2:6" ht="30" x14ac:dyDescent="0.25">
      <c r="B38" s="340" t="s">
        <v>2335</v>
      </c>
      <c r="C38" s="339">
        <v>271.60000000000002</v>
      </c>
      <c r="D38" s="339">
        <v>268.60000000000002</v>
      </c>
      <c r="E38" s="339">
        <v>269.7</v>
      </c>
      <c r="F38" s="339">
        <v>265.7</v>
      </c>
    </row>
    <row r="39" spans="2:6" x14ac:dyDescent="0.25">
      <c r="B39" s="340" t="s">
        <v>2334</v>
      </c>
      <c r="C39" s="339">
        <v>78.900000000000006</v>
      </c>
      <c r="D39" s="339">
        <v>76.400000000000006</v>
      </c>
      <c r="E39" s="339">
        <v>77.599999999999994</v>
      </c>
      <c r="F39" s="339">
        <v>75.900000000000006</v>
      </c>
    </row>
    <row r="40" spans="2:6" x14ac:dyDescent="0.25">
      <c r="B40" s="338" t="s">
        <v>2333</v>
      </c>
      <c r="C40" s="337">
        <v>0</v>
      </c>
      <c r="D40" s="337">
        <v>0</v>
      </c>
      <c r="E40" s="337">
        <v>0</v>
      </c>
      <c r="F40" s="337">
        <v>0</v>
      </c>
    </row>
    <row r="41" spans="2:6" x14ac:dyDescent="0.25">
      <c r="B41" s="336" t="s">
        <v>2332</v>
      </c>
      <c r="C41" s="335">
        <v>0.2</v>
      </c>
      <c r="D41" s="335">
        <v>0.2</v>
      </c>
      <c r="E41" s="335">
        <v>0.2</v>
      </c>
      <c r="F41" s="334">
        <v>0.2</v>
      </c>
    </row>
    <row r="42" spans="2:6" ht="30" x14ac:dyDescent="0.25">
      <c r="B42" s="333" t="s">
        <v>2331</v>
      </c>
      <c r="C42" s="332" t="s">
        <v>2330</v>
      </c>
      <c r="D42" s="332" t="s">
        <v>2330</v>
      </c>
      <c r="E42" s="332" t="s">
        <v>2330</v>
      </c>
      <c r="F42" s="332" t="s">
        <v>2330</v>
      </c>
    </row>
    <row r="46" spans="2:6" x14ac:dyDescent="0.25">
      <c r="F46" s="331" t="s">
        <v>2329</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A3:K131"/>
  <sheetViews>
    <sheetView view="pageBreakPreview" zoomScaleNormal="85" zoomScaleSheetLayoutView="100" workbookViewId="0"/>
  </sheetViews>
  <sheetFormatPr defaultColWidth="9.28515625" defaultRowHeight="15" x14ac:dyDescent="0.25"/>
  <cols>
    <col min="1" max="1" width="3.28515625" style="310" customWidth="1"/>
    <col min="2" max="2" width="60.7109375" style="310" customWidth="1"/>
    <col min="3" max="3" width="21.5703125" style="310" customWidth="1"/>
    <col min="4" max="4" width="19.42578125" style="310" customWidth="1"/>
    <col min="5" max="5" width="17.7109375" style="310" customWidth="1"/>
    <col min="6" max="6" width="12" style="310" customWidth="1"/>
    <col min="7" max="9" width="10.7109375" style="310" customWidth="1"/>
    <col min="10" max="10" width="4.28515625" style="310" bestFit="1" customWidth="1"/>
    <col min="11" max="11" width="9.28515625" style="310"/>
    <col min="12" max="12" width="8.7109375" style="310" customWidth="1"/>
    <col min="13" max="16384" width="9.28515625" style="310"/>
  </cols>
  <sheetData>
    <row r="3" spans="2:9" ht="12" customHeight="1" x14ac:dyDescent="0.25"/>
    <row r="4" spans="2:9" ht="36" x14ac:dyDescent="0.25">
      <c r="B4" s="364" t="s">
        <v>2367</v>
      </c>
      <c r="C4" s="364"/>
      <c r="D4" s="364"/>
      <c r="E4" s="364"/>
      <c r="F4" s="364"/>
      <c r="G4" s="364"/>
      <c r="H4" s="364"/>
      <c r="I4" s="364"/>
    </row>
    <row r="5" spans="2:9" ht="4.5" customHeight="1" x14ac:dyDescent="0.25">
      <c r="B5" s="613"/>
      <c r="C5" s="613"/>
      <c r="D5" s="613"/>
      <c r="E5" s="613"/>
      <c r="F5" s="613"/>
      <c r="G5" s="613"/>
      <c r="H5" s="613"/>
      <c r="I5" s="613"/>
    </row>
    <row r="6" spans="2:9" ht="5.25" customHeight="1" x14ac:dyDescent="0.25">
      <c r="B6" s="365"/>
      <c r="C6" s="365"/>
      <c r="D6" s="365"/>
      <c r="E6" s="365"/>
      <c r="F6" s="365"/>
      <c r="G6" s="365"/>
      <c r="H6" s="365"/>
      <c r="I6" s="365"/>
    </row>
    <row r="7" spans="2:9" x14ac:dyDescent="0.25">
      <c r="B7" s="366" t="s">
        <v>2368</v>
      </c>
      <c r="C7" s="367"/>
      <c r="D7" s="367"/>
      <c r="E7" s="367"/>
      <c r="F7" s="367" t="s">
        <v>2681</v>
      </c>
      <c r="G7" s="367" t="s">
        <v>2682</v>
      </c>
      <c r="H7" s="367" t="s">
        <v>2362</v>
      </c>
      <c r="I7" s="367" t="s">
        <v>2361</v>
      </c>
    </row>
    <row r="8" spans="2:9" x14ac:dyDescent="0.25">
      <c r="B8" s="368" t="s">
        <v>2369</v>
      </c>
      <c r="F8" s="369">
        <v>328</v>
      </c>
      <c r="G8" s="370">
        <v>322</v>
      </c>
      <c r="H8" s="370">
        <v>310</v>
      </c>
      <c r="I8" s="369">
        <v>301</v>
      </c>
    </row>
    <row r="9" spans="2:9" x14ac:dyDescent="0.25">
      <c r="B9" s="371" t="s">
        <v>2370</v>
      </c>
      <c r="F9" s="369">
        <v>1</v>
      </c>
      <c r="G9" s="370">
        <v>1</v>
      </c>
      <c r="H9" s="370">
        <v>3</v>
      </c>
      <c r="I9" s="369">
        <v>3</v>
      </c>
    </row>
    <row r="10" spans="2:9" x14ac:dyDescent="0.25">
      <c r="B10" s="368" t="s">
        <v>2371</v>
      </c>
      <c r="F10" s="369">
        <v>17</v>
      </c>
      <c r="G10" s="372">
        <v>17</v>
      </c>
      <c r="H10" s="372">
        <v>17</v>
      </c>
      <c r="I10" s="373">
        <v>17</v>
      </c>
    </row>
    <row r="11" spans="2:9" x14ac:dyDescent="0.25">
      <c r="B11" s="368" t="s">
        <v>2372</v>
      </c>
      <c r="C11" s="368" t="s">
        <v>98</v>
      </c>
      <c r="D11" s="368"/>
      <c r="E11" s="368"/>
      <c r="F11" s="374">
        <v>5.5E-2</v>
      </c>
      <c r="G11" s="374">
        <v>5.6000000000000001E-2</v>
      </c>
      <c r="H11" s="374">
        <v>5.8999999999999997E-2</v>
      </c>
      <c r="I11" s="374">
        <v>5.8999999999999997E-2</v>
      </c>
    </row>
    <row r="12" spans="2:9" x14ac:dyDescent="0.25">
      <c r="B12" s="375"/>
      <c r="C12" s="376" t="s">
        <v>2373</v>
      </c>
      <c r="D12" s="376"/>
      <c r="E12" s="376"/>
      <c r="F12" s="377">
        <v>0.08</v>
      </c>
      <c r="G12" s="378">
        <v>0.08</v>
      </c>
      <c r="H12" s="378">
        <v>0.08</v>
      </c>
      <c r="I12" s="377">
        <v>0.08</v>
      </c>
    </row>
    <row r="13" spans="2:9" x14ac:dyDescent="0.25">
      <c r="B13" s="368" t="s">
        <v>2374</v>
      </c>
      <c r="F13" s="369">
        <v>311</v>
      </c>
      <c r="G13" s="369">
        <v>305</v>
      </c>
      <c r="H13" s="369">
        <v>293</v>
      </c>
      <c r="I13" s="369">
        <v>284</v>
      </c>
    </row>
    <row r="14" spans="2:9" x14ac:dyDescent="0.25">
      <c r="C14" s="368" t="s">
        <v>2375</v>
      </c>
      <c r="D14" s="368"/>
      <c r="E14" s="368"/>
      <c r="F14" s="379">
        <v>0</v>
      </c>
      <c r="G14" s="369">
        <v>0</v>
      </c>
      <c r="H14" s="369">
        <v>0</v>
      </c>
      <c r="I14" s="369">
        <v>0</v>
      </c>
    </row>
    <row r="15" spans="2:9" x14ac:dyDescent="0.25">
      <c r="B15" s="368" t="s">
        <v>2376</v>
      </c>
      <c r="F15" s="369">
        <v>0</v>
      </c>
      <c r="G15" s="369">
        <v>0</v>
      </c>
      <c r="H15" s="369">
        <v>0</v>
      </c>
      <c r="I15" s="369">
        <v>0</v>
      </c>
    </row>
    <row r="16" spans="2:9" x14ac:dyDescent="0.25">
      <c r="B16" s="368" t="s">
        <v>2377</v>
      </c>
      <c r="F16" s="369">
        <v>0</v>
      </c>
      <c r="G16" s="369">
        <v>0</v>
      </c>
      <c r="H16" s="369">
        <v>0</v>
      </c>
      <c r="I16" s="369">
        <v>0</v>
      </c>
    </row>
    <row r="17" spans="1:9" x14ac:dyDescent="0.25">
      <c r="A17" s="380"/>
      <c r="B17" s="381" t="s">
        <v>2378</v>
      </c>
      <c r="C17" s="380"/>
      <c r="F17" s="369">
        <v>0</v>
      </c>
      <c r="G17" s="369">
        <v>0</v>
      </c>
      <c r="H17" s="369">
        <v>0</v>
      </c>
      <c r="I17" s="369">
        <v>0</v>
      </c>
    </row>
    <row r="18" spans="1:9" x14ac:dyDescent="0.25">
      <c r="A18" s="380"/>
      <c r="B18" s="381" t="s">
        <v>2379</v>
      </c>
      <c r="C18" s="380"/>
      <c r="D18" s="382"/>
      <c r="E18" s="382"/>
      <c r="F18" s="383">
        <v>0</v>
      </c>
      <c r="G18" s="383">
        <v>0</v>
      </c>
      <c r="H18" s="383">
        <v>0</v>
      </c>
      <c r="I18" s="383">
        <v>0</v>
      </c>
    </row>
    <row r="19" spans="1:9" x14ac:dyDescent="0.25">
      <c r="A19" s="380"/>
      <c r="B19" s="381" t="s">
        <v>2380</v>
      </c>
      <c r="C19" s="380"/>
      <c r="D19" s="382"/>
      <c r="E19" s="382"/>
      <c r="F19" s="383">
        <v>16</v>
      </c>
      <c r="G19" s="383">
        <v>16</v>
      </c>
      <c r="H19" s="383">
        <v>16</v>
      </c>
      <c r="I19" s="383">
        <v>16</v>
      </c>
    </row>
    <row r="20" spans="1:9" x14ac:dyDescent="0.25">
      <c r="A20" s="380"/>
      <c r="B20" s="381" t="s">
        <v>2381</v>
      </c>
      <c r="C20" s="380"/>
      <c r="D20" s="382"/>
      <c r="E20" s="382"/>
      <c r="F20" s="383">
        <v>16</v>
      </c>
      <c r="G20" s="383">
        <v>16</v>
      </c>
      <c r="H20" s="383">
        <v>16</v>
      </c>
      <c r="I20" s="383">
        <v>16</v>
      </c>
    </row>
    <row r="21" spans="1:9" x14ac:dyDescent="0.25">
      <c r="A21" s="380"/>
      <c r="B21" s="384"/>
      <c r="C21" s="380"/>
      <c r="D21" s="382"/>
      <c r="E21" s="382"/>
      <c r="F21" s="385"/>
      <c r="G21" s="385"/>
      <c r="H21" s="385"/>
      <c r="I21" s="385"/>
    </row>
    <row r="22" spans="1:9" x14ac:dyDescent="0.25">
      <c r="A22" s="380"/>
      <c r="B22" s="386" t="s">
        <v>2382</v>
      </c>
      <c r="C22" s="387"/>
      <c r="D22" s="388"/>
      <c r="E22" s="388"/>
      <c r="F22" s="389"/>
      <c r="G22" s="389"/>
      <c r="H22" s="389"/>
      <c r="I22" s="389"/>
    </row>
    <row r="23" spans="1:9" ht="7.5" customHeight="1" x14ac:dyDescent="0.25"/>
    <row r="24" spans="1:9" ht="18" x14ac:dyDescent="0.25">
      <c r="B24" s="364" t="s">
        <v>2383</v>
      </c>
      <c r="C24" s="364"/>
      <c r="D24" s="364"/>
      <c r="E24" s="364"/>
      <c r="F24" s="364"/>
      <c r="G24" s="364"/>
      <c r="H24" s="364"/>
      <c r="I24" s="364"/>
    </row>
    <row r="25" spans="1:9" ht="5.25" customHeight="1" x14ac:dyDescent="0.25">
      <c r="B25" s="365"/>
      <c r="C25" s="365"/>
      <c r="D25" s="365"/>
      <c r="E25" s="365"/>
      <c r="F25" s="365"/>
      <c r="G25" s="365"/>
      <c r="H25" s="365"/>
      <c r="I25" s="365"/>
    </row>
    <row r="26" spans="1:9" x14ac:dyDescent="0.25">
      <c r="B26" s="366" t="s">
        <v>2368</v>
      </c>
      <c r="C26" s="367"/>
      <c r="D26" s="367"/>
      <c r="E26" s="367"/>
      <c r="F26" s="367" t="s">
        <v>2681</v>
      </c>
      <c r="G26" s="367" t="s">
        <v>2682</v>
      </c>
      <c r="H26" s="367" t="s">
        <v>2362</v>
      </c>
      <c r="I26" s="367" t="s">
        <v>2361</v>
      </c>
    </row>
    <row r="27" spans="1:9" x14ac:dyDescent="0.25">
      <c r="B27" s="368" t="s">
        <v>2374</v>
      </c>
      <c r="F27" s="390" t="s">
        <v>2330</v>
      </c>
      <c r="G27" s="391">
        <v>305</v>
      </c>
      <c r="H27" s="391">
        <v>293</v>
      </c>
      <c r="I27" s="390">
        <v>284</v>
      </c>
    </row>
    <row r="28" spans="1:9" x14ac:dyDescent="0.25">
      <c r="B28" s="368" t="s">
        <v>2384</v>
      </c>
      <c r="F28" s="390" t="s">
        <v>2330</v>
      </c>
      <c r="G28" s="391">
        <v>300</v>
      </c>
      <c r="H28" s="391">
        <v>298</v>
      </c>
      <c r="I28" s="390">
        <v>288</v>
      </c>
    </row>
    <row r="29" spans="1:9" x14ac:dyDescent="0.25">
      <c r="B29" s="381" t="s">
        <v>2385</v>
      </c>
      <c r="C29" s="392"/>
      <c r="D29" s="381"/>
      <c r="E29" s="381"/>
      <c r="F29" s="393" t="s">
        <v>2330</v>
      </c>
      <c r="G29" s="393" t="s">
        <v>2330</v>
      </c>
      <c r="H29" s="393" t="s">
        <v>2330</v>
      </c>
      <c r="I29" s="394" t="s">
        <v>2330</v>
      </c>
    </row>
    <row r="30" spans="1:9" x14ac:dyDescent="0.25">
      <c r="B30" s="380"/>
      <c r="C30" s="381" t="s">
        <v>2386</v>
      </c>
      <c r="D30" s="381"/>
      <c r="E30" s="381"/>
      <c r="F30" s="395" t="s">
        <v>2330</v>
      </c>
      <c r="G30" s="395">
        <v>2</v>
      </c>
      <c r="H30" s="395">
        <v>2</v>
      </c>
      <c r="I30" s="395">
        <v>0</v>
      </c>
    </row>
    <row r="31" spans="1:9" x14ac:dyDescent="0.25">
      <c r="B31" s="380"/>
      <c r="C31" s="381" t="s">
        <v>2387</v>
      </c>
      <c r="D31" s="381"/>
      <c r="E31" s="381"/>
      <c r="F31" s="396" t="s">
        <v>2330</v>
      </c>
      <c r="G31" s="396" t="s">
        <v>2330</v>
      </c>
      <c r="H31" s="396" t="s">
        <v>2330</v>
      </c>
      <c r="I31" s="396" t="s">
        <v>2330</v>
      </c>
    </row>
    <row r="32" spans="1:9" x14ac:dyDescent="0.25">
      <c r="B32" s="380"/>
      <c r="C32" s="381" t="s">
        <v>2388</v>
      </c>
      <c r="D32" s="381"/>
      <c r="E32" s="381"/>
      <c r="F32" s="396" t="s">
        <v>2330</v>
      </c>
      <c r="G32" s="396">
        <v>0</v>
      </c>
      <c r="H32" s="396">
        <v>0</v>
      </c>
      <c r="I32" s="396">
        <v>2</v>
      </c>
    </row>
    <row r="33" spans="2:9" x14ac:dyDescent="0.25">
      <c r="B33" s="380"/>
      <c r="C33" s="381" t="s">
        <v>2389</v>
      </c>
      <c r="D33" s="381"/>
      <c r="E33" s="381"/>
      <c r="F33" s="396" t="s">
        <v>2330</v>
      </c>
      <c r="G33" s="396" t="s">
        <v>2330</v>
      </c>
      <c r="H33" s="396" t="s">
        <v>2330</v>
      </c>
      <c r="I33" s="396" t="s">
        <v>2330</v>
      </c>
    </row>
    <row r="34" spans="2:9" x14ac:dyDescent="0.25">
      <c r="B34" s="380"/>
      <c r="C34" s="381" t="s">
        <v>2390</v>
      </c>
      <c r="D34" s="381"/>
      <c r="E34" s="381"/>
      <c r="F34" s="396" t="s">
        <v>2330</v>
      </c>
      <c r="G34" s="396" t="s">
        <v>2330</v>
      </c>
      <c r="H34" s="396" t="s">
        <v>2330</v>
      </c>
      <c r="I34" s="396" t="s">
        <v>2330</v>
      </c>
    </row>
    <row r="35" spans="2:9" x14ac:dyDescent="0.25">
      <c r="B35" s="380"/>
      <c r="C35" s="381" t="s">
        <v>2391</v>
      </c>
      <c r="D35" s="381"/>
      <c r="E35" s="381"/>
      <c r="F35" s="396" t="s">
        <v>2330</v>
      </c>
      <c r="G35" s="396" t="s">
        <v>2330</v>
      </c>
      <c r="H35" s="396" t="s">
        <v>2330</v>
      </c>
      <c r="I35" s="396" t="s">
        <v>2330</v>
      </c>
    </row>
    <row r="36" spans="2:9" x14ac:dyDescent="0.25">
      <c r="B36" s="380"/>
      <c r="C36" s="381" t="s">
        <v>2392</v>
      </c>
      <c r="D36" s="381"/>
      <c r="E36" s="381"/>
      <c r="F36" s="395" t="s">
        <v>2330</v>
      </c>
      <c r="G36" s="395">
        <v>5</v>
      </c>
      <c r="H36" s="395">
        <v>6</v>
      </c>
      <c r="I36" s="395">
        <v>5</v>
      </c>
    </row>
    <row r="37" spans="2:9" x14ac:dyDescent="0.25">
      <c r="B37" s="380"/>
      <c r="C37" s="381" t="s">
        <v>2393</v>
      </c>
      <c r="D37" s="381"/>
      <c r="E37" s="381"/>
      <c r="F37" s="397" t="s">
        <v>2330</v>
      </c>
      <c r="G37" s="397">
        <v>50</v>
      </c>
      <c r="H37" s="397">
        <v>53</v>
      </c>
      <c r="I37" s="397">
        <v>30</v>
      </c>
    </row>
    <row r="38" spans="2:9" x14ac:dyDescent="0.25">
      <c r="B38" s="380"/>
      <c r="C38" s="381" t="s">
        <v>2394</v>
      </c>
      <c r="D38" s="381"/>
      <c r="E38" s="381"/>
      <c r="F38" s="397" t="s">
        <v>2330</v>
      </c>
      <c r="G38" s="397">
        <v>248</v>
      </c>
      <c r="H38" s="397">
        <v>232</v>
      </c>
      <c r="I38" s="397">
        <v>247</v>
      </c>
    </row>
    <row r="39" spans="2:9" x14ac:dyDescent="0.25">
      <c r="B39" s="381" t="s">
        <v>2395</v>
      </c>
      <c r="C39" s="381" t="s">
        <v>2396</v>
      </c>
      <c r="D39" s="381"/>
      <c r="E39" s="381"/>
      <c r="F39" s="398" t="s">
        <v>2330</v>
      </c>
      <c r="G39" s="398">
        <v>0</v>
      </c>
      <c r="H39" s="398">
        <v>0</v>
      </c>
      <c r="I39" s="398">
        <v>0</v>
      </c>
    </row>
    <row r="40" spans="2:9" x14ac:dyDescent="0.25">
      <c r="B40" s="380"/>
      <c r="C40" s="381" t="s">
        <v>2397</v>
      </c>
      <c r="D40" s="381"/>
      <c r="E40" s="381"/>
      <c r="F40" s="398" t="s">
        <v>2330</v>
      </c>
      <c r="G40" s="398">
        <v>1</v>
      </c>
      <c r="H40" s="398">
        <v>1</v>
      </c>
      <c r="I40" s="398">
        <v>1</v>
      </c>
    </row>
    <row r="41" spans="2:9" x14ac:dyDescent="0.25">
      <c r="B41" s="380"/>
      <c r="C41" s="381" t="s">
        <v>2398</v>
      </c>
      <c r="D41" s="381"/>
      <c r="E41" s="381"/>
      <c r="F41" s="399" t="s">
        <v>2330</v>
      </c>
      <c r="G41" s="399" t="s">
        <v>2330</v>
      </c>
      <c r="H41" s="399" t="s">
        <v>2330</v>
      </c>
      <c r="I41" s="399" t="s">
        <v>2330</v>
      </c>
    </row>
    <row r="42" spans="2:9" x14ac:dyDescent="0.25">
      <c r="B42" s="381" t="s">
        <v>2399</v>
      </c>
      <c r="C42" s="381" t="s">
        <v>2400</v>
      </c>
      <c r="D42" s="381"/>
      <c r="E42" s="381"/>
      <c r="F42" s="398" t="s">
        <v>2330</v>
      </c>
      <c r="G42" s="398">
        <v>0.99</v>
      </c>
      <c r="H42" s="398">
        <v>0.99</v>
      </c>
      <c r="I42" s="398">
        <v>0.99</v>
      </c>
    </row>
    <row r="43" spans="2:9" x14ac:dyDescent="0.25">
      <c r="B43" s="380"/>
      <c r="C43" s="381" t="s">
        <v>2401</v>
      </c>
      <c r="D43" s="381"/>
      <c r="E43" s="381"/>
      <c r="F43" s="398" t="s">
        <v>2330</v>
      </c>
      <c r="G43" s="398">
        <v>0</v>
      </c>
      <c r="H43" s="398">
        <v>0</v>
      </c>
      <c r="I43" s="398">
        <v>0</v>
      </c>
    </row>
    <row r="44" spans="2:9" x14ac:dyDescent="0.25">
      <c r="B44" s="380"/>
      <c r="C44" s="381" t="s">
        <v>2402</v>
      </c>
      <c r="D44" s="381"/>
      <c r="E44" s="381"/>
      <c r="F44" s="398" t="s">
        <v>2330</v>
      </c>
      <c r="G44" s="398">
        <v>0.01</v>
      </c>
      <c r="H44" s="398">
        <v>0.01</v>
      </c>
      <c r="I44" s="398">
        <v>0.01</v>
      </c>
    </row>
    <row r="45" spans="2:9" x14ac:dyDescent="0.25">
      <c r="B45" s="381" t="s">
        <v>2403</v>
      </c>
      <c r="C45" s="381" t="s">
        <v>176</v>
      </c>
      <c r="D45" s="381"/>
      <c r="E45" s="381"/>
      <c r="F45" s="400" t="s">
        <v>2330</v>
      </c>
      <c r="G45" s="400">
        <v>1</v>
      </c>
      <c r="H45" s="400">
        <v>1</v>
      </c>
      <c r="I45" s="400">
        <v>1</v>
      </c>
    </row>
    <row r="46" spans="2:9" x14ac:dyDescent="0.25">
      <c r="B46" s="380"/>
      <c r="C46" s="381" t="s">
        <v>163</v>
      </c>
      <c r="D46" s="381"/>
      <c r="E46" s="381"/>
      <c r="F46" s="400" t="s">
        <v>2330</v>
      </c>
      <c r="G46" s="400">
        <v>0</v>
      </c>
      <c r="H46" s="400">
        <v>0</v>
      </c>
      <c r="I46" s="400">
        <v>0</v>
      </c>
    </row>
    <row r="47" spans="2:9" x14ac:dyDescent="0.25">
      <c r="B47" s="380"/>
      <c r="C47" s="381" t="s">
        <v>182</v>
      </c>
      <c r="D47" s="381"/>
      <c r="E47" s="381"/>
      <c r="F47" s="401" t="s">
        <v>2330</v>
      </c>
      <c r="G47" s="401" t="s">
        <v>2330</v>
      </c>
      <c r="H47" s="401" t="s">
        <v>2330</v>
      </c>
      <c r="I47" s="401" t="s">
        <v>2330</v>
      </c>
    </row>
    <row r="48" spans="2:9" x14ac:dyDescent="0.25">
      <c r="B48" s="380"/>
      <c r="C48" s="381" t="s">
        <v>1137</v>
      </c>
      <c r="D48" s="381"/>
      <c r="E48" s="381"/>
      <c r="F48" s="401" t="s">
        <v>2330</v>
      </c>
      <c r="G48" s="401" t="s">
        <v>2330</v>
      </c>
      <c r="H48" s="401" t="s">
        <v>2330</v>
      </c>
      <c r="I48" s="401" t="s">
        <v>2330</v>
      </c>
    </row>
    <row r="49" spans="2:11" x14ac:dyDescent="0.25">
      <c r="B49" s="380"/>
      <c r="C49" s="381" t="s">
        <v>167</v>
      </c>
      <c r="D49" s="381"/>
      <c r="E49" s="381"/>
      <c r="F49" s="401" t="s">
        <v>2330</v>
      </c>
      <c r="G49" s="401" t="s">
        <v>2330</v>
      </c>
      <c r="H49" s="401" t="s">
        <v>2330</v>
      </c>
      <c r="I49" s="401" t="s">
        <v>2330</v>
      </c>
    </row>
    <row r="50" spans="2:11" x14ac:dyDescent="0.25">
      <c r="B50" s="380"/>
      <c r="C50" s="381" t="s">
        <v>1139</v>
      </c>
      <c r="D50" s="381"/>
      <c r="E50" s="381"/>
      <c r="F50" s="401" t="s">
        <v>2330</v>
      </c>
      <c r="G50" s="401" t="s">
        <v>2330</v>
      </c>
      <c r="H50" s="401" t="s">
        <v>2330</v>
      </c>
      <c r="I50" s="401" t="s">
        <v>2330</v>
      </c>
    </row>
    <row r="51" spans="2:11" x14ac:dyDescent="0.25">
      <c r="B51" s="380"/>
      <c r="C51" s="381" t="s">
        <v>96</v>
      </c>
      <c r="D51" s="381"/>
      <c r="E51" s="381"/>
      <c r="F51" s="401" t="s">
        <v>2330</v>
      </c>
      <c r="G51" s="401" t="s">
        <v>2330</v>
      </c>
      <c r="H51" s="401" t="s">
        <v>2330</v>
      </c>
      <c r="I51" s="401" t="s">
        <v>2330</v>
      </c>
    </row>
    <row r="52" spans="2:11" x14ac:dyDescent="0.25">
      <c r="B52" s="381" t="s">
        <v>2404</v>
      </c>
      <c r="C52" s="380"/>
      <c r="D52" s="380"/>
      <c r="E52" s="380"/>
      <c r="F52" s="402">
        <v>0</v>
      </c>
      <c r="G52" s="402">
        <v>1</v>
      </c>
      <c r="H52" s="402">
        <v>1</v>
      </c>
      <c r="I52" s="402">
        <v>1</v>
      </c>
    </row>
    <row r="53" spans="2:11" x14ac:dyDescent="0.25">
      <c r="B53" s="381" t="s">
        <v>2405</v>
      </c>
      <c r="C53" s="380"/>
      <c r="D53" s="380"/>
      <c r="E53" s="380"/>
      <c r="F53" s="402">
        <v>0</v>
      </c>
      <c r="G53" s="402">
        <v>1</v>
      </c>
      <c r="H53" s="402">
        <v>1</v>
      </c>
      <c r="I53" s="402">
        <v>1</v>
      </c>
    </row>
    <row r="54" spans="2:11" x14ac:dyDescent="0.25">
      <c r="B54" s="381" t="s">
        <v>2406</v>
      </c>
      <c r="C54" s="380"/>
      <c r="D54" s="380"/>
      <c r="E54" s="380"/>
      <c r="F54" s="402">
        <v>0</v>
      </c>
      <c r="G54" s="402">
        <v>1</v>
      </c>
      <c r="H54" s="402">
        <v>1</v>
      </c>
      <c r="I54" s="402">
        <v>1</v>
      </c>
    </row>
    <row r="55" spans="2:11" x14ac:dyDescent="0.25">
      <c r="B55" s="381" t="s">
        <v>2407</v>
      </c>
      <c r="C55" s="381" t="s">
        <v>2408</v>
      </c>
      <c r="D55" s="381"/>
      <c r="E55" s="381"/>
      <c r="F55" s="403"/>
      <c r="G55" s="404"/>
      <c r="H55" s="404"/>
      <c r="I55" s="403"/>
    </row>
    <row r="56" spans="2:11" x14ac:dyDescent="0.25">
      <c r="B56" s="380"/>
      <c r="C56" s="381" t="s">
        <v>2409</v>
      </c>
      <c r="D56" s="381"/>
      <c r="E56" s="381"/>
      <c r="F56" s="403">
        <v>0</v>
      </c>
      <c r="G56" s="404" t="s">
        <v>2410</v>
      </c>
      <c r="H56" s="404" t="s">
        <v>2410</v>
      </c>
      <c r="I56" s="403" t="s">
        <v>2410</v>
      </c>
    </row>
    <row r="57" spans="2:11" x14ac:dyDescent="0.25">
      <c r="C57" s="368" t="s">
        <v>2411</v>
      </c>
      <c r="D57" s="368"/>
      <c r="E57" s="368"/>
      <c r="F57" s="403">
        <v>0</v>
      </c>
      <c r="G57" s="404" t="s">
        <v>2410</v>
      </c>
      <c r="H57" s="404" t="s">
        <v>2410</v>
      </c>
      <c r="I57" s="403" t="s">
        <v>2410</v>
      </c>
    </row>
    <row r="58" spans="2:11" x14ac:dyDescent="0.25">
      <c r="C58" s="368"/>
      <c r="D58" s="368"/>
      <c r="E58" s="368"/>
      <c r="F58" s="403"/>
      <c r="G58" s="404" t="s">
        <v>2410</v>
      </c>
      <c r="H58" s="404" t="s">
        <v>2410</v>
      </c>
      <c r="I58" s="403" t="s">
        <v>2410</v>
      </c>
    </row>
    <row r="59" spans="2:11" ht="27" customHeight="1" x14ac:dyDescent="0.25">
      <c r="B59" s="614" t="s">
        <v>2412</v>
      </c>
      <c r="C59" s="614"/>
      <c r="D59" s="614"/>
      <c r="E59" s="368"/>
      <c r="F59" s="403"/>
      <c r="G59" s="404"/>
      <c r="H59" s="404"/>
      <c r="I59" s="403"/>
      <c r="J59" s="214"/>
    </row>
    <row r="60" spans="2:11" ht="17.25" customHeight="1" x14ac:dyDescent="0.25">
      <c r="B60" s="405"/>
      <c r="C60" s="405"/>
      <c r="D60" s="405"/>
      <c r="E60" s="405"/>
      <c r="F60" s="405"/>
      <c r="G60" s="405"/>
      <c r="H60" s="405"/>
      <c r="I60" s="405"/>
      <c r="J60" s="405"/>
      <c r="K60" s="405"/>
    </row>
    <row r="61" spans="2:11" x14ac:dyDescent="0.25">
      <c r="B61" s="311" t="s">
        <v>2413</v>
      </c>
      <c r="K61" s="214"/>
    </row>
    <row r="62" spans="2:11" x14ac:dyDescent="0.25">
      <c r="B62" s="406" t="s">
        <v>2414</v>
      </c>
      <c r="C62" s="407" t="s">
        <v>2410</v>
      </c>
      <c r="D62" s="407" t="s">
        <v>2415</v>
      </c>
      <c r="E62" s="407" t="s">
        <v>2416</v>
      </c>
      <c r="F62" s="407" t="s">
        <v>2417</v>
      </c>
      <c r="G62" s="407" t="s">
        <v>2418</v>
      </c>
      <c r="H62" s="407" t="s">
        <v>2419</v>
      </c>
      <c r="I62" s="407" t="s">
        <v>2420</v>
      </c>
      <c r="J62" s="407" t="s">
        <v>2421</v>
      </c>
      <c r="K62" s="407" t="s">
        <v>2422</v>
      </c>
    </row>
    <row r="63" spans="2:11" x14ac:dyDescent="0.25">
      <c r="B63" s="407" t="s">
        <v>2423</v>
      </c>
      <c r="C63" s="407"/>
      <c r="D63" s="407"/>
      <c r="E63" s="407"/>
      <c r="F63" s="407"/>
      <c r="G63" s="407"/>
      <c r="H63" s="407"/>
      <c r="I63" s="407"/>
      <c r="J63" s="407"/>
      <c r="K63" s="407"/>
    </row>
    <row r="64" spans="2:11" x14ac:dyDescent="0.25">
      <c r="B64" s="407" t="s">
        <v>2424</v>
      </c>
      <c r="C64" s="408">
        <v>5.593509652642032</v>
      </c>
      <c r="D64" s="409"/>
      <c r="E64" s="407"/>
      <c r="F64" s="407"/>
      <c r="G64" s="407"/>
      <c r="H64" s="407"/>
      <c r="I64" s="407"/>
      <c r="J64" s="407"/>
      <c r="K64" s="407"/>
    </row>
    <row r="65" spans="2:11" x14ac:dyDescent="0.25">
      <c r="B65" s="407" t="s">
        <v>2425</v>
      </c>
      <c r="C65" s="408">
        <v>8.5000108162421029</v>
      </c>
      <c r="D65" s="409"/>
      <c r="E65" s="407"/>
      <c r="F65" s="407"/>
      <c r="G65" s="407"/>
      <c r="H65" s="407"/>
      <c r="I65" s="407"/>
      <c r="J65" s="407"/>
      <c r="K65" s="407"/>
    </row>
    <row r="66" spans="2:11" x14ac:dyDescent="0.25">
      <c r="B66" s="407" t="s">
        <v>2426</v>
      </c>
      <c r="C66" s="408">
        <v>3.1014795321969943</v>
      </c>
      <c r="D66" s="409"/>
      <c r="E66" s="407"/>
      <c r="F66" s="407"/>
      <c r="G66" s="407"/>
      <c r="H66" s="407"/>
      <c r="I66" s="407"/>
      <c r="J66" s="407"/>
      <c r="K66" s="407"/>
    </row>
    <row r="67" spans="2:11" x14ac:dyDescent="0.25">
      <c r="B67" s="407" t="s">
        <v>98</v>
      </c>
      <c r="C67" s="408">
        <v>17.19500000108113</v>
      </c>
      <c r="D67" s="409"/>
      <c r="E67" s="407"/>
      <c r="F67" s="407"/>
      <c r="G67" s="407"/>
      <c r="H67" s="407"/>
      <c r="I67" s="407"/>
      <c r="J67" s="407"/>
      <c r="K67" s="407"/>
    </row>
    <row r="68" spans="2:11" x14ac:dyDescent="0.25">
      <c r="C68" s="410"/>
    </row>
    <row r="69" spans="2:11" x14ac:dyDescent="0.25">
      <c r="B69" s="311" t="s">
        <v>2427</v>
      </c>
    </row>
    <row r="70" spans="2:11" x14ac:dyDescent="0.25">
      <c r="B70" s="406" t="s">
        <v>2428</v>
      </c>
      <c r="C70" s="407" t="s">
        <v>2410</v>
      </c>
      <c r="D70" s="407" t="s">
        <v>2415</v>
      </c>
      <c r="E70" s="407" t="s">
        <v>2416</v>
      </c>
      <c r="F70" s="407" t="s">
        <v>2417</v>
      </c>
      <c r="G70" s="407" t="s">
        <v>2418</v>
      </c>
      <c r="H70" s="407" t="s">
        <v>2419</v>
      </c>
      <c r="I70" s="407" t="s">
        <v>2420</v>
      </c>
      <c r="J70" s="407" t="s">
        <v>2421</v>
      </c>
      <c r="K70" s="407" t="s">
        <v>2422</v>
      </c>
    </row>
    <row r="71" spans="2:11" x14ac:dyDescent="0.25">
      <c r="B71" s="407" t="s">
        <v>2429</v>
      </c>
      <c r="C71" s="409">
        <v>2.6900866206328891</v>
      </c>
      <c r="D71" s="409"/>
      <c r="E71" s="407"/>
      <c r="F71" s="407"/>
      <c r="G71" s="407"/>
      <c r="H71" s="407"/>
      <c r="I71" s="407"/>
      <c r="J71" s="407"/>
      <c r="K71" s="407"/>
    </row>
    <row r="72" spans="2:11" x14ac:dyDescent="0.25">
      <c r="B72" s="407" t="s">
        <v>2430</v>
      </c>
      <c r="C72" s="411"/>
      <c r="D72" s="409"/>
      <c r="E72" s="407"/>
      <c r="F72" s="407"/>
      <c r="G72" s="407"/>
      <c r="H72" s="407"/>
      <c r="I72" s="407"/>
      <c r="J72" s="407"/>
      <c r="K72" s="407"/>
    </row>
    <row r="73" spans="2:11" x14ac:dyDescent="0.25">
      <c r="B73" s="407" t="s">
        <v>2431</v>
      </c>
      <c r="C73" s="411">
        <v>14.504913380448244</v>
      </c>
      <c r="D73" s="409"/>
      <c r="E73" s="407"/>
      <c r="F73" s="407"/>
      <c r="G73" s="407"/>
      <c r="H73" s="407"/>
      <c r="I73" s="407"/>
      <c r="J73" s="407"/>
      <c r="K73" s="407"/>
    </row>
    <row r="74" spans="2:11" x14ac:dyDescent="0.25">
      <c r="B74" s="412" t="s">
        <v>2432</v>
      </c>
      <c r="C74" s="411"/>
      <c r="D74" s="409"/>
      <c r="E74" s="407"/>
      <c r="F74" s="407"/>
      <c r="G74" s="407"/>
      <c r="H74" s="407"/>
      <c r="I74" s="407"/>
      <c r="J74" s="407"/>
      <c r="K74" s="407"/>
    </row>
    <row r="75" spans="2:11" x14ac:dyDescent="0.25">
      <c r="B75" s="407" t="s">
        <v>98</v>
      </c>
      <c r="C75" s="411">
        <v>17.195000001081134</v>
      </c>
      <c r="D75" s="409">
        <v>0</v>
      </c>
      <c r="E75" s="407">
        <v>0</v>
      </c>
      <c r="F75" s="407"/>
      <c r="G75" s="407"/>
      <c r="H75" s="407"/>
      <c r="I75" s="407"/>
      <c r="J75" s="407"/>
      <c r="K75" s="407"/>
    </row>
    <row r="76" spans="2:11" x14ac:dyDescent="0.25">
      <c r="C76" s="410"/>
    </row>
    <row r="77" spans="2:11" x14ac:dyDescent="0.25">
      <c r="B77" s="311" t="s">
        <v>2433</v>
      </c>
    </row>
    <row r="78" spans="2:11" x14ac:dyDescent="0.25">
      <c r="B78" s="406" t="s">
        <v>2434</v>
      </c>
      <c r="C78" s="407" t="s">
        <v>2424</v>
      </c>
      <c r="D78" s="407" t="s">
        <v>2425</v>
      </c>
      <c r="E78" s="407" t="s">
        <v>2426</v>
      </c>
      <c r="F78" s="407" t="s">
        <v>98</v>
      </c>
    </row>
    <row r="79" spans="2:11" x14ac:dyDescent="0.25">
      <c r="B79" s="407" t="s">
        <v>2429</v>
      </c>
      <c r="C79" s="409">
        <v>0.7</v>
      </c>
      <c r="D79" s="409">
        <v>2</v>
      </c>
      <c r="E79" s="409">
        <v>0</v>
      </c>
      <c r="F79" s="409">
        <v>2.7</v>
      </c>
    </row>
    <row r="80" spans="2:11" x14ac:dyDescent="0.25">
      <c r="B80" s="407" t="s">
        <v>2430</v>
      </c>
      <c r="C80" s="411"/>
      <c r="D80" s="409"/>
      <c r="E80" s="409"/>
      <c r="F80" s="409"/>
    </row>
    <row r="81" spans="2:11" x14ac:dyDescent="0.25">
      <c r="B81" s="407" t="s">
        <v>2431</v>
      </c>
      <c r="C81" s="411">
        <v>4.8999999999999995</v>
      </c>
      <c r="D81" s="409">
        <v>6.5</v>
      </c>
      <c r="E81" s="409">
        <v>3.1</v>
      </c>
      <c r="F81" s="409">
        <v>14.499999999999998</v>
      </c>
    </row>
    <row r="82" spans="2:11" ht="15" customHeight="1" x14ac:dyDescent="0.25">
      <c r="B82" s="412" t="s">
        <v>2432</v>
      </c>
      <c r="C82" s="411"/>
      <c r="D82" s="409"/>
      <c r="E82" s="409"/>
      <c r="F82" s="409"/>
    </row>
    <row r="83" spans="2:11" x14ac:dyDescent="0.25">
      <c r="B83" s="407" t="s">
        <v>98</v>
      </c>
      <c r="C83" s="411">
        <v>5.6</v>
      </c>
      <c r="D83" s="409">
        <v>8.5</v>
      </c>
      <c r="E83" s="409">
        <v>3.1</v>
      </c>
      <c r="F83" s="409">
        <v>17.2</v>
      </c>
    </row>
    <row r="84" spans="2:11" x14ac:dyDescent="0.25">
      <c r="C84" s="410"/>
    </row>
    <row r="85" spans="2:11" s="413" customFormat="1" x14ac:dyDescent="0.25">
      <c r="B85" s="311" t="s">
        <v>2435</v>
      </c>
      <c r="C85" s="310"/>
      <c r="D85" s="310"/>
      <c r="E85" s="310"/>
      <c r="F85" s="310"/>
      <c r="G85" s="310"/>
      <c r="H85" s="310"/>
      <c r="I85" s="310"/>
      <c r="J85" s="310"/>
      <c r="K85" s="310"/>
    </row>
    <row r="86" spans="2:11" x14ac:dyDescent="0.25">
      <c r="B86" s="615" t="s">
        <v>2436</v>
      </c>
      <c r="C86" s="616"/>
      <c r="D86" s="616"/>
      <c r="E86" s="617"/>
      <c r="F86" s="414"/>
    </row>
    <row r="87" spans="2:11" x14ac:dyDescent="0.25">
      <c r="B87" s="415"/>
      <c r="C87" s="415"/>
      <c r="D87" s="415"/>
      <c r="E87" s="415"/>
      <c r="F87" s="410"/>
    </row>
    <row r="88" spans="2:11" x14ac:dyDescent="0.25">
      <c r="B88" s="380"/>
      <c r="C88" s="380"/>
      <c r="D88" s="380"/>
    </row>
    <row r="89" spans="2:11" x14ac:dyDescent="0.25">
      <c r="B89" s="416" t="s">
        <v>2437</v>
      </c>
      <c r="C89" s="417"/>
      <c r="D89" s="380"/>
    </row>
    <row r="90" spans="2:11" x14ac:dyDescent="0.25">
      <c r="B90" s="412" t="s">
        <v>2438</v>
      </c>
      <c r="C90" s="418">
        <v>0</v>
      </c>
      <c r="D90" s="380"/>
    </row>
    <row r="91" spans="2:11" x14ac:dyDescent="0.25">
      <c r="B91" s="412" t="s">
        <v>2439</v>
      </c>
      <c r="C91" s="418">
        <v>0</v>
      </c>
      <c r="D91" s="380"/>
    </row>
    <row r="92" spans="2:11" x14ac:dyDescent="0.25">
      <c r="B92" s="412" t="s">
        <v>2426</v>
      </c>
      <c r="C92" s="418">
        <v>0</v>
      </c>
      <c r="D92" s="380"/>
    </row>
    <row r="93" spans="2:11" x14ac:dyDescent="0.25">
      <c r="B93" s="412" t="s">
        <v>98</v>
      </c>
      <c r="C93" s="418">
        <v>0</v>
      </c>
      <c r="D93" s="380"/>
    </row>
    <row r="94" spans="2:11" x14ac:dyDescent="0.25">
      <c r="B94" s="380"/>
      <c r="C94" s="380"/>
      <c r="D94" s="380"/>
    </row>
    <row r="95" spans="2:11" x14ac:dyDescent="0.25">
      <c r="B95" s="416" t="s">
        <v>2440</v>
      </c>
      <c r="C95" s="417"/>
      <c r="D95" s="380"/>
    </row>
    <row r="96" spans="2:11" x14ac:dyDescent="0.25">
      <c r="B96" s="412" t="s">
        <v>2438</v>
      </c>
      <c r="C96" s="418">
        <v>0</v>
      </c>
      <c r="D96" s="380"/>
    </row>
    <row r="97" spans="2:6" x14ac:dyDescent="0.25">
      <c r="B97" s="412" t="s">
        <v>2439</v>
      </c>
      <c r="C97" s="418">
        <v>0</v>
      </c>
      <c r="D97" s="380"/>
    </row>
    <row r="98" spans="2:6" x14ac:dyDescent="0.25">
      <c r="B98" s="412" t="s">
        <v>2426</v>
      </c>
      <c r="C98" s="418">
        <v>0</v>
      </c>
      <c r="D98" s="380"/>
    </row>
    <row r="99" spans="2:6" x14ac:dyDescent="0.25">
      <c r="B99" s="412" t="s">
        <v>98</v>
      </c>
      <c r="C99" s="418">
        <v>0</v>
      </c>
      <c r="D99" s="380"/>
    </row>
    <row r="100" spans="2:6" x14ac:dyDescent="0.25">
      <c r="B100" s="380"/>
      <c r="C100" s="417"/>
      <c r="D100" s="380"/>
    </row>
    <row r="101" spans="2:6" x14ac:dyDescent="0.25">
      <c r="B101" s="380"/>
      <c r="C101" s="417"/>
      <c r="D101" s="380"/>
    </row>
    <row r="102" spans="2:6" x14ac:dyDescent="0.25">
      <c r="B102" s="380"/>
      <c r="C102" s="417"/>
      <c r="D102" s="380"/>
    </row>
    <row r="103" spans="2:6" ht="18" x14ac:dyDescent="0.25">
      <c r="B103" s="618" t="s">
        <v>2441</v>
      </c>
      <c r="C103" s="618"/>
      <c r="D103" s="618"/>
      <c r="E103" s="618"/>
      <c r="F103" s="618"/>
    </row>
    <row r="104" spans="2:6" ht="18" x14ac:dyDescent="0.25">
      <c r="B104" s="405"/>
      <c r="C104" s="419"/>
      <c r="D104" s="420"/>
      <c r="E104" s="420"/>
      <c r="F104" s="420"/>
    </row>
    <row r="105" spans="2:6" x14ac:dyDescent="0.25">
      <c r="B105" s="421" t="s">
        <v>2442</v>
      </c>
      <c r="C105" s="422">
        <v>311</v>
      </c>
    </row>
    <row r="106" spans="2:6" x14ac:dyDescent="0.25">
      <c r="B106" s="423" t="s">
        <v>2443</v>
      </c>
      <c r="C106" s="422">
        <v>1</v>
      </c>
      <c r="D106" s="214"/>
    </row>
    <row r="107" spans="2:6" x14ac:dyDescent="0.25">
      <c r="B107" s="423" t="s">
        <v>2444</v>
      </c>
      <c r="C107" s="422"/>
    </row>
    <row r="108" spans="2:6" x14ac:dyDescent="0.25">
      <c r="B108" s="423" t="s">
        <v>2445</v>
      </c>
      <c r="C108" s="422"/>
    </row>
    <row r="109" spans="2:6" x14ac:dyDescent="0.25">
      <c r="B109" s="423" t="s">
        <v>2446</v>
      </c>
      <c r="C109" s="422"/>
    </row>
    <row r="110" spans="2:6" x14ac:dyDescent="0.25">
      <c r="B110" s="423" t="s">
        <v>2447</v>
      </c>
      <c r="C110" s="422"/>
    </row>
    <row r="111" spans="2:6" x14ac:dyDescent="0.25">
      <c r="B111" s="423" t="s">
        <v>2448</v>
      </c>
      <c r="C111" s="422"/>
    </row>
    <row r="112" spans="2:6" x14ac:dyDescent="0.25">
      <c r="B112" s="423" t="s">
        <v>2449</v>
      </c>
      <c r="C112" s="422"/>
    </row>
    <row r="113" spans="2:6" x14ac:dyDescent="0.25">
      <c r="B113" s="424"/>
      <c r="C113" s="170"/>
    </row>
    <row r="115" spans="2:6" ht="18" x14ac:dyDescent="0.25">
      <c r="B115" s="618" t="s">
        <v>2450</v>
      </c>
      <c r="C115" s="618"/>
      <c r="D115" s="618"/>
      <c r="E115" s="618"/>
      <c r="F115" s="618"/>
    </row>
    <row r="116" spans="2:6" ht="18" x14ac:dyDescent="0.25">
      <c r="B116" s="405"/>
      <c r="C116" s="612" t="s">
        <v>2451</v>
      </c>
      <c r="D116" s="612"/>
      <c r="E116" s="612"/>
      <c r="F116" s="612"/>
    </row>
    <row r="117" spans="2:6" x14ac:dyDescent="0.25">
      <c r="B117" s="425" t="s">
        <v>2452</v>
      </c>
      <c r="C117" s="619"/>
      <c r="D117" s="619"/>
      <c r="E117" s="619"/>
      <c r="F117" s="619"/>
    </row>
    <row r="118" spans="2:6" x14ac:dyDescent="0.25">
      <c r="B118" s="425"/>
      <c r="C118" s="426"/>
      <c r="D118" s="426"/>
      <c r="E118" s="426"/>
      <c r="F118" s="426"/>
    </row>
    <row r="119" spans="2:6" x14ac:dyDescent="0.25">
      <c r="B119" s="427" t="s">
        <v>2453</v>
      </c>
      <c r="C119" s="620"/>
      <c r="D119" s="620"/>
      <c r="E119" s="620"/>
      <c r="F119" s="620"/>
    </row>
    <row r="120" spans="2:6" x14ac:dyDescent="0.25">
      <c r="B120" s="428" t="s">
        <v>2454</v>
      </c>
      <c r="C120" s="413"/>
      <c r="D120" s="413"/>
      <c r="E120" s="413"/>
      <c r="F120" s="413"/>
    </row>
    <row r="121" spans="2:6" x14ac:dyDescent="0.25">
      <c r="B121" s="425"/>
    </row>
    <row r="122" spans="2:6" x14ac:dyDescent="0.25">
      <c r="B122" s="425"/>
    </row>
    <row r="123" spans="2:6" ht="15.75" x14ac:dyDescent="0.25">
      <c r="B123" s="429"/>
    </row>
    <row r="124" spans="2:6" ht="18" x14ac:dyDescent="0.25">
      <c r="B124" s="618" t="s">
        <v>2455</v>
      </c>
      <c r="C124" s="618"/>
      <c r="D124" s="618"/>
      <c r="E124" s="618"/>
      <c r="F124" s="618"/>
    </row>
    <row r="125" spans="2:6" ht="18" x14ac:dyDescent="0.25">
      <c r="B125" s="405"/>
      <c r="C125" s="612" t="s">
        <v>2451</v>
      </c>
      <c r="D125" s="612"/>
      <c r="E125" s="612"/>
      <c r="F125" s="612"/>
    </row>
    <row r="126" spans="2:6" x14ac:dyDescent="0.25">
      <c r="B126" s="430"/>
      <c r="C126" s="621" t="s">
        <v>2456</v>
      </c>
      <c r="D126" s="621"/>
      <c r="E126" s="621" t="s">
        <v>2457</v>
      </c>
      <c r="F126" s="621"/>
    </row>
    <row r="127" spans="2:6" ht="30" x14ac:dyDescent="0.25">
      <c r="B127" s="431" t="s">
        <v>2458</v>
      </c>
      <c r="C127" s="619" t="s">
        <v>2459</v>
      </c>
      <c r="D127" s="619"/>
      <c r="E127" s="619"/>
      <c r="F127" s="619"/>
    </row>
    <row r="128" spans="2:6" x14ac:dyDescent="0.25">
      <c r="B128" s="425" t="s">
        <v>2460</v>
      </c>
      <c r="C128" s="619" t="s">
        <v>2459</v>
      </c>
      <c r="D128" s="619"/>
      <c r="E128" s="619"/>
      <c r="F128" s="619"/>
    </row>
    <row r="129" spans="2:9" x14ac:dyDescent="0.25">
      <c r="B129" s="427" t="s">
        <v>2461</v>
      </c>
      <c r="C129" s="620"/>
      <c r="D129" s="620"/>
      <c r="E129" s="620" t="s">
        <v>2459</v>
      </c>
      <c r="F129" s="620"/>
    </row>
    <row r="130" spans="2:9" x14ac:dyDescent="0.25">
      <c r="B130" s="432" t="s">
        <v>2462</v>
      </c>
    </row>
    <row r="131" spans="2:9" x14ac:dyDescent="0.25">
      <c r="I131" s="331" t="s">
        <v>2329</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4:N29"/>
  <sheetViews>
    <sheetView zoomScale="85" zoomScaleNormal="85" workbookViewId="0"/>
  </sheetViews>
  <sheetFormatPr defaultColWidth="9.28515625" defaultRowHeight="15" x14ac:dyDescent="0.25"/>
  <cols>
    <col min="1" max="1" width="4.7109375" style="310" customWidth="1"/>
    <col min="2" max="2" width="7.7109375" style="310" customWidth="1"/>
    <col min="3" max="13" width="15.7109375" style="310" customWidth="1"/>
    <col min="14" max="16384" width="9.28515625" style="310"/>
  </cols>
  <sheetData>
    <row r="4" spans="1:13" ht="18" x14ac:dyDescent="0.25">
      <c r="B4" s="320" t="s">
        <v>2250</v>
      </c>
      <c r="K4" s="433" t="s">
        <v>2463</v>
      </c>
      <c r="L4" s="434">
        <v>44377</v>
      </c>
    </row>
    <row r="5" spans="1:13" x14ac:dyDescent="0.25">
      <c r="B5" s="435" t="s">
        <v>2464</v>
      </c>
    </row>
    <row r="7" spans="1:13" ht="15.75" x14ac:dyDescent="0.25">
      <c r="B7" s="436" t="s">
        <v>2465</v>
      </c>
    </row>
    <row r="8" spans="1:13" ht="3.75" customHeight="1" x14ac:dyDescent="0.25">
      <c r="B8" s="436"/>
    </row>
    <row r="9" spans="1:13" x14ac:dyDescent="0.25">
      <c r="B9" s="437" t="s">
        <v>2311</v>
      </c>
      <c r="C9" s="438"/>
      <c r="D9" s="438"/>
      <c r="E9" s="438"/>
      <c r="F9" s="438"/>
      <c r="G9" s="438"/>
      <c r="H9" s="438"/>
      <c r="I9" s="438"/>
      <c r="J9" s="438"/>
      <c r="K9" s="438"/>
      <c r="L9" s="438"/>
      <c r="M9" s="438"/>
    </row>
    <row r="10" spans="1:13" ht="45" x14ac:dyDescent="0.25">
      <c r="A10" s="380"/>
      <c r="B10" s="387"/>
      <c r="C10" s="439" t="s">
        <v>2466</v>
      </c>
      <c r="D10" s="440" t="s">
        <v>2467</v>
      </c>
      <c r="E10" s="440" t="s">
        <v>2468</v>
      </c>
      <c r="F10" s="440" t="s">
        <v>2469</v>
      </c>
      <c r="G10" s="440" t="s">
        <v>2470</v>
      </c>
      <c r="H10" s="440" t="s">
        <v>2471</v>
      </c>
      <c r="I10" s="440" t="s">
        <v>2472</v>
      </c>
      <c r="J10" s="440" t="s">
        <v>760</v>
      </c>
      <c r="K10" s="440" t="s">
        <v>2473</v>
      </c>
      <c r="L10" s="440" t="s">
        <v>96</v>
      </c>
      <c r="M10" s="441" t="s">
        <v>98</v>
      </c>
    </row>
    <row r="11" spans="1:13" x14ac:dyDescent="0.25">
      <c r="A11" s="380"/>
      <c r="B11" s="442" t="s">
        <v>98</v>
      </c>
      <c r="C11" s="443">
        <v>144459</v>
      </c>
      <c r="D11" s="444">
        <v>12090</v>
      </c>
      <c r="E11" s="444">
        <v>4303</v>
      </c>
      <c r="F11" s="444">
        <v>2660</v>
      </c>
      <c r="G11" s="444">
        <v>3727</v>
      </c>
      <c r="H11" s="444">
        <v>321</v>
      </c>
      <c r="I11" s="444">
        <v>2238</v>
      </c>
      <c r="J11" s="444">
        <v>2854</v>
      </c>
      <c r="K11" s="444">
        <v>445</v>
      </c>
      <c r="L11" s="444">
        <v>123</v>
      </c>
      <c r="M11" s="445">
        <v>173220</v>
      </c>
    </row>
    <row r="12" spans="1:13" x14ac:dyDescent="0.25">
      <c r="A12" s="380"/>
      <c r="B12" s="446" t="s">
        <v>2474</v>
      </c>
      <c r="C12" s="447">
        <v>83</v>
      </c>
      <c r="D12" s="447">
        <v>7</v>
      </c>
      <c r="E12" s="447">
        <v>2</v>
      </c>
      <c r="F12" s="447">
        <v>2</v>
      </c>
      <c r="G12" s="447">
        <v>2</v>
      </c>
      <c r="H12" s="447">
        <v>0</v>
      </c>
      <c r="I12" s="447">
        <v>1</v>
      </c>
      <c r="J12" s="447">
        <v>2</v>
      </c>
      <c r="K12" s="447">
        <v>0</v>
      </c>
      <c r="L12" s="447">
        <v>0</v>
      </c>
      <c r="M12" s="447">
        <v>99</v>
      </c>
    </row>
    <row r="13" spans="1:13" x14ac:dyDescent="0.25">
      <c r="A13" s="380"/>
      <c r="B13" s="380"/>
      <c r="C13" s="448"/>
    </row>
    <row r="14" spans="1:13" ht="15.75" x14ac:dyDescent="0.25">
      <c r="A14" s="380"/>
      <c r="B14" s="449" t="s">
        <v>2475</v>
      </c>
      <c r="C14" s="380"/>
    </row>
    <row r="15" spans="1:13" ht="3.75" customHeight="1" x14ac:dyDescent="0.25">
      <c r="A15" s="380"/>
      <c r="B15" s="449"/>
      <c r="C15" s="380"/>
    </row>
    <row r="16" spans="1:13" x14ac:dyDescent="0.25">
      <c r="A16" s="380"/>
      <c r="B16" s="450" t="s">
        <v>2309</v>
      </c>
      <c r="C16" s="451"/>
      <c r="D16" s="438"/>
      <c r="E16" s="438"/>
      <c r="F16" s="438"/>
      <c r="G16" s="438"/>
      <c r="H16" s="438"/>
      <c r="I16" s="438"/>
      <c r="J16" s="438"/>
      <c r="K16" s="438"/>
      <c r="L16" s="438"/>
      <c r="M16" s="438"/>
    </row>
    <row r="17" spans="1:14" ht="45" x14ac:dyDescent="0.25">
      <c r="A17" s="380"/>
      <c r="B17" s="387"/>
      <c r="C17" s="439" t="s">
        <v>2466</v>
      </c>
      <c r="D17" s="440" t="s">
        <v>2467</v>
      </c>
      <c r="E17" s="440" t="s">
        <v>2468</v>
      </c>
      <c r="F17" s="440" t="s">
        <v>2469</v>
      </c>
      <c r="G17" s="440" t="s">
        <v>2470</v>
      </c>
      <c r="H17" s="440" t="s">
        <v>2471</v>
      </c>
      <c r="I17" s="440" t="s">
        <v>2472</v>
      </c>
      <c r="J17" s="440" t="s">
        <v>760</v>
      </c>
      <c r="K17" s="440" t="s">
        <v>2473</v>
      </c>
      <c r="L17" s="440" t="s">
        <v>96</v>
      </c>
      <c r="M17" s="441" t="s">
        <v>98</v>
      </c>
    </row>
    <row r="18" spans="1:14" x14ac:dyDescent="0.25">
      <c r="A18" s="380"/>
      <c r="B18" s="442" t="s">
        <v>98</v>
      </c>
      <c r="C18" s="452">
        <v>201.92</v>
      </c>
      <c r="D18" s="453">
        <v>9.5399999999999991</v>
      </c>
      <c r="E18" s="453">
        <v>18.48</v>
      </c>
      <c r="F18" s="453">
        <v>22.7</v>
      </c>
      <c r="G18" s="453">
        <v>22.38</v>
      </c>
      <c r="H18" s="453">
        <v>2.95</v>
      </c>
      <c r="I18" s="453">
        <v>16.8</v>
      </c>
      <c r="J18" s="453">
        <v>11.1</v>
      </c>
      <c r="K18" s="453">
        <v>5.45</v>
      </c>
      <c r="L18" s="453">
        <v>7.0000000000000007E-2</v>
      </c>
      <c r="M18" s="454">
        <v>311.39</v>
      </c>
    </row>
    <row r="19" spans="1:14" x14ac:dyDescent="0.25">
      <c r="A19" s="380"/>
      <c r="B19" s="446" t="s">
        <v>2474</v>
      </c>
      <c r="C19" s="447">
        <v>64.844728475545139</v>
      </c>
      <c r="D19" s="447">
        <v>3.0636821991714571</v>
      </c>
      <c r="E19" s="447">
        <v>5.9346799833006845</v>
      </c>
      <c r="F19" s="447">
        <v>7.2898937024310353</v>
      </c>
      <c r="G19" s="447">
        <v>7.1871286810751789</v>
      </c>
      <c r="H19" s="447">
        <v>0.94736504062429772</v>
      </c>
      <c r="I19" s="447">
        <v>5.3951636211824399</v>
      </c>
      <c r="J19" s="447">
        <v>3.5646616782812548</v>
      </c>
      <c r="K19" s="447">
        <v>1.7502167699669229</v>
      </c>
      <c r="L19" s="447">
        <v>2.2479848421593503E-2</v>
      </c>
      <c r="M19" s="455">
        <v>100</v>
      </c>
    </row>
    <row r="20" spans="1:14" x14ac:dyDescent="0.25">
      <c r="A20" s="380"/>
      <c r="B20" s="380"/>
      <c r="C20" s="380"/>
    </row>
    <row r="21" spans="1:14" ht="15.75" x14ac:dyDescent="0.25">
      <c r="A21" s="380"/>
      <c r="B21" s="449" t="s">
        <v>2476</v>
      </c>
      <c r="C21" s="380"/>
    </row>
    <row r="22" spans="1:14" ht="3.75" customHeight="1" x14ac:dyDescent="0.25">
      <c r="A22" s="380"/>
      <c r="B22" s="449"/>
      <c r="C22" s="380"/>
    </row>
    <row r="23" spans="1:14" x14ac:dyDescent="0.25">
      <c r="A23" s="380"/>
      <c r="B23" s="450" t="s">
        <v>2307</v>
      </c>
      <c r="C23" s="451"/>
      <c r="D23" s="438"/>
      <c r="E23" s="438"/>
      <c r="F23" s="438"/>
      <c r="G23" s="438"/>
      <c r="H23" s="438"/>
      <c r="I23" s="438"/>
      <c r="J23" s="438"/>
      <c r="K23" s="438"/>
      <c r="L23" s="438"/>
      <c r="M23" s="438"/>
    </row>
    <row r="24" spans="1:14" x14ac:dyDescent="0.25">
      <c r="A24" s="380"/>
      <c r="B24" s="380"/>
      <c r="C24" s="456"/>
    </row>
    <row r="25" spans="1:14" x14ac:dyDescent="0.25">
      <c r="A25" s="380"/>
      <c r="B25" s="387"/>
      <c r="C25" s="439" t="s">
        <v>2178</v>
      </c>
      <c r="D25" s="440" t="s">
        <v>2179</v>
      </c>
      <c r="E25" s="440" t="s">
        <v>2180</v>
      </c>
      <c r="F25" s="440" t="s">
        <v>2181</v>
      </c>
      <c r="G25" s="440" t="s">
        <v>2211</v>
      </c>
      <c r="H25" s="440" t="s">
        <v>2182</v>
      </c>
      <c r="I25" s="441" t="s">
        <v>98</v>
      </c>
    </row>
    <row r="26" spans="1:14" x14ac:dyDescent="0.25">
      <c r="A26" s="380"/>
      <c r="B26" s="442" t="s">
        <v>98</v>
      </c>
      <c r="C26" s="452">
        <v>119.8</v>
      </c>
      <c r="D26" s="453">
        <v>97.3</v>
      </c>
      <c r="E26" s="453">
        <v>50.1</v>
      </c>
      <c r="F26" s="453">
        <v>23.4</v>
      </c>
      <c r="G26" s="453">
        <v>10.7</v>
      </c>
      <c r="H26" s="453">
        <v>10</v>
      </c>
      <c r="I26" s="454">
        <v>311.39999999999998</v>
      </c>
    </row>
    <row r="27" spans="1:14" x14ac:dyDescent="0.25">
      <c r="A27" s="380"/>
      <c r="B27" s="446" t="s">
        <v>2474</v>
      </c>
      <c r="C27" s="447">
        <v>38.479999999999997</v>
      </c>
      <c r="D27" s="447">
        <v>31.26</v>
      </c>
      <c r="E27" s="447">
        <v>16.100000000000001</v>
      </c>
      <c r="F27" s="447">
        <v>7.5</v>
      </c>
      <c r="G27" s="447">
        <v>3.44</v>
      </c>
      <c r="H27" s="447">
        <v>3.22</v>
      </c>
      <c r="I27" s="455">
        <v>100</v>
      </c>
    </row>
    <row r="28" spans="1:14" x14ac:dyDescent="0.25">
      <c r="A28" s="380"/>
      <c r="B28" s="380"/>
      <c r="C28" s="380"/>
    </row>
    <row r="29" spans="1:14" x14ac:dyDescent="0.25">
      <c r="N29" s="331" t="s">
        <v>2329</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5:O94"/>
  <sheetViews>
    <sheetView zoomScale="70" zoomScaleNormal="70" workbookViewId="0"/>
  </sheetViews>
  <sheetFormatPr defaultColWidth="9.28515625" defaultRowHeight="15" x14ac:dyDescent="0.25"/>
  <cols>
    <col min="1" max="1" width="4.7109375" style="310" customWidth="1"/>
    <col min="2" max="2" width="31" style="310" customWidth="1"/>
    <col min="3" max="12" width="15.7109375" style="310" customWidth="1"/>
    <col min="13" max="13" width="3.42578125" style="310" customWidth="1"/>
    <col min="14" max="16384" width="9.28515625" style="310"/>
  </cols>
  <sheetData>
    <row r="5" spans="2:14" ht="15.75" x14ac:dyDescent="0.25">
      <c r="B5" s="436" t="s">
        <v>2477</v>
      </c>
    </row>
    <row r="6" spans="2:14" ht="3.75" customHeight="1" x14ac:dyDescent="0.25">
      <c r="B6" s="436"/>
    </row>
    <row r="7" spans="2:14" x14ac:dyDescent="0.25">
      <c r="B7" s="457" t="s">
        <v>2305</v>
      </c>
      <c r="C7" s="457"/>
      <c r="D7" s="458"/>
      <c r="E7" s="459"/>
      <c r="F7" s="459"/>
      <c r="G7" s="459"/>
      <c r="H7" s="459"/>
      <c r="I7" s="459"/>
      <c r="J7" s="459"/>
      <c r="K7" s="460"/>
      <c r="L7" s="460"/>
      <c r="M7" s="380"/>
      <c r="N7" s="416"/>
    </row>
    <row r="8" spans="2:14" x14ac:dyDescent="0.25">
      <c r="B8" s="375"/>
      <c r="C8" s="622" t="s">
        <v>2478</v>
      </c>
      <c r="D8" s="622"/>
      <c r="E8" s="622"/>
      <c r="F8" s="622"/>
      <c r="G8" s="622"/>
      <c r="H8" s="622"/>
      <c r="I8" s="622"/>
      <c r="J8" s="622"/>
      <c r="K8" s="622"/>
      <c r="L8" s="622"/>
      <c r="M8" s="380"/>
      <c r="N8" s="380"/>
    </row>
    <row r="9" spans="2:14" x14ac:dyDescent="0.25">
      <c r="B9" s="375"/>
      <c r="C9" s="461" t="s">
        <v>2479</v>
      </c>
      <c r="D9" s="461" t="s">
        <v>2480</v>
      </c>
      <c r="E9" s="461" t="s">
        <v>2481</v>
      </c>
      <c r="F9" s="461" t="s">
        <v>2482</v>
      </c>
      <c r="G9" s="461" t="s">
        <v>2483</v>
      </c>
      <c r="H9" s="461" t="s">
        <v>2484</v>
      </c>
      <c r="I9" s="461" t="s">
        <v>2485</v>
      </c>
      <c r="J9" s="461" t="s">
        <v>2486</v>
      </c>
      <c r="K9" s="461" t="s">
        <v>2487</v>
      </c>
      <c r="L9" s="461" t="s">
        <v>2488</v>
      </c>
      <c r="M9" s="380"/>
      <c r="N9" s="462"/>
    </row>
    <row r="10" spans="2:14" x14ac:dyDescent="0.25">
      <c r="C10" s="463"/>
      <c r="D10" s="463"/>
      <c r="E10" s="463"/>
      <c r="F10" s="463"/>
      <c r="G10" s="463"/>
      <c r="H10" s="463"/>
      <c r="I10" s="463"/>
      <c r="J10" s="463"/>
      <c r="K10" s="463"/>
      <c r="L10" s="463"/>
      <c r="M10" s="380"/>
      <c r="N10" s="380"/>
    </row>
    <row r="11" spans="2:14" x14ac:dyDescent="0.25">
      <c r="B11" s="464" t="s">
        <v>2466</v>
      </c>
      <c r="C11" s="465">
        <v>77.953899911187591</v>
      </c>
      <c r="D11" s="465">
        <v>66.787237167027769</v>
      </c>
      <c r="E11" s="465">
        <v>42.770600731748878</v>
      </c>
      <c r="F11" s="465">
        <v>10.112267972749004</v>
      </c>
      <c r="G11" s="465">
        <v>2.9360423557925208</v>
      </c>
      <c r="H11" s="465">
        <v>0.32956087761322966</v>
      </c>
      <c r="I11" s="465">
        <v>0.20903861432827009</v>
      </c>
      <c r="J11" s="465">
        <v>0.14472673441770662</v>
      </c>
      <c r="K11" s="465">
        <v>0.10491938106715565</v>
      </c>
      <c r="L11" s="465">
        <v>0.57520625406788572</v>
      </c>
      <c r="M11" s="380"/>
      <c r="N11" s="466"/>
    </row>
    <row r="12" spans="2:14" x14ac:dyDescent="0.25">
      <c r="B12" s="464" t="s">
        <v>2467</v>
      </c>
      <c r="C12" s="465">
        <v>4.3905920691173694</v>
      </c>
      <c r="D12" s="465">
        <v>3.3558703713800404</v>
      </c>
      <c r="E12" s="465">
        <v>1.4911312684798792</v>
      </c>
      <c r="F12" s="465">
        <v>0.20720434499968543</v>
      </c>
      <c r="G12" s="465">
        <v>3.060064168431648E-2</v>
      </c>
      <c r="H12" s="465">
        <v>4.4000922683330888E-3</v>
      </c>
      <c r="I12" s="465">
        <v>3.9000817832952374E-3</v>
      </c>
      <c r="J12" s="465">
        <v>3.3000692012498164E-3</v>
      </c>
      <c r="K12" s="465">
        <v>3.0000629102271059E-3</v>
      </c>
      <c r="L12" s="465">
        <v>4.7600998175603419E-2</v>
      </c>
      <c r="M12" s="380"/>
      <c r="N12" s="466"/>
    </row>
    <row r="13" spans="2:14" x14ac:dyDescent="0.25">
      <c r="B13" s="464" t="s">
        <v>2468</v>
      </c>
      <c r="C13" s="465">
        <v>10.9802</v>
      </c>
      <c r="D13" s="465">
        <v>4.1947000000000001</v>
      </c>
      <c r="E13" s="465">
        <v>1.5310999999999999</v>
      </c>
      <c r="F13" s="465">
        <v>0.62719999999999998</v>
      </c>
      <c r="G13" s="465">
        <v>0.23899999999999999</v>
      </c>
      <c r="H13" s="465">
        <v>6.88E-2</v>
      </c>
      <c r="I13" s="465">
        <v>4.5699999999999998E-2</v>
      </c>
      <c r="J13" s="465">
        <v>6.59E-2</v>
      </c>
      <c r="K13" s="465">
        <v>8.5099999999999995E-2</v>
      </c>
      <c r="L13" s="465">
        <v>0.63939999999999997</v>
      </c>
      <c r="M13" s="380"/>
      <c r="N13" s="466"/>
    </row>
    <row r="14" spans="2:14" x14ac:dyDescent="0.25">
      <c r="B14" s="464" t="s">
        <v>2469</v>
      </c>
      <c r="C14" s="465">
        <v>13.545999999999999</v>
      </c>
      <c r="D14" s="465">
        <v>5.5555000000000003</v>
      </c>
      <c r="E14" s="465">
        <v>2.6551</v>
      </c>
      <c r="F14" s="465">
        <v>0.54410000000000003</v>
      </c>
      <c r="G14" s="465">
        <v>0.21329999999999999</v>
      </c>
      <c r="H14" s="465">
        <v>5.2600000000000001E-2</v>
      </c>
      <c r="I14" s="465">
        <v>3.7699999999999997E-2</v>
      </c>
      <c r="J14" s="465">
        <v>3.2099999999999997E-2</v>
      </c>
      <c r="K14" s="465">
        <v>2.1499999999999998E-2</v>
      </c>
      <c r="L14" s="465">
        <v>4.2900000000000001E-2</v>
      </c>
      <c r="M14" s="380"/>
      <c r="N14" s="466"/>
    </row>
    <row r="15" spans="2:14" x14ac:dyDescent="0.25">
      <c r="B15" s="464" t="s">
        <v>2470</v>
      </c>
      <c r="C15" s="465">
        <v>7.4640000000000004</v>
      </c>
      <c r="D15" s="465">
        <v>7.1368999999999998</v>
      </c>
      <c r="E15" s="465">
        <v>5.7173999999999996</v>
      </c>
      <c r="F15" s="465">
        <v>1.4484999999999999</v>
      </c>
      <c r="G15" s="465">
        <v>0.29060000000000002</v>
      </c>
      <c r="H15" s="465">
        <v>1.9099999999999999E-2</v>
      </c>
      <c r="I15" s="465">
        <v>1.3899999999999999E-2</v>
      </c>
      <c r="J15" s="465">
        <v>1.04E-2</v>
      </c>
      <c r="K15" s="465">
        <v>8.3000000000000001E-3</v>
      </c>
      <c r="L15" s="465">
        <v>0.26819999999999999</v>
      </c>
      <c r="M15" s="380"/>
      <c r="N15" s="466"/>
    </row>
    <row r="16" spans="2:14" ht="30" x14ac:dyDescent="0.25">
      <c r="B16" s="464" t="s">
        <v>2471</v>
      </c>
      <c r="C16" s="465">
        <v>1.5113000000000001</v>
      </c>
      <c r="D16" s="465">
        <v>1.0017</v>
      </c>
      <c r="E16" s="465">
        <v>0.39650000000000002</v>
      </c>
      <c r="F16" s="465">
        <v>1.11E-2</v>
      </c>
      <c r="G16" s="465">
        <v>8.3999999999999995E-3</v>
      </c>
      <c r="H16" s="465">
        <v>2.8E-3</v>
      </c>
      <c r="I16" s="465">
        <v>2.8E-3</v>
      </c>
      <c r="J16" s="465">
        <v>2.8E-3</v>
      </c>
      <c r="K16" s="465">
        <v>2.8E-3</v>
      </c>
      <c r="L16" s="465">
        <v>1.38E-2</v>
      </c>
      <c r="M16" s="380"/>
      <c r="N16" s="466"/>
    </row>
    <row r="17" spans="2:14" x14ac:dyDescent="0.25">
      <c r="B17" s="464" t="s">
        <v>2472</v>
      </c>
      <c r="C17" s="465">
        <v>7.1783999999999999</v>
      </c>
      <c r="D17" s="465">
        <v>6.5719000000000003</v>
      </c>
      <c r="E17" s="465">
        <v>2.6486000000000001</v>
      </c>
      <c r="F17" s="465">
        <v>0.22040000000000001</v>
      </c>
      <c r="G17" s="465">
        <v>6.54E-2</v>
      </c>
      <c r="H17" s="465">
        <v>2.2200000000000001E-2</v>
      </c>
      <c r="I17" s="465">
        <v>1.4800000000000001E-2</v>
      </c>
      <c r="J17" s="465">
        <v>1.1900000000000001E-2</v>
      </c>
      <c r="K17" s="465">
        <v>9.7000000000000003E-3</v>
      </c>
      <c r="L17" s="465">
        <v>5.21E-2</v>
      </c>
      <c r="M17" s="380"/>
      <c r="N17" s="466"/>
    </row>
    <row r="18" spans="2:14" x14ac:dyDescent="0.25">
      <c r="B18" s="464" t="s">
        <v>2489</v>
      </c>
      <c r="C18" s="465">
        <v>3.9218999999999999</v>
      </c>
      <c r="D18" s="465">
        <v>3.9657</v>
      </c>
      <c r="E18" s="465">
        <v>2.6469999999999998</v>
      </c>
      <c r="F18" s="465">
        <v>0.33050000000000002</v>
      </c>
      <c r="G18" s="465">
        <v>0.15190000000000001</v>
      </c>
      <c r="H18" s="465">
        <v>3.4099999999999998E-2</v>
      </c>
      <c r="I18" s="465">
        <v>1.9199999999999998E-2</v>
      </c>
      <c r="J18" s="465">
        <v>1.17E-2</v>
      </c>
      <c r="K18" s="465">
        <v>6.6E-3</v>
      </c>
      <c r="L18" s="465">
        <v>1.4999999999999999E-2</v>
      </c>
      <c r="M18" s="380"/>
      <c r="N18" s="466"/>
    </row>
    <row r="19" spans="2:14" ht="30" x14ac:dyDescent="0.25">
      <c r="B19" s="464" t="s">
        <v>2490</v>
      </c>
      <c r="C19" s="465">
        <v>2.0992129132575617</v>
      </c>
      <c r="D19" s="465">
        <v>2.1640059272148386</v>
      </c>
      <c r="E19" s="465">
        <v>1.0433491873681093</v>
      </c>
      <c r="F19" s="465">
        <v>5.3489559808966719E-2</v>
      </c>
      <c r="G19" s="465">
        <v>1.3624699196623598E-2</v>
      </c>
      <c r="H19" s="465">
        <v>5.3489559808966719E-3</v>
      </c>
      <c r="I19" s="465">
        <v>5.3489559808966719E-3</v>
      </c>
      <c r="J19" s="465">
        <v>5.0461848876383695E-3</v>
      </c>
      <c r="K19" s="465">
        <v>4.6424900966272999E-3</v>
      </c>
      <c r="L19" s="465">
        <v>5.8031126207841253E-2</v>
      </c>
      <c r="M19" s="380"/>
      <c r="N19" s="466"/>
    </row>
    <row r="20" spans="2:14" x14ac:dyDescent="0.25">
      <c r="B20" s="464" t="s">
        <v>96</v>
      </c>
      <c r="C20" s="465">
        <v>4.1599999999999998E-2</v>
      </c>
      <c r="D20" s="465">
        <v>2.4199999999999999E-2</v>
      </c>
      <c r="E20" s="465">
        <v>8.0000000000000004E-4</v>
      </c>
      <c r="F20" s="465">
        <v>2.0000000000000001E-4</v>
      </c>
      <c r="G20" s="465">
        <v>2.0000000000000001E-4</v>
      </c>
      <c r="H20" s="465">
        <v>0</v>
      </c>
      <c r="I20" s="465">
        <v>0</v>
      </c>
      <c r="J20" s="465">
        <v>0</v>
      </c>
      <c r="K20" s="465">
        <v>0</v>
      </c>
      <c r="L20" s="465">
        <v>4.0000000000000002E-4</v>
      </c>
      <c r="M20" s="380"/>
      <c r="N20" s="466"/>
    </row>
    <row r="21" spans="2:14" x14ac:dyDescent="0.25">
      <c r="C21" s="465"/>
      <c r="D21" s="465"/>
      <c r="E21" s="465"/>
      <c r="F21" s="465"/>
      <c r="G21" s="465"/>
      <c r="H21" s="465"/>
      <c r="I21" s="465"/>
      <c r="J21" s="465"/>
      <c r="K21" s="465"/>
      <c r="L21" s="465"/>
      <c r="M21" s="380"/>
      <c r="N21" s="380"/>
    </row>
    <row r="22" spans="2:14" x14ac:dyDescent="0.25">
      <c r="B22" s="467" t="s">
        <v>98</v>
      </c>
      <c r="C22" s="468">
        <v>129.08962245617053</v>
      </c>
      <c r="D22" s="468">
        <v>100.75377143654491</v>
      </c>
      <c r="E22" s="468">
        <v>60.901188830234105</v>
      </c>
      <c r="F22" s="468">
        <v>13.556403917289256</v>
      </c>
      <c r="G22" s="468">
        <v>3.9495082291977104</v>
      </c>
      <c r="H22" s="468">
        <v>0.53895122933130546</v>
      </c>
      <c r="I22" s="468">
        <v>0.35239888287568472</v>
      </c>
      <c r="J22" s="468">
        <v>0.28788077914170324</v>
      </c>
      <c r="K22" s="468">
        <v>0.24656918713839418</v>
      </c>
      <c r="L22" s="468">
        <v>1.712480520815135</v>
      </c>
      <c r="M22" s="380"/>
      <c r="N22" s="469"/>
    </row>
    <row r="23" spans="2:14" x14ac:dyDescent="0.25">
      <c r="M23" s="380"/>
      <c r="N23" s="380"/>
    </row>
    <row r="24" spans="2:14" x14ac:dyDescent="0.25">
      <c r="M24" s="380"/>
      <c r="N24" s="380"/>
    </row>
    <row r="25" spans="2:14" x14ac:dyDescent="0.25">
      <c r="M25" s="380"/>
      <c r="N25" s="380"/>
    </row>
    <row r="26" spans="2:14" x14ac:dyDescent="0.25">
      <c r="M26" s="380"/>
      <c r="N26" s="380"/>
    </row>
    <row r="27" spans="2:14" ht="15.75" x14ac:dyDescent="0.25">
      <c r="B27" s="436" t="s">
        <v>2491</v>
      </c>
      <c r="M27" s="380"/>
      <c r="N27" s="380"/>
    </row>
    <row r="28" spans="2:14" ht="3.75" customHeight="1" x14ac:dyDescent="0.25">
      <c r="B28" s="436"/>
      <c r="M28" s="380"/>
      <c r="N28" s="380"/>
    </row>
    <row r="29" spans="2:14" x14ac:dyDescent="0.25">
      <c r="B29" s="470" t="s">
        <v>2492</v>
      </c>
      <c r="C29" s="458"/>
      <c r="D29" s="460"/>
      <c r="E29" s="460"/>
      <c r="F29" s="460"/>
      <c r="G29" s="460"/>
      <c r="H29" s="460"/>
      <c r="I29" s="460"/>
      <c r="J29" s="460"/>
      <c r="K29" s="460"/>
      <c r="L29" s="460"/>
      <c r="M29" s="380"/>
      <c r="N29" s="380"/>
    </row>
    <row r="30" spans="2:14" x14ac:dyDescent="0.25">
      <c r="B30" s="375"/>
      <c r="C30" s="622" t="s">
        <v>2493</v>
      </c>
      <c r="D30" s="622"/>
      <c r="E30" s="622"/>
      <c r="F30" s="622"/>
      <c r="G30" s="622"/>
      <c r="H30" s="622"/>
      <c r="I30" s="622"/>
      <c r="J30" s="622"/>
      <c r="K30" s="622"/>
      <c r="L30" s="622"/>
      <c r="M30" s="380"/>
      <c r="N30" s="380"/>
    </row>
    <row r="31" spans="2:14" x14ac:dyDescent="0.25">
      <c r="B31" s="375"/>
      <c r="C31" s="461" t="s">
        <v>2479</v>
      </c>
      <c r="D31" s="461" t="s">
        <v>2480</v>
      </c>
      <c r="E31" s="461" t="s">
        <v>2481</v>
      </c>
      <c r="F31" s="461" t="s">
        <v>2482</v>
      </c>
      <c r="G31" s="461" t="s">
        <v>2483</v>
      </c>
      <c r="H31" s="461" t="s">
        <v>2484</v>
      </c>
      <c r="I31" s="461" t="s">
        <v>2485</v>
      </c>
      <c r="J31" s="461" t="s">
        <v>2486</v>
      </c>
      <c r="K31" s="461" t="s">
        <v>2487</v>
      </c>
      <c r="L31" s="461" t="s">
        <v>2488</v>
      </c>
      <c r="M31" s="380"/>
      <c r="N31" s="462"/>
    </row>
    <row r="32" spans="2:14" x14ac:dyDescent="0.25">
      <c r="C32" s="463"/>
      <c r="D32" s="463"/>
      <c r="E32" s="463"/>
      <c r="F32" s="463"/>
      <c r="G32" s="463"/>
      <c r="H32" s="463"/>
      <c r="I32" s="463"/>
      <c r="J32" s="463"/>
      <c r="K32" s="463"/>
      <c r="L32" s="463"/>
      <c r="M32" s="380"/>
      <c r="N32" s="380"/>
    </row>
    <row r="33" spans="2:14" x14ac:dyDescent="0.25">
      <c r="B33" s="464" t="s">
        <v>2466</v>
      </c>
      <c r="C33" s="471">
        <v>38.60566002034809</v>
      </c>
      <c r="D33" s="471">
        <v>33.075514819735076</v>
      </c>
      <c r="E33" s="471">
        <v>21.181586458113529</v>
      </c>
      <c r="F33" s="471">
        <v>5.0079698364722294</v>
      </c>
      <c r="G33" s="471">
        <v>1.4540369772673911</v>
      </c>
      <c r="H33" s="471">
        <v>0.16321075932877036</v>
      </c>
      <c r="I33" s="471">
        <v>0.10352366828440972</v>
      </c>
      <c r="J33" s="471">
        <v>7.1674042108871225E-2</v>
      </c>
      <c r="K33" s="471">
        <v>5.1959965564758751E-2</v>
      </c>
      <c r="L33" s="471">
        <v>0.28486345277686131</v>
      </c>
      <c r="M33" s="380"/>
      <c r="N33" s="466"/>
    </row>
    <row r="34" spans="2:14" x14ac:dyDescent="0.25">
      <c r="B34" s="464" t="s">
        <v>2467</v>
      </c>
      <c r="C34" s="471">
        <v>46.034558684756853</v>
      </c>
      <c r="D34" s="471">
        <v>35.185690020340971</v>
      </c>
      <c r="E34" s="471">
        <v>15.634239939606182</v>
      </c>
      <c r="F34" s="471">
        <v>2.1724998427244322</v>
      </c>
      <c r="G34" s="471">
        <v>0.32084215824019124</v>
      </c>
      <c r="H34" s="471">
        <v>4.6134166544341229E-2</v>
      </c>
      <c r="I34" s="471">
        <v>4.0891647618847907E-2</v>
      </c>
      <c r="J34" s="471">
        <v>3.4600624908255918E-2</v>
      </c>
      <c r="K34" s="471">
        <v>3.1455113552959928E-2</v>
      </c>
      <c r="L34" s="471">
        <v>0.49908780170696426</v>
      </c>
      <c r="M34" s="380"/>
      <c r="N34" s="466"/>
    </row>
    <row r="35" spans="2:14" x14ac:dyDescent="0.25">
      <c r="B35" s="464" t="s">
        <v>2468</v>
      </c>
      <c r="C35" s="471">
        <v>59.425992174096599</v>
      </c>
      <c r="D35" s="471">
        <v>22.702155641307353</v>
      </c>
      <c r="E35" s="471">
        <v>8.2864735266897949</v>
      </c>
      <c r="F35" s="471">
        <v>3.3944720762457319</v>
      </c>
      <c r="G35" s="471">
        <v>1.2934930265030768</v>
      </c>
      <c r="H35" s="471">
        <v>0.3723528042820573</v>
      </c>
      <c r="I35" s="471">
        <v>0.24733318540247121</v>
      </c>
      <c r="J35" s="471">
        <v>0.35665770061319152</v>
      </c>
      <c r="K35" s="471">
        <v>0.46057011111050983</v>
      </c>
      <c r="L35" s="471">
        <v>3.4604997537492364</v>
      </c>
      <c r="M35" s="380"/>
      <c r="N35" s="466"/>
    </row>
    <row r="36" spans="2:14" x14ac:dyDescent="0.25">
      <c r="B36" s="464" t="s">
        <v>2469</v>
      </c>
      <c r="C36" s="471">
        <v>59.671905835917663</v>
      </c>
      <c r="D36" s="471">
        <v>24.472705807724836</v>
      </c>
      <c r="E36" s="471">
        <v>11.696063574851985</v>
      </c>
      <c r="F36" s="471">
        <v>2.3968318297152522</v>
      </c>
      <c r="G36" s="471">
        <v>0.93961446292641637</v>
      </c>
      <c r="H36" s="471">
        <v>0.23170989568649558</v>
      </c>
      <c r="I36" s="471">
        <v>0.16607344234564417</v>
      </c>
      <c r="J36" s="471">
        <v>0.1414047082041161</v>
      </c>
      <c r="K36" s="471">
        <v>9.4710318579080882E-2</v>
      </c>
      <c r="L36" s="471">
        <v>0.18898012404849165</v>
      </c>
      <c r="M36" s="380"/>
      <c r="N36" s="466"/>
    </row>
    <row r="37" spans="2:14" x14ac:dyDescent="0.25">
      <c r="B37" s="464" t="s">
        <v>2470</v>
      </c>
      <c r="C37" s="471">
        <v>33.355230523789729</v>
      </c>
      <c r="D37" s="471">
        <v>31.893481340465556</v>
      </c>
      <c r="E37" s="471">
        <v>25.549999329677842</v>
      </c>
      <c r="F37" s="471">
        <v>6.4730776277745745</v>
      </c>
      <c r="G37" s="471">
        <v>1.2986374584958864</v>
      </c>
      <c r="H37" s="471">
        <v>8.535435463617147E-2</v>
      </c>
      <c r="I37" s="471">
        <v>6.2116519866114314E-2</v>
      </c>
      <c r="J37" s="471">
        <v>4.6475669540114305E-2</v>
      </c>
      <c r="K37" s="471">
        <v>3.7091159344514305E-2</v>
      </c>
      <c r="L37" s="471">
        <v>1.1985360164094863</v>
      </c>
      <c r="M37" s="380"/>
      <c r="N37" s="466"/>
    </row>
    <row r="38" spans="2:14" ht="30" x14ac:dyDescent="0.25">
      <c r="B38" s="464" t="s">
        <v>2471</v>
      </c>
      <c r="C38" s="471">
        <v>51.161137440758296</v>
      </c>
      <c r="D38" s="471">
        <v>33.909952606635066</v>
      </c>
      <c r="E38" s="471">
        <v>13.422477995937712</v>
      </c>
      <c r="F38" s="471">
        <v>0.37576167907921465</v>
      </c>
      <c r="G38" s="471">
        <v>0.28436018957345965</v>
      </c>
      <c r="H38" s="471">
        <v>9.4786729857819899E-2</v>
      </c>
      <c r="I38" s="471">
        <v>9.4786729857819899E-2</v>
      </c>
      <c r="J38" s="471">
        <v>9.4786729857819899E-2</v>
      </c>
      <c r="K38" s="471">
        <v>9.4786729857819899E-2</v>
      </c>
      <c r="L38" s="471">
        <v>0.46716316858496948</v>
      </c>
      <c r="M38" s="380"/>
      <c r="N38" s="466"/>
    </row>
    <row r="39" spans="2:14" x14ac:dyDescent="0.25">
      <c r="B39" s="464" t="s">
        <v>2472</v>
      </c>
      <c r="C39" s="471">
        <v>42.740274122676446</v>
      </c>
      <c r="D39" s="471">
        <v>39.129166319349345</v>
      </c>
      <c r="E39" s="471">
        <v>15.769794110292104</v>
      </c>
      <c r="F39" s="471">
        <v>1.3122640723055123</v>
      </c>
      <c r="G39" s="471">
        <v>0.38939233361515652</v>
      </c>
      <c r="H39" s="471">
        <v>0.13217904902532837</v>
      </c>
      <c r="I39" s="471">
        <v>8.8119366016885567E-2</v>
      </c>
      <c r="J39" s="471">
        <v>7.0852733486549885E-2</v>
      </c>
      <c r="K39" s="471">
        <v>5.7753908808364188E-2</v>
      </c>
      <c r="L39" s="471">
        <v>0.31020398442430663</v>
      </c>
      <c r="M39" s="380"/>
      <c r="N39" s="466"/>
    </row>
    <row r="40" spans="2:14" x14ac:dyDescent="0.25">
      <c r="B40" s="464" t="s">
        <v>2489</v>
      </c>
      <c r="C40" s="471">
        <v>35.320976980438772</v>
      </c>
      <c r="D40" s="471">
        <v>35.71544363990057</v>
      </c>
      <c r="E40" s="471">
        <v>23.839115241903524</v>
      </c>
      <c r="F40" s="471">
        <v>2.9765121221946038</v>
      </c>
      <c r="G40" s="471">
        <v>1.368024784754494</v>
      </c>
      <c r="H40" s="471">
        <v>0.30710760474080478</v>
      </c>
      <c r="I40" s="471">
        <v>0.17291689181886954</v>
      </c>
      <c r="J40" s="471">
        <v>0.10537123095212364</v>
      </c>
      <c r="K40" s="471">
        <v>5.9440181562736408E-2</v>
      </c>
      <c r="L40" s="471">
        <v>0.13509132173349184</v>
      </c>
      <c r="M40" s="380"/>
      <c r="N40" s="466"/>
    </row>
    <row r="41" spans="2:14" ht="30" x14ac:dyDescent="0.25">
      <c r="B41" s="464" t="s">
        <v>2490</v>
      </c>
      <c r="C41" s="471">
        <v>38.502832179482425</v>
      </c>
      <c r="D41" s="471">
        <v>39.69123690348377</v>
      </c>
      <c r="E41" s="471">
        <v>19.136648032283144</v>
      </c>
      <c r="F41" s="471">
        <v>0.98108178149642722</v>
      </c>
      <c r="G41" s="471">
        <v>0.24989818962644844</v>
      </c>
      <c r="H41" s="471">
        <v>9.8108178149642719E-2</v>
      </c>
      <c r="I41" s="471">
        <v>9.8108178149642719E-2</v>
      </c>
      <c r="J41" s="471">
        <v>9.2554885046832763E-2</v>
      </c>
      <c r="K41" s="471">
        <v>8.5150494243086142E-2</v>
      </c>
      <c r="L41" s="471">
        <v>1.0643811780385768</v>
      </c>
      <c r="M41" s="380"/>
      <c r="N41" s="466"/>
    </row>
    <row r="42" spans="2:14" x14ac:dyDescent="0.25">
      <c r="B42" s="464" t="s">
        <v>96</v>
      </c>
      <c r="C42" s="471">
        <v>61.72106824925816</v>
      </c>
      <c r="D42" s="471">
        <v>35.90504451038575</v>
      </c>
      <c r="E42" s="471">
        <v>1.1869436201780417</v>
      </c>
      <c r="F42" s="471">
        <v>0.29673590504451042</v>
      </c>
      <c r="G42" s="471">
        <v>0.29673590504451042</v>
      </c>
      <c r="H42" s="471">
        <v>0</v>
      </c>
      <c r="I42" s="471">
        <v>0</v>
      </c>
      <c r="J42" s="471">
        <v>0</v>
      </c>
      <c r="K42" s="471">
        <v>0</v>
      </c>
      <c r="L42" s="471">
        <v>0.59347181008902083</v>
      </c>
      <c r="M42" s="380"/>
      <c r="N42" s="466"/>
    </row>
    <row r="43" spans="2:14" x14ac:dyDescent="0.25">
      <c r="C43" s="472"/>
      <c r="D43" s="472"/>
      <c r="E43" s="472"/>
      <c r="F43" s="472"/>
      <c r="G43" s="472"/>
      <c r="H43" s="472"/>
      <c r="I43" s="472"/>
      <c r="J43" s="472"/>
      <c r="K43" s="472"/>
      <c r="L43" s="472"/>
      <c r="M43" s="380"/>
      <c r="N43" s="380"/>
    </row>
    <row r="44" spans="2:14" x14ac:dyDescent="0.25">
      <c r="B44" s="467" t="s">
        <v>98</v>
      </c>
      <c r="C44" s="473">
        <v>41.456090410499833</v>
      </c>
      <c r="D44" s="473">
        <v>32.356260545191375</v>
      </c>
      <c r="E44" s="473">
        <v>19.557925278697915</v>
      </c>
      <c r="F44" s="473">
        <v>4.3535297086116298</v>
      </c>
      <c r="G44" s="473">
        <v>1.2683526925816566</v>
      </c>
      <c r="H44" s="473">
        <v>0.17307983759573412</v>
      </c>
      <c r="I44" s="473">
        <v>0.11317005713618622</v>
      </c>
      <c r="J44" s="473">
        <v>9.2450588827120039E-2</v>
      </c>
      <c r="K44" s="473">
        <v>7.918370446798155E-2</v>
      </c>
      <c r="L44" s="473">
        <v>0.54994929837397322</v>
      </c>
      <c r="M44" s="380"/>
      <c r="N44" s="469"/>
    </row>
    <row r="45" spans="2:14" x14ac:dyDescent="0.25">
      <c r="M45" s="380"/>
      <c r="N45" s="380"/>
    </row>
    <row r="46" spans="2:14" x14ac:dyDescent="0.25">
      <c r="M46" s="380"/>
      <c r="N46" s="380"/>
    </row>
    <row r="47" spans="2:14" x14ac:dyDescent="0.25">
      <c r="M47" s="380"/>
      <c r="N47" s="380"/>
    </row>
    <row r="49" spans="2:15" ht="15.75" x14ac:dyDescent="0.25">
      <c r="B49" s="436" t="s">
        <v>2494</v>
      </c>
    </row>
    <row r="50" spans="2:15" ht="3.75" customHeight="1" x14ac:dyDescent="0.25">
      <c r="B50" s="436"/>
    </row>
    <row r="51" spans="2:15" x14ac:dyDescent="0.25">
      <c r="B51" s="470" t="s">
        <v>2301</v>
      </c>
      <c r="C51" s="458"/>
      <c r="D51" s="458"/>
      <c r="E51" s="460"/>
      <c r="F51" s="460"/>
      <c r="G51" s="460"/>
      <c r="H51" s="460"/>
      <c r="I51" s="460"/>
      <c r="J51" s="460"/>
      <c r="K51" s="460"/>
      <c r="L51" s="460"/>
      <c r="M51" s="460"/>
      <c r="N51" s="460"/>
    </row>
    <row r="52" spans="2:15" x14ac:dyDescent="0.25">
      <c r="B52" s="375"/>
      <c r="C52" s="622" t="s">
        <v>2478</v>
      </c>
      <c r="D52" s="622"/>
      <c r="E52" s="622"/>
      <c r="F52" s="622"/>
      <c r="G52" s="622"/>
      <c r="H52" s="622"/>
      <c r="I52" s="622"/>
      <c r="J52" s="622"/>
      <c r="K52" s="622"/>
      <c r="L52" s="622"/>
      <c r="N52" s="375"/>
    </row>
    <row r="53" spans="2:15" x14ac:dyDescent="0.25">
      <c r="B53" s="375"/>
      <c r="C53" s="461" t="s">
        <v>2479</v>
      </c>
      <c r="D53" s="461" t="s">
        <v>2480</v>
      </c>
      <c r="E53" s="461" t="s">
        <v>2481</v>
      </c>
      <c r="F53" s="461" t="s">
        <v>2482</v>
      </c>
      <c r="G53" s="461" t="s">
        <v>2483</v>
      </c>
      <c r="H53" s="461" t="s">
        <v>2484</v>
      </c>
      <c r="I53" s="461" t="s">
        <v>2485</v>
      </c>
      <c r="J53" s="461" t="s">
        <v>2486</v>
      </c>
      <c r="K53" s="461" t="s">
        <v>2487</v>
      </c>
      <c r="L53" s="461" t="s">
        <v>2488</v>
      </c>
      <c r="N53" s="461" t="s">
        <v>2495</v>
      </c>
    </row>
    <row r="54" spans="2:15" x14ac:dyDescent="0.25">
      <c r="C54" s="466"/>
      <c r="D54" s="466"/>
      <c r="E54" s="466"/>
      <c r="F54" s="466"/>
      <c r="G54" s="466"/>
      <c r="H54" s="466"/>
      <c r="I54" s="466"/>
      <c r="J54" s="466"/>
      <c r="K54" s="466"/>
      <c r="L54" s="466"/>
      <c r="M54" s="380"/>
      <c r="N54" s="380"/>
      <c r="O54" s="380"/>
    </row>
    <row r="55" spans="2:15" x14ac:dyDescent="0.25">
      <c r="B55" s="464" t="s">
        <v>2466</v>
      </c>
      <c r="C55" s="465">
        <v>5.89</v>
      </c>
      <c r="D55" s="465">
        <v>34</v>
      </c>
      <c r="E55" s="465">
        <v>74.98</v>
      </c>
      <c r="F55" s="465">
        <v>44.07</v>
      </c>
      <c r="G55" s="465">
        <v>35.47</v>
      </c>
      <c r="H55" s="465">
        <v>2.86</v>
      </c>
      <c r="I55" s="465">
        <v>1.3</v>
      </c>
      <c r="J55" s="465">
        <v>0.79</v>
      </c>
      <c r="K55" s="465">
        <v>0.52</v>
      </c>
      <c r="L55" s="465">
        <v>2.0299999999999998</v>
      </c>
      <c r="M55" s="380"/>
      <c r="N55" s="466">
        <v>57.22</v>
      </c>
      <c r="O55" s="380"/>
    </row>
    <row r="56" spans="2:15" x14ac:dyDescent="0.25">
      <c r="B56" s="464" t="s">
        <v>2467</v>
      </c>
      <c r="C56" s="465">
        <v>0.38</v>
      </c>
      <c r="D56" s="465">
        <v>2.78</v>
      </c>
      <c r="E56" s="465">
        <v>4.2</v>
      </c>
      <c r="F56" s="465">
        <v>1.61</v>
      </c>
      <c r="G56" s="465">
        <v>0.44</v>
      </c>
      <c r="H56" s="465">
        <v>0.01</v>
      </c>
      <c r="I56" s="465">
        <v>0.01</v>
      </c>
      <c r="J56" s="465">
        <v>0.01</v>
      </c>
      <c r="K56" s="465">
        <v>0.01</v>
      </c>
      <c r="L56" s="465">
        <v>0.09</v>
      </c>
      <c r="M56" s="380"/>
      <c r="N56" s="466">
        <v>50.54</v>
      </c>
      <c r="O56" s="380"/>
    </row>
    <row r="57" spans="2:15" x14ac:dyDescent="0.25">
      <c r="B57" s="464" t="s">
        <v>2468</v>
      </c>
      <c r="C57" s="465">
        <v>7.95</v>
      </c>
      <c r="D57" s="465">
        <v>5.78</v>
      </c>
      <c r="E57" s="465">
        <v>2.02</v>
      </c>
      <c r="F57" s="465">
        <v>1.05</v>
      </c>
      <c r="G57" s="465">
        <v>0.28000000000000003</v>
      </c>
      <c r="H57" s="465">
        <v>0.27</v>
      </c>
      <c r="I57" s="465">
        <v>0.04</v>
      </c>
      <c r="J57" s="465">
        <v>0.05</v>
      </c>
      <c r="K57" s="465">
        <v>7.0000000000000007E-2</v>
      </c>
      <c r="L57" s="465">
        <v>0.97</v>
      </c>
      <c r="M57" s="380"/>
      <c r="N57" s="466">
        <v>42.99</v>
      </c>
      <c r="O57" s="380"/>
    </row>
    <row r="58" spans="2:15" x14ac:dyDescent="0.25">
      <c r="B58" s="464" t="s">
        <v>2469</v>
      </c>
      <c r="C58" s="465">
        <v>7.36</v>
      </c>
      <c r="D58" s="465">
        <v>7.93</v>
      </c>
      <c r="E58" s="465">
        <v>4.18</v>
      </c>
      <c r="F58" s="465">
        <v>1.67</v>
      </c>
      <c r="G58" s="465">
        <v>0.86</v>
      </c>
      <c r="H58" s="465">
        <v>0.22</v>
      </c>
      <c r="I58" s="465">
        <v>0.11</v>
      </c>
      <c r="J58" s="465">
        <v>0.1</v>
      </c>
      <c r="K58" s="465">
        <v>0.03</v>
      </c>
      <c r="L58" s="465">
        <v>0.25</v>
      </c>
      <c r="M58" s="380"/>
      <c r="N58" s="466">
        <v>37.58</v>
      </c>
      <c r="O58" s="380"/>
    </row>
    <row r="59" spans="2:15" x14ac:dyDescent="0.25">
      <c r="B59" s="464" t="s">
        <v>2470</v>
      </c>
      <c r="C59" s="465">
        <v>1.42</v>
      </c>
      <c r="D59" s="465">
        <v>6.15</v>
      </c>
      <c r="E59" s="465">
        <v>6.93</v>
      </c>
      <c r="F59" s="465">
        <v>4.9800000000000004</v>
      </c>
      <c r="G59" s="465">
        <v>2.3199999999999998</v>
      </c>
      <c r="H59" s="465">
        <v>0.1</v>
      </c>
      <c r="I59" s="465">
        <v>0.05</v>
      </c>
      <c r="J59" s="465">
        <v>0.02</v>
      </c>
      <c r="K59" s="465">
        <v>7.0000000000000007E-2</v>
      </c>
      <c r="L59" s="465">
        <v>0.33</v>
      </c>
      <c r="M59" s="380"/>
      <c r="N59" s="466">
        <v>68.010000000000005</v>
      </c>
      <c r="O59" s="380"/>
    </row>
    <row r="60" spans="2:15" ht="30" x14ac:dyDescent="0.25">
      <c r="B60" s="464" t="s">
        <v>2471</v>
      </c>
      <c r="C60" s="465">
        <v>0.54</v>
      </c>
      <c r="D60" s="465">
        <v>0.96</v>
      </c>
      <c r="E60" s="465">
        <v>1.33</v>
      </c>
      <c r="F60" s="465">
        <v>0.02</v>
      </c>
      <c r="G60" s="465">
        <v>0.03</v>
      </c>
      <c r="H60" s="465">
        <v>0</v>
      </c>
      <c r="I60" s="465">
        <v>0</v>
      </c>
      <c r="J60" s="465">
        <v>0</v>
      </c>
      <c r="K60" s="465">
        <v>0</v>
      </c>
      <c r="L60" s="465">
        <v>7.0000000000000007E-2</v>
      </c>
      <c r="M60" s="380"/>
      <c r="N60" s="466">
        <v>43.02</v>
      </c>
      <c r="O60" s="380"/>
    </row>
    <row r="61" spans="2:15" x14ac:dyDescent="0.25">
      <c r="B61" s="464" t="s">
        <v>2472</v>
      </c>
      <c r="C61" s="465">
        <v>1.6</v>
      </c>
      <c r="D61" s="465">
        <v>6.03</v>
      </c>
      <c r="E61" s="465">
        <v>7.84</v>
      </c>
      <c r="F61" s="465">
        <v>0.83</v>
      </c>
      <c r="G61" s="465">
        <v>0.21</v>
      </c>
      <c r="H61" s="465">
        <v>0.05</v>
      </c>
      <c r="I61" s="465">
        <v>0.06</v>
      </c>
      <c r="J61" s="465">
        <v>0.03</v>
      </c>
      <c r="K61" s="465">
        <v>0.03</v>
      </c>
      <c r="L61" s="465">
        <v>0.11</v>
      </c>
      <c r="M61" s="380"/>
      <c r="N61" s="466">
        <v>44.71</v>
      </c>
      <c r="O61" s="380"/>
    </row>
    <row r="62" spans="2:15" x14ac:dyDescent="0.25">
      <c r="B62" s="464" t="s">
        <v>2489</v>
      </c>
      <c r="C62" s="465">
        <v>1.34</v>
      </c>
      <c r="D62" s="465">
        <v>3.53</v>
      </c>
      <c r="E62" s="465">
        <v>4.79</v>
      </c>
      <c r="F62" s="465">
        <v>0.76</v>
      </c>
      <c r="G62" s="465">
        <v>0.39</v>
      </c>
      <c r="H62" s="465">
        <v>0.14000000000000001</v>
      </c>
      <c r="I62" s="465">
        <v>0.06</v>
      </c>
      <c r="J62" s="465">
        <v>0.04</v>
      </c>
      <c r="K62" s="465">
        <v>0.02</v>
      </c>
      <c r="L62" s="465">
        <v>0.05</v>
      </c>
      <c r="M62" s="380"/>
      <c r="N62" s="466">
        <v>47.75</v>
      </c>
      <c r="O62" s="380"/>
    </row>
    <row r="63" spans="2:15" ht="30" x14ac:dyDescent="0.25">
      <c r="B63" s="464" t="s">
        <v>2490</v>
      </c>
      <c r="C63" s="465">
        <v>0.35</v>
      </c>
      <c r="D63" s="465">
        <v>1.5</v>
      </c>
      <c r="E63" s="465">
        <v>2.85</v>
      </c>
      <c r="F63" s="465">
        <v>0.51</v>
      </c>
      <c r="G63" s="465">
        <v>0.04</v>
      </c>
      <c r="H63" s="465">
        <v>0</v>
      </c>
      <c r="I63" s="465">
        <v>0</v>
      </c>
      <c r="J63" s="465">
        <v>0</v>
      </c>
      <c r="K63" s="465">
        <v>0.01</v>
      </c>
      <c r="L63" s="465">
        <v>0.19</v>
      </c>
      <c r="M63" s="380"/>
      <c r="N63" s="466">
        <v>51.27</v>
      </c>
      <c r="O63" s="380"/>
    </row>
    <row r="64" spans="2:15" x14ac:dyDescent="0.25">
      <c r="B64" s="464" t="s">
        <v>96</v>
      </c>
      <c r="C64" s="465">
        <v>0</v>
      </c>
      <c r="D64" s="465">
        <v>0.06</v>
      </c>
      <c r="E64" s="465">
        <v>0.01</v>
      </c>
      <c r="F64" s="465">
        <v>0</v>
      </c>
      <c r="G64" s="465">
        <v>0</v>
      </c>
      <c r="H64" s="465">
        <v>0</v>
      </c>
      <c r="I64" s="465">
        <v>0</v>
      </c>
      <c r="J64" s="465">
        <v>0</v>
      </c>
      <c r="K64" s="465">
        <v>0</v>
      </c>
      <c r="L64" s="465">
        <v>0</v>
      </c>
      <c r="M64" s="380"/>
      <c r="N64" s="466">
        <v>36.32</v>
      </c>
      <c r="O64" s="380"/>
    </row>
    <row r="65" spans="2:15" x14ac:dyDescent="0.25">
      <c r="C65" s="465"/>
      <c r="D65" s="465"/>
      <c r="E65" s="465"/>
      <c r="F65" s="465"/>
      <c r="G65" s="465"/>
      <c r="H65" s="465"/>
      <c r="I65" s="465"/>
      <c r="J65" s="465"/>
      <c r="K65" s="465"/>
      <c r="L65" s="465"/>
      <c r="M65" s="380"/>
      <c r="N65" s="380"/>
      <c r="O65" s="380"/>
    </row>
    <row r="66" spans="2:15" x14ac:dyDescent="0.25">
      <c r="B66" s="467" t="s">
        <v>98</v>
      </c>
      <c r="C66" s="468">
        <v>26.830000000000002</v>
      </c>
      <c r="D66" s="468">
        <v>68.72</v>
      </c>
      <c r="E66" s="468">
        <v>109.13000000000001</v>
      </c>
      <c r="F66" s="468">
        <v>55.499999999999993</v>
      </c>
      <c r="G66" s="468">
        <v>40.04</v>
      </c>
      <c r="H66" s="468">
        <v>3.65</v>
      </c>
      <c r="I66" s="468">
        <v>1.6300000000000003</v>
      </c>
      <c r="J66" s="468">
        <v>1.04</v>
      </c>
      <c r="K66" s="468">
        <v>0.76000000000000023</v>
      </c>
      <c r="L66" s="468">
        <v>4.09</v>
      </c>
      <c r="M66" s="380"/>
      <c r="N66" s="468">
        <v>54.26</v>
      </c>
      <c r="O66" s="380"/>
    </row>
    <row r="67" spans="2:15" x14ac:dyDescent="0.25">
      <c r="C67" s="380"/>
      <c r="D67" s="380"/>
      <c r="E67" s="380"/>
      <c r="F67" s="380"/>
      <c r="G67" s="380"/>
      <c r="H67" s="380"/>
      <c r="I67" s="380"/>
      <c r="J67" s="380"/>
      <c r="K67" s="380"/>
      <c r="L67" s="380"/>
      <c r="M67" s="380"/>
      <c r="N67" s="380"/>
      <c r="O67" s="380"/>
    </row>
    <row r="71" spans="2:15" ht="15.75" x14ac:dyDescent="0.25">
      <c r="B71" s="436" t="s">
        <v>2496</v>
      </c>
    </row>
    <row r="72" spans="2:15" ht="3.75" customHeight="1" x14ac:dyDescent="0.25">
      <c r="B72" s="436"/>
    </row>
    <row r="73" spans="2:15" x14ac:dyDescent="0.25">
      <c r="B73" s="470" t="s">
        <v>2497</v>
      </c>
      <c r="C73" s="474"/>
      <c r="D73" s="474"/>
      <c r="E73" s="475"/>
      <c r="F73" s="475"/>
      <c r="G73" s="475"/>
      <c r="H73" s="475"/>
      <c r="I73" s="475"/>
      <c r="J73" s="475"/>
      <c r="K73" s="475"/>
      <c r="L73" s="475"/>
      <c r="M73" s="380"/>
      <c r="N73" s="475"/>
    </row>
    <row r="74" spans="2:15" x14ac:dyDescent="0.25">
      <c r="B74" s="387"/>
      <c r="C74" s="623" t="s">
        <v>2493</v>
      </c>
      <c r="D74" s="623"/>
      <c r="E74" s="623"/>
      <c r="F74" s="623"/>
      <c r="G74" s="623"/>
      <c r="H74" s="623"/>
      <c r="I74" s="623"/>
      <c r="J74" s="623"/>
      <c r="K74" s="623"/>
      <c r="L74" s="623"/>
      <c r="M74" s="380"/>
      <c r="N74" s="387"/>
    </row>
    <row r="75" spans="2:15" x14ac:dyDescent="0.25">
      <c r="B75" s="387"/>
      <c r="C75" s="476" t="s">
        <v>2479</v>
      </c>
      <c r="D75" s="476" t="s">
        <v>2480</v>
      </c>
      <c r="E75" s="476" t="s">
        <v>2481</v>
      </c>
      <c r="F75" s="476" t="s">
        <v>2482</v>
      </c>
      <c r="G75" s="476" t="s">
        <v>2483</v>
      </c>
      <c r="H75" s="476" t="s">
        <v>2484</v>
      </c>
      <c r="I75" s="476" t="s">
        <v>2485</v>
      </c>
      <c r="J75" s="476" t="s">
        <v>2486</v>
      </c>
      <c r="K75" s="476" t="s">
        <v>2487</v>
      </c>
      <c r="L75" s="476" t="s">
        <v>2488</v>
      </c>
      <c r="M75" s="380"/>
      <c r="N75" s="476" t="s">
        <v>2495</v>
      </c>
    </row>
    <row r="76" spans="2:15" x14ac:dyDescent="0.25">
      <c r="B76" s="380"/>
      <c r="C76" s="466"/>
      <c r="D76" s="466"/>
      <c r="E76" s="466"/>
      <c r="F76" s="466"/>
      <c r="G76" s="466"/>
      <c r="H76" s="466"/>
      <c r="I76" s="466"/>
      <c r="J76" s="466"/>
      <c r="K76" s="466"/>
      <c r="L76" s="466"/>
      <c r="M76" s="380"/>
      <c r="N76" s="380"/>
    </row>
    <row r="77" spans="2:15" x14ac:dyDescent="0.25">
      <c r="B77" s="477" t="s">
        <v>2466</v>
      </c>
      <c r="C77" s="471">
        <v>2.9169968304278924</v>
      </c>
      <c r="D77" s="471">
        <v>16.838351822503963</v>
      </c>
      <c r="E77" s="471">
        <v>37.133518225039623</v>
      </c>
      <c r="F77" s="471">
        <v>21.825475435816166</v>
      </c>
      <c r="G77" s="471">
        <v>17.566362916006341</v>
      </c>
      <c r="H77" s="471">
        <v>1.4164025356576861</v>
      </c>
      <c r="I77" s="471">
        <v>0.6438193343898575</v>
      </c>
      <c r="J77" s="471">
        <v>0.39124405705229803</v>
      </c>
      <c r="K77" s="471">
        <v>0.25752773375594296</v>
      </c>
      <c r="L77" s="471">
        <v>1.0053486529318543</v>
      </c>
      <c r="M77" s="380"/>
      <c r="N77" s="466"/>
    </row>
    <row r="78" spans="2:15" x14ac:dyDescent="0.25">
      <c r="B78" s="477" t="s">
        <v>2467</v>
      </c>
      <c r="C78" s="471">
        <v>3.9832285115303989</v>
      </c>
      <c r="D78" s="471">
        <v>29.140461215932916</v>
      </c>
      <c r="E78" s="471">
        <v>44.025157232704409</v>
      </c>
      <c r="F78" s="471">
        <v>16.876310272536692</v>
      </c>
      <c r="G78" s="471">
        <v>4.6121593291404617</v>
      </c>
      <c r="H78" s="471">
        <v>0.10482180293501049</v>
      </c>
      <c r="I78" s="471">
        <v>0.10482180293501049</v>
      </c>
      <c r="J78" s="471">
        <v>0.10482180293501049</v>
      </c>
      <c r="K78" s="471">
        <v>0.10482180293501049</v>
      </c>
      <c r="L78" s="471">
        <v>0.94339622641509435</v>
      </c>
      <c r="M78" s="380"/>
      <c r="N78" s="466"/>
    </row>
    <row r="79" spans="2:15" x14ac:dyDescent="0.25">
      <c r="B79" s="477" t="s">
        <v>2468</v>
      </c>
      <c r="C79" s="471">
        <v>43.019480519480517</v>
      </c>
      <c r="D79" s="471">
        <v>31.277056277056275</v>
      </c>
      <c r="E79" s="471">
        <v>10.930735930735931</v>
      </c>
      <c r="F79" s="471">
        <v>5.6818181818181817</v>
      </c>
      <c r="G79" s="471">
        <v>1.5151515151515151</v>
      </c>
      <c r="H79" s="471">
        <v>1.4610389610389611</v>
      </c>
      <c r="I79" s="471">
        <v>0.21645021645021645</v>
      </c>
      <c r="J79" s="471">
        <v>0.27056277056277056</v>
      </c>
      <c r="K79" s="471">
        <v>0.37878787878787878</v>
      </c>
      <c r="L79" s="471">
        <v>5.2489177489177488</v>
      </c>
      <c r="M79" s="380"/>
      <c r="N79" s="466"/>
    </row>
    <row r="80" spans="2:15" x14ac:dyDescent="0.25">
      <c r="B80" s="477" t="s">
        <v>2469</v>
      </c>
      <c r="C80" s="471">
        <v>32.422907488986787</v>
      </c>
      <c r="D80" s="471">
        <v>34.933920704845818</v>
      </c>
      <c r="E80" s="471">
        <v>18.414096916299556</v>
      </c>
      <c r="F80" s="471">
        <v>7.3568281938325981</v>
      </c>
      <c r="G80" s="471">
        <v>3.7885462555066076</v>
      </c>
      <c r="H80" s="471">
        <v>0.96916299559471375</v>
      </c>
      <c r="I80" s="471">
        <v>0.48458149779735687</v>
      </c>
      <c r="J80" s="471">
        <v>0.44052863436123352</v>
      </c>
      <c r="K80" s="471">
        <v>0.13215859030837004</v>
      </c>
      <c r="L80" s="471">
        <v>1.1013215859030838</v>
      </c>
      <c r="M80" s="380"/>
      <c r="N80" s="466"/>
    </row>
    <row r="81" spans="2:14" x14ac:dyDescent="0.25">
      <c r="B81" s="477" t="s">
        <v>2470</v>
      </c>
      <c r="C81" s="471">
        <v>6.3449508489722977</v>
      </c>
      <c r="D81" s="471">
        <v>27.479892761394105</v>
      </c>
      <c r="E81" s="471">
        <v>30.965147453083109</v>
      </c>
      <c r="F81" s="471">
        <v>22.252010723860593</v>
      </c>
      <c r="G81" s="471">
        <v>10.366398570151922</v>
      </c>
      <c r="H81" s="471">
        <v>0.44682752457551389</v>
      </c>
      <c r="I81" s="471">
        <v>0.22341376228775695</v>
      </c>
      <c r="J81" s="471">
        <v>8.9365504915102784E-2</v>
      </c>
      <c r="K81" s="471">
        <v>0.31277926720285976</v>
      </c>
      <c r="L81" s="471">
        <v>1.4745308310991958</v>
      </c>
      <c r="M81" s="380"/>
      <c r="N81" s="466"/>
    </row>
    <row r="82" spans="2:14" ht="30" x14ac:dyDescent="0.25">
      <c r="B82" s="477" t="s">
        <v>2471</v>
      </c>
      <c r="C82" s="471">
        <v>18.305084745762713</v>
      </c>
      <c r="D82" s="471">
        <v>32.542372881355931</v>
      </c>
      <c r="E82" s="471">
        <v>45.084745762711862</v>
      </c>
      <c r="F82" s="471">
        <v>0.67796610169491522</v>
      </c>
      <c r="G82" s="471">
        <v>1.0169491525423728</v>
      </c>
      <c r="H82" s="471">
        <v>0</v>
      </c>
      <c r="I82" s="471">
        <v>0</v>
      </c>
      <c r="J82" s="471">
        <v>0</v>
      </c>
      <c r="K82" s="471">
        <v>0</v>
      </c>
      <c r="L82" s="471">
        <v>2.3728813559322033</v>
      </c>
      <c r="M82" s="380"/>
      <c r="N82" s="466"/>
    </row>
    <row r="83" spans="2:14" x14ac:dyDescent="0.25">
      <c r="B83" s="477" t="s">
        <v>2472</v>
      </c>
      <c r="C83" s="471">
        <v>9.5238095238095237</v>
      </c>
      <c r="D83" s="471">
        <v>35.892857142857146</v>
      </c>
      <c r="E83" s="471">
        <v>46.666666666666664</v>
      </c>
      <c r="F83" s="471">
        <v>4.9404761904761907</v>
      </c>
      <c r="G83" s="471">
        <v>1.25</v>
      </c>
      <c r="H83" s="471">
        <v>0.29761904761904762</v>
      </c>
      <c r="I83" s="471">
        <v>0.35714285714285715</v>
      </c>
      <c r="J83" s="471">
        <v>0.17857142857142858</v>
      </c>
      <c r="K83" s="471">
        <v>0.17857142857142858</v>
      </c>
      <c r="L83" s="471">
        <v>0.65476190476190477</v>
      </c>
      <c r="M83" s="380"/>
      <c r="N83" s="466"/>
    </row>
    <row r="84" spans="2:14" x14ac:dyDescent="0.25">
      <c r="B84" s="477" t="s">
        <v>2489</v>
      </c>
      <c r="C84" s="471">
        <v>12.072072072072073</v>
      </c>
      <c r="D84" s="471">
        <v>31.801801801801798</v>
      </c>
      <c r="E84" s="471">
        <v>43.153153153153156</v>
      </c>
      <c r="F84" s="471">
        <v>6.846846846846848</v>
      </c>
      <c r="G84" s="471">
        <v>3.5135135135135136</v>
      </c>
      <c r="H84" s="471">
        <v>1.2612612612612615</v>
      </c>
      <c r="I84" s="471">
        <v>0.54054054054054057</v>
      </c>
      <c r="J84" s="471">
        <v>0.36036036036036034</v>
      </c>
      <c r="K84" s="471">
        <v>0.18018018018018017</v>
      </c>
      <c r="L84" s="471">
        <v>0.45045045045045046</v>
      </c>
      <c r="M84" s="380"/>
      <c r="N84" s="466"/>
    </row>
    <row r="85" spans="2:14" ht="30" x14ac:dyDescent="0.25">
      <c r="B85" s="477" t="s">
        <v>2490</v>
      </c>
      <c r="C85" s="471">
        <v>6.422018348623852</v>
      </c>
      <c r="D85" s="471">
        <v>27.522935779816514</v>
      </c>
      <c r="E85" s="471">
        <v>52.293577981651374</v>
      </c>
      <c r="F85" s="471">
        <v>9.3577981651376145</v>
      </c>
      <c r="G85" s="471">
        <v>0.7339449541284403</v>
      </c>
      <c r="H85" s="471">
        <v>0</v>
      </c>
      <c r="I85" s="471">
        <v>0</v>
      </c>
      <c r="J85" s="471">
        <v>0</v>
      </c>
      <c r="K85" s="471">
        <v>0.18348623853211007</v>
      </c>
      <c r="L85" s="471">
        <v>3.4862385321100922</v>
      </c>
      <c r="M85" s="380"/>
      <c r="N85" s="466"/>
    </row>
    <row r="86" spans="2:14" x14ac:dyDescent="0.25">
      <c r="B86" s="477" t="s">
        <v>96</v>
      </c>
      <c r="C86" s="471">
        <v>0</v>
      </c>
      <c r="D86" s="471">
        <v>85.714285714285694</v>
      </c>
      <c r="E86" s="471">
        <v>14.285714285714285</v>
      </c>
      <c r="F86" s="471">
        <v>0</v>
      </c>
      <c r="G86" s="471">
        <v>0</v>
      </c>
      <c r="H86" s="471">
        <v>0</v>
      </c>
      <c r="I86" s="471">
        <v>0</v>
      </c>
      <c r="J86" s="471">
        <v>0</v>
      </c>
      <c r="K86" s="471">
        <v>0</v>
      </c>
      <c r="L86" s="471">
        <v>0</v>
      </c>
      <c r="M86" s="380"/>
      <c r="N86" s="466"/>
    </row>
    <row r="87" spans="2:14" x14ac:dyDescent="0.25">
      <c r="B87" s="380"/>
      <c r="C87" s="472"/>
      <c r="D87" s="472"/>
      <c r="E87" s="472"/>
      <c r="F87" s="472"/>
      <c r="G87" s="472"/>
      <c r="H87" s="472"/>
      <c r="I87" s="472"/>
      <c r="J87" s="472"/>
      <c r="K87" s="472"/>
      <c r="L87" s="472"/>
      <c r="M87" s="380"/>
      <c r="N87" s="380"/>
    </row>
    <row r="88" spans="2:14" x14ac:dyDescent="0.25">
      <c r="B88" s="442" t="s">
        <v>98</v>
      </c>
      <c r="C88" s="473">
        <v>8.6162047593050524</v>
      </c>
      <c r="D88" s="473">
        <v>22.068788336170076</v>
      </c>
      <c r="E88" s="473">
        <v>35.046083689264272</v>
      </c>
      <c r="F88" s="473">
        <v>17.823308391406272</v>
      </c>
      <c r="G88" s="473">
        <v>12.858473297151482</v>
      </c>
      <c r="H88" s="473">
        <v>1.1721635248402327</v>
      </c>
      <c r="I88" s="473">
        <v>0.52345932753139168</v>
      </c>
      <c r="J88" s="473">
        <v>0.33398631940653206</v>
      </c>
      <c r="K88" s="473">
        <v>0.24406692572015806</v>
      </c>
      <c r="L88" s="473">
        <v>1.3134654292045345</v>
      </c>
      <c r="M88" s="380"/>
      <c r="N88" s="468"/>
    </row>
    <row r="94" spans="2:14" x14ac:dyDescent="0.25">
      <c r="N94" s="331" t="s">
        <v>2329</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5:I25"/>
  <sheetViews>
    <sheetView zoomScale="85" zoomScaleNormal="85" workbookViewId="0"/>
  </sheetViews>
  <sheetFormatPr defaultColWidth="9.28515625" defaultRowHeight="15" x14ac:dyDescent="0.25"/>
  <cols>
    <col min="1" max="1" width="4.7109375" style="310" customWidth="1"/>
    <col min="2" max="2" width="30.28515625" style="310" customWidth="1"/>
    <col min="3" max="8" width="27.42578125" style="310" customWidth="1"/>
    <col min="9" max="9" width="25.7109375" style="310" customWidth="1"/>
    <col min="10" max="16384" width="9.28515625" style="310"/>
  </cols>
  <sheetData>
    <row r="5" spans="2:9" ht="15.75" x14ac:dyDescent="0.25">
      <c r="B5" s="478" t="s">
        <v>2498</v>
      </c>
    </row>
    <row r="6" spans="2:9" ht="3.75" customHeight="1" x14ac:dyDescent="0.25">
      <c r="B6" s="436"/>
    </row>
    <row r="7" spans="2:9" x14ac:dyDescent="0.25">
      <c r="B7" s="457" t="s">
        <v>2297</v>
      </c>
      <c r="C7" s="457"/>
      <c r="D7" s="479"/>
      <c r="E7" s="479"/>
      <c r="F7" s="479"/>
      <c r="G7" s="479"/>
      <c r="H7" s="479"/>
      <c r="I7" s="479"/>
    </row>
    <row r="8" spans="2:9" x14ac:dyDescent="0.25">
      <c r="B8" s="375"/>
      <c r="C8" s="375"/>
      <c r="D8" s="375"/>
      <c r="E8" s="375"/>
      <c r="F8" s="375"/>
      <c r="G8" s="375"/>
      <c r="H8" s="375"/>
      <c r="I8" s="375"/>
    </row>
    <row r="9" spans="2:9" ht="30" x14ac:dyDescent="0.25">
      <c r="B9" s="375"/>
      <c r="C9" s="461" t="s">
        <v>2173</v>
      </c>
      <c r="D9" s="461" t="s">
        <v>2174</v>
      </c>
      <c r="E9" s="461" t="s">
        <v>2175</v>
      </c>
      <c r="F9" s="461" t="s">
        <v>2176</v>
      </c>
      <c r="G9" s="461" t="s">
        <v>2177</v>
      </c>
      <c r="H9" s="461" t="s">
        <v>2499</v>
      </c>
      <c r="I9" s="461" t="s">
        <v>98</v>
      </c>
    </row>
    <row r="11" spans="2:9" x14ac:dyDescent="0.25">
      <c r="B11" s="464" t="s">
        <v>2466</v>
      </c>
      <c r="C11" s="480">
        <v>101.13</v>
      </c>
      <c r="D11" s="480">
        <v>30.45</v>
      </c>
      <c r="E11" s="480">
        <v>8.7100000000000009</v>
      </c>
      <c r="F11" s="480">
        <v>30.27</v>
      </c>
      <c r="G11" s="480">
        <v>31.35</v>
      </c>
      <c r="H11" s="480"/>
      <c r="I11" s="480">
        <v>201.91</v>
      </c>
    </row>
    <row r="12" spans="2:9" x14ac:dyDescent="0.25">
      <c r="B12" s="464" t="s">
        <v>2467</v>
      </c>
      <c r="C12" s="480">
        <v>2.7</v>
      </c>
      <c r="D12" s="480">
        <v>2.76</v>
      </c>
      <c r="E12" s="480">
        <v>1.03</v>
      </c>
      <c r="F12" s="480">
        <v>1.39</v>
      </c>
      <c r="G12" s="480">
        <v>1.66</v>
      </c>
      <c r="H12" s="480"/>
      <c r="I12" s="480">
        <v>9.5399999999999991</v>
      </c>
    </row>
    <row r="13" spans="2:9" x14ac:dyDescent="0.25">
      <c r="B13" s="464" t="s">
        <v>2468</v>
      </c>
      <c r="C13" s="480">
        <v>7.57</v>
      </c>
      <c r="D13" s="480">
        <v>1.99</v>
      </c>
      <c r="E13" s="480">
        <v>1.02</v>
      </c>
      <c r="F13" s="480">
        <v>3.98</v>
      </c>
      <c r="G13" s="480">
        <v>3.91</v>
      </c>
      <c r="H13" s="480"/>
      <c r="I13" s="480">
        <v>18.47</v>
      </c>
    </row>
    <row r="14" spans="2:9" x14ac:dyDescent="0.25">
      <c r="B14" s="464" t="s">
        <v>2469</v>
      </c>
      <c r="C14" s="480">
        <v>17.18</v>
      </c>
      <c r="D14" s="480">
        <v>1.51</v>
      </c>
      <c r="E14" s="480">
        <v>0.62</v>
      </c>
      <c r="F14" s="480">
        <v>1.84</v>
      </c>
      <c r="G14" s="480">
        <v>1.55</v>
      </c>
      <c r="H14" s="480"/>
      <c r="I14" s="480">
        <v>22.700000000000003</v>
      </c>
    </row>
    <row r="15" spans="2:9" x14ac:dyDescent="0.25">
      <c r="B15" s="464" t="s">
        <v>2470</v>
      </c>
      <c r="C15" s="480">
        <v>7.58</v>
      </c>
      <c r="D15" s="480">
        <v>1.59</v>
      </c>
      <c r="E15" s="480">
        <v>2.02</v>
      </c>
      <c r="F15" s="480">
        <v>7.56</v>
      </c>
      <c r="G15" s="480">
        <v>3.63</v>
      </c>
      <c r="H15" s="480"/>
      <c r="I15" s="480">
        <v>22.38</v>
      </c>
    </row>
    <row r="16" spans="2:9" ht="30" x14ac:dyDescent="0.25">
      <c r="B16" s="464" t="s">
        <v>2471</v>
      </c>
      <c r="C16" s="480">
        <v>0.51</v>
      </c>
      <c r="D16" s="480">
        <v>0.13</v>
      </c>
      <c r="E16" s="480">
        <v>0.65</v>
      </c>
      <c r="F16" s="480">
        <v>0.76</v>
      </c>
      <c r="G16" s="480">
        <v>0.9</v>
      </c>
      <c r="H16" s="480"/>
      <c r="I16" s="480">
        <v>2.9499999999999997</v>
      </c>
    </row>
    <row r="17" spans="2:9" x14ac:dyDescent="0.25">
      <c r="B17" s="464" t="s">
        <v>2472</v>
      </c>
      <c r="C17" s="480">
        <v>7.53</v>
      </c>
      <c r="D17" s="480">
        <v>1.67</v>
      </c>
      <c r="E17" s="480">
        <v>1.07</v>
      </c>
      <c r="F17" s="480">
        <v>4.51</v>
      </c>
      <c r="G17" s="480">
        <v>2.02</v>
      </c>
      <c r="H17" s="480"/>
      <c r="I17" s="480">
        <v>16.8</v>
      </c>
    </row>
    <row r="18" spans="2:9" x14ac:dyDescent="0.25">
      <c r="B18" s="464" t="s">
        <v>2489</v>
      </c>
      <c r="C18" s="480">
        <v>1.03</v>
      </c>
      <c r="D18" s="480">
        <v>3.19</v>
      </c>
      <c r="E18" s="480">
        <v>1.1299999999999999</v>
      </c>
      <c r="F18" s="480">
        <v>1.74</v>
      </c>
      <c r="G18" s="480">
        <v>4.0199999999999996</v>
      </c>
      <c r="H18" s="480">
        <v>0</v>
      </c>
      <c r="I18" s="480">
        <v>11.11</v>
      </c>
    </row>
    <row r="19" spans="2:9" ht="30" x14ac:dyDescent="0.25">
      <c r="B19" s="464" t="s">
        <v>2490</v>
      </c>
      <c r="C19" s="480">
        <v>1.1000000000000001</v>
      </c>
      <c r="D19" s="480">
        <v>0.6</v>
      </c>
      <c r="E19" s="480">
        <v>0.52</v>
      </c>
      <c r="F19" s="480">
        <v>1.59</v>
      </c>
      <c r="G19" s="480">
        <v>1.65</v>
      </c>
      <c r="H19" s="480"/>
      <c r="I19" s="480">
        <v>5.4600000000000009</v>
      </c>
    </row>
    <row r="20" spans="2:9" x14ac:dyDescent="0.25">
      <c r="B20" s="464" t="s">
        <v>96</v>
      </c>
      <c r="C20" s="480">
        <v>0.02</v>
      </c>
      <c r="D20" s="480">
        <v>0.01</v>
      </c>
      <c r="E20" s="480">
        <v>0</v>
      </c>
      <c r="F20" s="480">
        <v>0.01</v>
      </c>
      <c r="G20" s="480">
        <v>0.02</v>
      </c>
      <c r="H20" s="480"/>
      <c r="I20" s="480">
        <v>0.06</v>
      </c>
    </row>
    <row r="21" spans="2:9" x14ac:dyDescent="0.25">
      <c r="C21" s="480"/>
      <c r="D21" s="480"/>
      <c r="E21" s="480"/>
      <c r="F21" s="480"/>
      <c r="G21" s="480"/>
      <c r="H21" s="480"/>
      <c r="I21" s="480"/>
    </row>
    <row r="22" spans="2:9" x14ac:dyDescent="0.25">
      <c r="B22" s="481" t="s">
        <v>98</v>
      </c>
      <c r="C22" s="454">
        <v>146.35000000000002</v>
      </c>
      <c r="D22" s="454">
        <v>43.900000000000006</v>
      </c>
      <c r="E22" s="454">
        <v>16.77</v>
      </c>
      <c r="F22" s="454">
        <v>53.650000000000006</v>
      </c>
      <c r="G22" s="454">
        <v>50.710000000000008</v>
      </c>
      <c r="H22" s="454">
        <v>0</v>
      </c>
      <c r="I22" s="454">
        <v>311.38</v>
      </c>
    </row>
    <row r="25" spans="2:9" x14ac:dyDescent="0.25">
      <c r="I25" s="331" t="s">
        <v>2329</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5:N64"/>
  <sheetViews>
    <sheetView zoomScale="85" zoomScaleNormal="85" workbookViewId="0"/>
  </sheetViews>
  <sheetFormatPr defaultColWidth="9.28515625" defaultRowHeight="15" x14ac:dyDescent="0.25"/>
  <cols>
    <col min="1" max="1" width="4.7109375" style="310" customWidth="1"/>
    <col min="2" max="2" width="26.28515625" style="310" customWidth="1"/>
    <col min="3" max="12" width="17.7109375" style="310" customWidth="1"/>
    <col min="13" max="13" width="18" style="310" customWidth="1"/>
    <col min="14" max="16384" width="9.28515625" style="310"/>
  </cols>
  <sheetData>
    <row r="5" spans="2:13" ht="15.75" x14ac:dyDescent="0.25">
      <c r="B5" s="436" t="s">
        <v>2500</v>
      </c>
    </row>
    <row r="6" spans="2:13" x14ac:dyDescent="0.25">
      <c r="B6" s="457" t="s">
        <v>2295</v>
      </c>
      <c r="C6" s="479"/>
      <c r="D6" s="479"/>
      <c r="E6" s="479"/>
      <c r="F6" s="479"/>
      <c r="G6" s="479"/>
      <c r="H6" s="479"/>
      <c r="I6" s="479"/>
      <c r="J6" s="479"/>
      <c r="K6" s="479"/>
      <c r="L6" s="479"/>
      <c r="M6" s="479"/>
    </row>
    <row r="7" spans="2:13" x14ac:dyDescent="0.25">
      <c r="B7" s="375"/>
      <c r="C7" s="375"/>
      <c r="D7" s="375"/>
      <c r="E7" s="375"/>
      <c r="F7" s="375"/>
      <c r="G7" s="375"/>
      <c r="H7" s="375"/>
      <c r="I7" s="375"/>
      <c r="J7" s="375"/>
      <c r="K7" s="375"/>
      <c r="L7" s="375"/>
      <c r="M7" s="375"/>
    </row>
    <row r="8" spans="2:13" ht="45" x14ac:dyDescent="0.25">
      <c r="B8" s="375"/>
      <c r="C8" s="440" t="s">
        <v>2466</v>
      </c>
      <c r="D8" s="440" t="s">
        <v>2467</v>
      </c>
      <c r="E8" s="440" t="s">
        <v>2468</v>
      </c>
      <c r="F8" s="440" t="s">
        <v>2469</v>
      </c>
      <c r="G8" s="440" t="s">
        <v>2470</v>
      </c>
      <c r="H8" s="440" t="s">
        <v>2471</v>
      </c>
      <c r="I8" s="440" t="s">
        <v>2472</v>
      </c>
      <c r="J8" s="440" t="s">
        <v>760</v>
      </c>
      <c r="K8" s="440" t="s">
        <v>2473</v>
      </c>
      <c r="L8" s="440" t="s">
        <v>96</v>
      </c>
      <c r="M8" s="441" t="s">
        <v>98</v>
      </c>
    </row>
    <row r="9" spans="2:13" x14ac:dyDescent="0.25">
      <c r="B9" s="380" t="s">
        <v>2501</v>
      </c>
      <c r="C9" s="310">
        <v>0</v>
      </c>
      <c r="D9" s="310">
        <v>0</v>
      </c>
      <c r="E9" s="310">
        <v>0</v>
      </c>
      <c r="F9" s="310">
        <v>0</v>
      </c>
      <c r="G9" s="310">
        <v>0</v>
      </c>
      <c r="H9" s="310">
        <v>0</v>
      </c>
      <c r="I9" s="310">
        <v>0</v>
      </c>
      <c r="J9" s="310">
        <v>0</v>
      </c>
      <c r="K9" s="310">
        <v>0</v>
      </c>
      <c r="L9" s="310">
        <v>0</v>
      </c>
      <c r="M9" s="410">
        <v>0</v>
      </c>
    </row>
    <row r="10" spans="2:13" x14ac:dyDescent="0.25">
      <c r="B10" s="380" t="s">
        <v>2502</v>
      </c>
      <c r="C10" s="480">
        <v>72.13</v>
      </c>
      <c r="D10" s="480">
        <v>2.27</v>
      </c>
      <c r="E10" s="480">
        <v>0.02</v>
      </c>
      <c r="F10" s="480">
        <v>4.25</v>
      </c>
      <c r="G10" s="480">
        <v>9.65</v>
      </c>
      <c r="H10" s="480">
        <v>0.11</v>
      </c>
      <c r="I10" s="480">
        <v>2.25</v>
      </c>
      <c r="J10" s="480">
        <v>5.3</v>
      </c>
      <c r="K10" s="480">
        <v>0.19</v>
      </c>
      <c r="L10" s="480">
        <v>0.02</v>
      </c>
      <c r="M10" s="480">
        <v>96.189999999999984</v>
      </c>
    </row>
    <row r="11" spans="2:13" ht="30" customHeight="1" x14ac:dyDescent="0.25">
      <c r="B11" s="477" t="s">
        <v>2503</v>
      </c>
      <c r="C11" s="480"/>
      <c r="D11" s="480"/>
      <c r="E11" s="480"/>
      <c r="F11" s="480"/>
      <c r="G11" s="480"/>
      <c r="H11" s="480"/>
      <c r="I11" s="480"/>
      <c r="J11" s="480"/>
      <c r="K11" s="480"/>
      <c r="L11" s="480"/>
      <c r="M11" s="480"/>
    </row>
    <row r="12" spans="2:13" x14ac:dyDescent="0.25">
      <c r="B12" s="482" t="s">
        <v>2504</v>
      </c>
      <c r="C12" s="480">
        <v>0</v>
      </c>
      <c r="D12" s="480">
        <v>0</v>
      </c>
      <c r="E12" s="480">
        <v>0</v>
      </c>
      <c r="F12" s="480">
        <v>0</v>
      </c>
      <c r="G12" s="480">
        <v>0</v>
      </c>
      <c r="H12" s="480">
        <v>0</v>
      </c>
      <c r="I12" s="480">
        <v>0</v>
      </c>
      <c r="J12" s="480">
        <v>0</v>
      </c>
      <c r="K12" s="480">
        <v>0</v>
      </c>
      <c r="L12" s="480">
        <v>0</v>
      </c>
      <c r="M12" s="480">
        <v>0</v>
      </c>
    </row>
    <row r="13" spans="2:13" x14ac:dyDescent="0.25">
      <c r="B13" s="482" t="s">
        <v>2505</v>
      </c>
      <c r="C13" s="480">
        <v>0</v>
      </c>
      <c r="D13" s="480">
        <v>0</v>
      </c>
      <c r="E13" s="480">
        <v>0</v>
      </c>
      <c r="F13" s="480">
        <v>0</v>
      </c>
      <c r="G13" s="480">
        <v>0</v>
      </c>
      <c r="H13" s="480">
        <v>0</v>
      </c>
      <c r="I13" s="480">
        <v>0</v>
      </c>
      <c r="J13" s="480">
        <v>0</v>
      </c>
      <c r="K13" s="480">
        <v>0</v>
      </c>
      <c r="L13" s="480">
        <v>0</v>
      </c>
      <c r="M13" s="480">
        <v>0</v>
      </c>
    </row>
    <row r="14" spans="2:13" x14ac:dyDescent="0.25">
      <c r="B14" s="483" t="s">
        <v>2506</v>
      </c>
      <c r="C14" s="480">
        <v>0</v>
      </c>
      <c r="D14" s="480">
        <v>0</v>
      </c>
      <c r="E14" s="480">
        <v>0</v>
      </c>
      <c r="F14" s="480">
        <v>0</v>
      </c>
      <c r="G14" s="480">
        <v>0</v>
      </c>
      <c r="H14" s="480">
        <v>0</v>
      </c>
      <c r="I14" s="480">
        <v>0</v>
      </c>
      <c r="J14" s="480">
        <v>0</v>
      </c>
      <c r="K14" s="480">
        <v>0</v>
      </c>
      <c r="L14" s="480">
        <v>0</v>
      </c>
      <c r="M14" s="480">
        <v>0</v>
      </c>
    </row>
    <row r="15" spans="2:13" x14ac:dyDescent="0.25">
      <c r="B15" s="483" t="s">
        <v>2507</v>
      </c>
      <c r="C15" s="480">
        <v>0</v>
      </c>
      <c r="D15" s="480">
        <v>0</v>
      </c>
      <c r="E15" s="480">
        <v>0</v>
      </c>
      <c r="F15" s="480">
        <v>0</v>
      </c>
      <c r="G15" s="480">
        <v>0</v>
      </c>
      <c r="H15" s="480">
        <v>0</v>
      </c>
      <c r="I15" s="480">
        <v>0</v>
      </c>
      <c r="J15" s="480">
        <v>0</v>
      </c>
      <c r="K15" s="480">
        <v>0</v>
      </c>
      <c r="L15" s="480">
        <v>0</v>
      </c>
      <c r="M15" s="480">
        <v>0</v>
      </c>
    </row>
    <row r="16" spans="2:13" x14ac:dyDescent="0.25">
      <c r="B16" s="380" t="s">
        <v>2508</v>
      </c>
      <c r="C16" s="480"/>
      <c r="D16" s="480"/>
      <c r="E16" s="480"/>
      <c r="F16" s="480"/>
      <c r="G16" s="480"/>
      <c r="H16" s="480"/>
      <c r="I16" s="480"/>
      <c r="J16" s="480"/>
      <c r="K16" s="480"/>
      <c r="L16" s="480"/>
      <c r="M16" s="480"/>
    </row>
    <row r="17" spans="2:13" x14ac:dyDescent="0.25">
      <c r="B17" s="380" t="s">
        <v>2509</v>
      </c>
      <c r="C17" s="480">
        <v>0.02</v>
      </c>
      <c r="D17" s="480">
        <v>0</v>
      </c>
      <c r="E17" s="480">
        <v>0</v>
      </c>
      <c r="F17" s="480">
        <v>0</v>
      </c>
      <c r="G17" s="480">
        <v>0</v>
      </c>
      <c r="H17" s="480">
        <v>0</v>
      </c>
      <c r="I17" s="480">
        <v>0</v>
      </c>
      <c r="J17" s="480">
        <v>0</v>
      </c>
      <c r="K17" s="480">
        <v>0</v>
      </c>
      <c r="L17" s="480">
        <v>0</v>
      </c>
      <c r="M17" s="480">
        <v>0.02</v>
      </c>
    </row>
    <row r="18" spans="2:13" x14ac:dyDescent="0.25">
      <c r="B18" s="310" t="s">
        <v>2510</v>
      </c>
      <c r="C18" s="480">
        <v>0.88</v>
      </c>
      <c r="D18" s="480">
        <v>0.04</v>
      </c>
      <c r="E18" s="480">
        <v>0</v>
      </c>
      <c r="F18" s="480">
        <v>0.02</v>
      </c>
      <c r="G18" s="480">
        <v>0.01</v>
      </c>
      <c r="H18" s="480">
        <v>0</v>
      </c>
      <c r="I18" s="480">
        <v>0</v>
      </c>
      <c r="J18" s="480">
        <v>0</v>
      </c>
      <c r="K18" s="480">
        <v>0</v>
      </c>
      <c r="L18" s="480">
        <v>0</v>
      </c>
      <c r="M18" s="480">
        <v>0.95000000000000007</v>
      </c>
    </row>
    <row r="19" spans="2:13" x14ac:dyDescent="0.25">
      <c r="B19" s="310" t="s">
        <v>96</v>
      </c>
      <c r="C19" s="480">
        <v>0</v>
      </c>
      <c r="D19" s="480">
        <v>0</v>
      </c>
      <c r="E19" s="480">
        <v>0</v>
      </c>
      <c r="F19" s="480">
        <v>0</v>
      </c>
      <c r="G19" s="480">
        <v>0</v>
      </c>
      <c r="H19" s="480">
        <v>0</v>
      </c>
      <c r="I19" s="480">
        <v>0</v>
      </c>
      <c r="J19" s="480">
        <v>0</v>
      </c>
      <c r="K19" s="480">
        <v>0</v>
      </c>
      <c r="L19" s="480">
        <v>0</v>
      </c>
      <c r="M19" s="480">
        <v>0</v>
      </c>
    </row>
    <row r="20" spans="2:13" x14ac:dyDescent="0.25">
      <c r="B20" s="481" t="s">
        <v>98</v>
      </c>
      <c r="C20" s="454">
        <v>73.029999999999987</v>
      </c>
      <c r="D20" s="454">
        <v>2.31</v>
      </c>
      <c r="E20" s="454">
        <v>0.02</v>
      </c>
      <c r="F20" s="454">
        <v>4.2699999999999996</v>
      </c>
      <c r="G20" s="454">
        <v>9.66</v>
      </c>
      <c r="H20" s="454">
        <v>0.11</v>
      </c>
      <c r="I20" s="454">
        <v>2.25</v>
      </c>
      <c r="J20" s="454">
        <v>5.3</v>
      </c>
      <c r="K20" s="454">
        <v>0.19</v>
      </c>
      <c r="L20" s="454">
        <v>0.02</v>
      </c>
      <c r="M20" s="454">
        <v>97.159999999999982</v>
      </c>
    </row>
    <row r="21" spans="2:13" x14ac:dyDescent="0.25">
      <c r="B21" s="432" t="s">
        <v>2511</v>
      </c>
    </row>
    <row r="25" spans="2:13" ht="15.75" x14ac:dyDescent="0.25">
      <c r="B25" s="436" t="s">
        <v>2512</v>
      </c>
    </row>
    <row r="26" spans="2:13" x14ac:dyDescent="0.25">
      <c r="B26" s="457" t="s">
        <v>2293</v>
      </c>
      <c r="C26" s="479"/>
      <c r="D26" s="479"/>
      <c r="E26" s="479"/>
      <c r="F26" s="479"/>
      <c r="G26" s="479"/>
      <c r="H26" s="479"/>
      <c r="I26" s="479"/>
      <c r="J26" s="479"/>
      <c r="K26" s="479"/>
      <c r="L26" s="479"/>
      <c r="M26" s="479"/>
    </row>
    <row r="27" spans="2:13" x14ac:dyDescent="0.25">
      <c r="B27" s="375"/>
      <c r="C27" s="375"/>
      <c r="D27" s="375"/>
      <c r="E27" s="375"/>
      <c r="F27" s="375"/>
      <c r="G27" s="375"/>
      <c r="H27" s="375"/>
      <c r="I27" s="375"/>
      <c r="J27" s="375"/>
      <c r="K27" s="375"/>
      <c r="L27" s="375"/>
      <c r="M27" s="375"/>
    </row>
    <row r="28" spans="2:13" ht="45" x14ac:dyDescent="0.25">
      <c r="B28" s="375"/>
      <c r="C28" s="440" t="s">
        <v>2466</v>
      </c>
      <c r="D28" s="440" t="s">
        <v>2467</v>
      </c>
      <c r="E28" s="440" t="s">
        <v>2468</v>
      </c>
      <c r="F28" s="440" t="s">
        <v>2469</v>
      </c>
      <c r="G28" s="440" t="s">
        <v>2470</v>
      </c>
      <c r="H28" s="440" t="s">
        <v>2471</v>
      </c>
      <c r="I28" s="440" t="s">
        <v>2472</v>
      </c>
      <c r="J28" s="440" t="s">
        <v>760</v>
      </c>
      <c r="K28" s="440" t="s">
        <v>2473</v>
      </c>
      <c r="L28" s="440" t="s">
        <v>96</v>
      </c>
      <c r="M28" s="441" t="s">
        <v>98</v>
      </c>
    </row>
    <row r="29" spans="2:13" x14ac:dyDescent="0.25">
      <c r="B29" s="380" t="s">
        <v>2501</v>
      </c>
      <c r="C29" s="310">
        <v>0</v>
      </c>
      <c r="D29" s="310">
        <v>0</v>
      </c>
      <c r="E29" s="310">
        <v>0</v>
      </c>
      <c r="F29" s="310">
        <v>0</v>
      </c>
      <c r="G29" s="310">
        <v>0</v>
      </c>
      <c r="H29" s="310">
        <v>0</v>
      </c>
      <c r="I29" s="310">
        <v>0</v>
      </c>
      <c r="J29" s="310">
        <v>0</v>
      </c>
      <c r="K29" s="310">
        <v>0</v>
      </c>
      <c r="L29" s="310">
        <v>0</v>
      </c>
      <c r="M29" s="410">
        <v>0</v>
      </c>
    </row>
    <row r="30" spans="2:13" x14ac:dyDescent="0.25">
      <c r="B30" s="380" t="s">
        <v>2502</v>
      </c>
      <c r="C30" s="480">
        <v>127.7</v>
      </c>
      <c r="D30" s="480">
        <v>7.19</v>
      </c>
      <c r="E30" s="480">
        <v>18.46</v>
      </c>
      <c r="F30" s="480">
        <v>18.41</v>
      </c>
      <c r="G30" s="480">
        <v>12.7</v>
      </c>
      <c r="H30" s="480">
        <v>2.84</v>
      </c>
      <c r="I30" s="480">
        <v>14.54</v>
      </c>
      <c r="J30" s="480">
        <v>5.79</v>
      </c>
      <c r="K30" s="480">
        <v>5.25</v>
      </c>
      <c r="L30" s="480">
        <v>0.05</v>
      </c>
      <c r="M30" s="480">
        <v>212.93</v>
      </c>
    </row>
    <row r="31" spans="2:13" ht="30" x14ac:dyDescent="0.25">
      <c r="B31" s="477" t="s">
        <v>2503</v>
      </c>
      <c r="C31" s="480"/>
      <c r="D31" s="480"/>
      <c r="E31" s="480"/>
      <c r="F31" s="480"/>
      <c r="G31" s="480"/>
      <c r="H31" s="480"/>
      <c r="I31" s="480"/>
      <c r="J31" s="480"/>
      <c r="K31" s="480"/>
      <c r="L31" s="480"/>
      <c r="M31" s="480"/>
    </row>
    <row r="32" spans="2:13" x14ac:dyDescent="0.25">
      <c r="B32" s="482" t="s">
        <v>2504</v>
      </c>
      <c r="C32" s="480">
        <v>0</v>
      </c>
      <c r="D32" s="480">
        <v>0</v>
      </c>
      <c r="E32" s="480">
        <v>0</v>
      </c>
      <c r="F32" s="480">
        <v>0</v>
      </c>
      <c r="G32" s="480">
        <v>0</v>
      </c>
      <c r="H32" s="480">
        <v>0</v>
      </c>
      <c r="I32" s="480">
        <v>0</v>
      </c>
      <c r="J32" s="480">
        <v>0</v>
      </c>
      <c r="K32" s="480">
        <v>0</v>
      </c>
      <c r="L32" s="480">
        <v>0</v>
      </c>
      <c r="M32" s="480">
        <v>0</v>
      </c>
    </row>
    <row r="33" spans="2:13" x14ac:dyDescent="0.25">
      <c r="B33" s="482" t="s">
        <v>2505</v>
      </c>
      <c r="C33" s="480">
        <v>0</v>
      </c>
      <c r="D33" s="480">
        <v>0</v>
      </c>
      <c r="E33" s="480">
        <v>0</v>
      </c>
      <c r="F33" s="480">
        <v>0</v>
      </c>
      <c r="G33" s="480">
        <v>0</v>
      </c>
      <c r="H33" s="480">
        <v>0</v>
      </c>
      <c r="I33" s="480">
        <v>0</v>
      </c>
      <c r="J33" s="480">
        <v>0</v>
      </c>
      <c r="K33" s="480">
        <v>0</v>
      </c>
      <c r="L33" s="480">
        <v>0</v>
      </c>
      <c r="M33" s="480">
        <v>0</v>
      </c>
    </row>
    <row r="34" spans="2:13" x14ac:dyDescent="0.25">
      <c r="B34" s="483" t="s">
        <v>2506</v>
      </c>
      <c r="C34" s="480">
        <v>0</v>
      </c>
      <c r="D34" s="480">
        <v>0</v>
      </c>
      <c r="E34" s="480">
        <v>0</v>
      </c>
      <c r="F34" s="480">
        <v>0</v>
      </c>
      <c r="G34" s="480">
        <v>0</v>
      </c>
      <c r="H34" s="480">
        <v>0</v>
      </c>
      <c r="I34" s="480">
        <v>0</v>
      </c>
      <c r="J34" s="480">
        <v>0</v>
      </c>
      <c r="K34" s="480">
        <v>0</v>
      </c>
      <c r="L34" s="480">
        <v>0</v>
      </c>
      <c r="M34" s="480">
        <v>0</v>
      </c>
    </row>
    <row r="35" spans="2:13" x14ac:dyDescent="0.25">
      <c r="B35" s="483" t="s">
        <v>2507</v>
      </c>
      <c r="C35" s="480">
        <v>0</v>
      </c>
      <c r="D35" s="480">
        <v>0</v>
      </c>
      <c r="E35" s="480">
        <v>0</v>
      </c>
      <c r="F35" s="480">
        <v>0</v>
      </c>
      <c r="G35" s="480">
        <v>0</v>
      </c>
      <c r="H35" s="480">
        <v>0</v>
      </c>
      <c r="I35" s="480">
        <v>0</v>
      </c>
      <c r="J35" s="480">
        <v>0</v>
      </c>
      <c r="K35" s="480">
        <v>0</v>
      </c>
      <c r="L35" s="480">
        <v>0</v>
      </c>
      <c r="M35" s="480">
        <v>0</v>
      </c>
    </row>
    <row r="36" spans="2:13" x14ac:dyDescent="0.25">
      <c r="B36" s="380" t="s">
        <v>2508</v>
      </c>
      <c r="C36" s="480"/>
      <c r="D36" s="480"/>
      <c r="E36" s="480"/>
      <c r="F36" s="480"/>
      <c r="G36" s="480"/>
      <c r="H36" s="480"/>
      <c r="I36" s="480"/>
      <c r="J36" s="480"/>
      <c r="K36" s="480"/>
      <c r="L36" s="480"/>
      <c r="M36" s="480"/>
    </row>
    <row r="37" spans="2:13" x14ac:dyDescent="0.25">
      <c r="B37" s="380" t="s">
        <v>2509</v>
      </c>
      <c r="C37" s="480">
        <v>0.22</v>
      </c>
      <c r="D37" s="480">
        <v>0.01</v>
      </c>
      <c r="E37" s="480">
        <v>0</v>
      </c>
      <c r="F37" s="480">
        <v>0</v>
      </c>
      <c r="G37" s="480">
        <v>0</v>
      </c>
      <c r="H37" s="480">
        <v>0</v>
      </c>
      <c r="I37" s="480">
        <v>0</v>
      </c>
      <c r="J37" s="480">
        <v>0</v>
      </c>
      <c r="K37" s="480">
        <v>0</v>
      </c>
      <c r="L37" s="480">
        <v>0</v>
      </c>
      <c r="M37" s="480">
        <v>0.23</v>
      </c>
    </row>
    <row r="38" spans="2:13" x14ac:dyDescent="0.25">
      <c r="B38" s="310" t="s">
        <v>2510</v>
      </c>
      <c r="C38" s="480">
        <v>0.97</v>
      </c>
      <c r="D38" s="480">
        <v>0.04</v>
      </c>
      <c r="E38" s="480">
        <v>0</v>
      </c>
      <c r="F38" s="480">
        <v>0.02</v>
      </c>
      <c r="G38" s="480">
        <v>0.02</v>
      </c>
      <c r="H38" s="480">
        <v>0</v>
      </c>
      <c r="I38" s="480">
        <v>0</v>
      </c>
      <c r="J38" s="480">
        <v>0.01</v>
      </c>
      <c r="K38" s="480">
        <v>0.02</v>
      </c>
      <c r="L38" s="480">
        <v>0</v>
      </c>
      <c r="M38" s="480">
        <v>1.08</v>
      </c>
    </row>
    <row r="39" spans="2:13" x14ac:dyDescent="0.25">
      <c r="B39" s="310" t="s">
        <v>96</v>
      </c>
      <c r="C39" s="480">
        <v>0</v>
      </c>
      <c r="D39" s="480">
        <v>0</v>
      </c>
      <c r="E39" s="480">
        <v>0</v>
      </c>
      <c r="F39" s="480">
        <v>0</v>
      </c>
      <c r="G39" s="480">
        <v>0</v>
      </c>
      <c r="H39" s="480">
        <v>0</v>
      </c>
      <c r="I39" s="480">
        <v>0</v>
      </c>
      <c r="J39" s="480">
        <v>0</v>
      </c>
      <c r="K39" s="480">
        <v>0</v>
      </c>
      <c r="L39" s="480">
        <v>0</v>
      </c>
      <c r="M39" s="480">
        <v>0</v>
      </c>
    </row>
    <row r="40" spans="2:13" x14ac:dyDescent="0.25">
      <c r="B40" s="481" t="s">
        <v>98</v>
      </c>
      <c r="C40" s="454">
        <v>128.89000000000001</v>
      </c>
      <c r="D40" s="454">
        <v>7.24</v>
      </c>
      <c r="E40" s="454">
        <v>18.46</v>
      </c>
      <c r="F40" s="454">
        <v>18.43</v>
      </c>
      <c r="G40" s="454">
        <v>12.719999999999999</v>
      </c>
      <c r="H40" s="454">
        <v>2.84</v>
      </c>
      <c r="I40" s="454">
        <v>14.54</v>
      </c>
      <c r="J40" s="454">
        <v>5.8</v>
      </c>
      <c r="K40" s="454">
        <v>5.27</v>
      </c>
      <c r="L40" s="454">
        <v>0.05</v>
      </c>
      <c r="M40" s="454">
        <v>214.24</v>
      </c>
    </row>
    <row r="45" spans="2:13" ht="15.75" x14ac:dyDescent="0.25">
      <c r="B45" s="436" t="s">
        <v>2513</v>
      </c>
    </row>
    <row r="46" spans="2:13" x14ac:dyDescent="0.25">
      <c r="B46" s="457" t="s">
        <v>2291</v>
      </c>
      <c r="C46" s="479"/>
      <c r="D46" s="479"/>
      <c r="E46" s="479"/>
      <c r="F46" s="479"/>
      <c r="G46" s="479"/>
      <c r="H46" s="479"/>
      <c r="I46" s="479"/>
      <c r="J46" s="479"/>
      <c r="K46" s="479"/>
      <c r="L46" s="479"/>
      <c r="M46" s="479"/>
    </row>
    <row r="47" spans="2:13" x14ac:dyDescent="0.25">
      <c r="B47" s="375"/>
      <c r="C47" s="375"/>
      <c r="D47" s="375"/>
      <c r="E47" s="375"/>
      <c r="F47" s="375"/>
      <c r="G47" s="375"/>
      <c r="H47" s="375"/>
      <c r="I47" s="375"/>
      <c r="J47" s="375"/>
      <c r="K47" s="375"/>
      <c r="L47" s="375"/>
      <c r="M47" s="375"/>
    </row>
    <row r="48" spans="2:13" ht="45" x14ac:dyDescent="0.25">
      <c r="B48" s="375"/>
      <c r="C48" s="440" t="s">
        <v>2466</v>
      </c>
      <c r="D48" s="440" t="s">
        <v>2467</v>
      </c>
      <c r="E48" s="440" t="s">
        <v>2468</v>
      </c>
      <c r="F48" s="440" t="s">
        <v>2469</v>
      </c>
      <c r="G48" s="440" t="s">
        <v>2470</v>
      </c>
      <c r="H48" s="440" t="s">
        <v>2471</v>
      </c>
      <c r="I48" s="440" t="s">
        <v>2472</v>
      </c>
      <c r="J48" s="440" t="s">
        <v>760</v>
      </c>
      <c r="K48" s="440" t="s">
        <v>2473</v>
      </c>
      <c r="L48" s="440" t="s">
        <v>96</v>
      </c>
      <c r="M48" s="441" t="s">
        <v>98</v>
      </c>
    </row>
    <row r="49" spans="2:14" x14ac:dyDescent="0.25">
      <c r="B49" s="380" t="s">
        <v>2501</v>
      </c>
      <c r="C49" s="310">
        <v>0</v>
      </c>
      <c r="D49" s="310">
        <v>0</v>
      </c>
      <c r="E49" s="310">
        <v>0</v>
      </c>
      <c r="F49" s="310">
        <v>0</v>
      </c>
      <c r="G49" s="310">
        <v>0</v>
      </c>
      <c r="H49" s="310">
        <v>0</v>
      </c>
      <c r="I49" s="310">
        <v>0</v>
      </c>
      <c r="J49" s="310">
        <v>0</v>
      </c>
      <c r="K49" s="310">
        <v>0</v>
      </c>
      <c r="L49" s="310">
        <v>0</v>
      </c>
      <c r="M49" s="410">
        <v>0</v>
      </c>
    </row>
    <row r="50" spans="2:14" x14ac:dyDescent="0.25">
      <c r="B50" s="380" t="s">
        <v>2502</v>
      </c>
      <c r="C50" s="480">
        <v>199.82999999999998</v>
      </c>
      <c r="D50" s="480">
        <v>9.4600000000000009</v>
      </c>
      <c r="E50" s="480">
        <v>18.48</v>
      </c>
      <c r="F50" s="480">
        <v>22.66</v>
      </c>
      <c r="G50" s="480">
        <v>22.35</v>
      </c>
      <c r="H50" s="480">
        <v>2.9499999999999997</v>
      </c>
      <c r="I50" s="480">
        <v>16.79</v>
      </c>
      <c r="J50" s="480">
        <v>11.09</v>
      </c>
      <c r="K50" s="480">
        <v>5.44</v>
      </c>
      <c r="L50" s="480">
        <v>7.0000000000000007E-2</v>
      </c>
      <c r="M50" s="480">
        <v>309.11999999999995</v>
      </c>
    </row>
    <row r="51" spans="2:14" ht="30" x14ac:dyDescent="0.25">
      <c r="B51" s="477" t="s">
        <v>2503</v>
      </c>
      <c r="C51" s="480"/>
      <c r="D51" s="480"/>
      <c r="E51" s="480"/>
      <c r="F51" s="480"/>
      <c r="G51" s="480"/>
      <c r="H51" s="480"/>
      <c r="I51" s="480"/>
      <c r="J51" s="480"/>
      <c r="K51" s="480"/>
      <c r="L51" s="480"/>
      <c r="M51" s="480"/>
    </row>
    <row r="52" spans="2:14" x14ac:dyDescent="0.25">
      <c r="B52" s="482" t="s">
        <v>2504</v>
      </c>
      <c r="C52" s="480">
        <v>0</v>
      </c>
      <c r="D52" s="480">
        <v>0</v>
      </c>
      <c r="E52" s="480">
        <v>0</v>
      </c>
      <c r="F52" s="480">
        <v>0</v>
      </c>
      <c r="G52" s="480">
        <v>0</v>
      </c>
      <c r="H52" s="480">
        <v>0</v>
      </c>
      <c r="I52" s="480">
        <v>0</v>
      </c>
      <c r="J52" s="480">
        <v>0</v>
      </c>
      <c r="K52" s="480">
        <v>0</v>
      </c>
      <c r="L52" s="480">
        <v>0</v>
      </c>
      <c r="M52" s="480">
        <v>0</v>
      </c>
    </row>
    <row r="53" spans="2:14" x14ac:dyDescent="0.25">
      <c r="B53" s="482" t="s">
        <v>2505</v>
      </c>
      <c r="C53" s="480">
        <v>0</v>
      </c>
      <c r="D53" s="480">
        <v>0</v>
      </c>
      <c r="E53" s="480">
        <v>0</v>
      </c>
      <c r="F53" s="480">
        <v>0</v>
      </c>
      <c r="G53" s="480">
        <v>0</v>
      </c>
      <c r="H53" s="480">
        <v>0</v>
      </c>
      <c r="I53" s="480">
        <v>0</v>
      </c>
      <c r="J53" s="480">
        <v>0</v>
      </c>
      <c r="K53" s="480">
        <v>0</v>
      </c>
      <c r="L53" s="480">
        <v>0</v>
      </c>
      <c r="M53" s="480">
        <v>0</v>
      </c>
    </row>
    <row r="54" spans="2:14" x14ac:dyDescent="0.25">
      <c r="B54" s="483" t="s">
        <v>2506</v>
      </c>
      <c r="C54" s="480">
        <v>0</v>
      </c>
      <c r="D54" s="480">
        <v>0</v>
      </c>
      <c r="E54" s="480">
        <v>0</v>
      </c>
      <c r="F54" s="480">
        <v>0</v>
      </c>
      <c r="G54" s="480">
        <v>0</v>
      </c>
      <c r="H54" s="480">
        <v>0</v>
      </c>
      <c r="I54" s="480">
        <v>0</v>
      </c>
      <c r="J54" s="480">
        <v>0</v>
      </c>
      <c r="K54" s="480">
        <v>0</v>
      </c>
      <c r="L54" s="480">
        <v>0</v>
      </c>
      <c r="M54" s="480">
        <v>0</v>
      </c>
    </row>
    <row r="55" spans="2:14" x14ac:dyDescent="0.25">
      <c r="B55" s="483" t="s">
        <v>2507</v>
      </c>
      <c r="C55" s="480">
        <v>0</v>
      </c>
      <c r="D55" s="480">
        <v>0</v>
      </c>
      <c r="E55" s="480">
        <v>0</v>
      </c>
      <c r="F55" s="480">
        <v>0</v>
      </c>
      <c r="G55" s="480">
        <v>0</v>
      </c>
      <c r="H55" s="480">
        <v>0</v>
      </c>
      <c r="I55" s="480">
        <v>0</v>
      </c>
      <c r="J55" s="480">
        <v>0</v>
      </c>
      <c r="K55" s="480">
        <v>0</v>
      </c>
      <c r="L55" s="480">
        <v>0</v>
      </c>
      <c r="M55" s="480">
        <v>0</v>
      </c>
    </row>
    <row r="56" spans="2:14" x14ac:dyDescent="0.25">
      <c r="B56" s="380" t="s">
        <v>2508</v>
      </c>
      <c r="C56" s="480"/>
      <c r="D56" s="480"/>
      <c r="E56" s="480"/>
      <c r="F56" s="480"/>
      <c r="G56" s="480"/>
      <c r="H56" s="480"/>
      <c r="I56" s="480"/>
      <c r="J56" s="480"/>
      <c r="K56" s="480"/>
      <c r="L56" s="480"/>
      <c r="M56" s="480"/>
    </row>
    <row r="57" spans="2:14" x14ac:dyDescent="0.25">
      <c r="B57" s="310" t="s">
        <v>2509</v>
      </c>
      <c r="C57" s="484">
        <v>0.24</v>
      </c>
      <c r="D57" s="484">
        <v>0.01</v>
      </c>
      <c r="E57" s="484">
        <v>0</v>
      </c>
      <c r="F57" s="484">
        <v>0</v>
      </c>
      <c r="G57" s="484">
        <v>0</v>
      </c>
      <c r="H57" s="484">
        <v>0</v>
      </c>
      <c r="I57" s="484">
        <v>0</v>
      </c>
      <c r="J57" s="484">
        <v>0</v>
      </c>
      <c r="K57" s="484">
        <v>0</v>
      </c>
      <c r="L57" s="484">
        <v>0</v>
      </c>
      <c r="M57" s="484">
        <v>0.25</v>
      </c>
    </row>
    <row r="58" spans="2:14" x14ac:dyDescent="0.25">
      <c r="B58" s="310" t="s">
        <v>2510</v>
      </c>
      <c r="C58" s="480">
        <v>1.85</v>
      </c>
      <c r="D58" s="480">
        <v>0.08</v>
      </c>
      <c r="E58" s="480">
        <v>0</v>
      </c>
      <c r="F58" s="480">
        <v>0.04</v>
      </c>
      <c r="G58" s="480">
        <v>0.03</v>
      </c>
      <c r="H58" s="480">
        <v>0</v>
      </c>
      <c r="I58" s="480">
        <v>0</v>
      </c>
      <c r="J58" s="480">
        <v>0.01</v>
      </c>
      <c r="K58" s="480">
        <v>0.02</v>
      </c>
      <c r="L58" s="480">
        <v>0</v>
      </c>
      <c r="M58" s="480">
        <v>2.0299999999999998</v>
      </c>
    </row>
    <row r="59" spans="2:14" x14ac:dyDescent="0.25">
      <c r="B59" s="310" t="s">
        <v>96</v>
      </c>
      <c r="C59" s="480">
        <v>0</v>
      </c>
      <c r="D59" s="480">
        <v>0</v>
      </c>
      <c r="E59" s="480">
        <v>0</v>
      </c>
      <c r="F59" s="480">
        <v>0</v>
      </c>
      <c r="G59" s="480">
        <v>0</v>
      </c>
      <c r="H59" s="480">
        <v>0</v>
      </c>
      <c r="I59" s="480">
        <v>0</v>
      </c>
      <c r="J59" s="480">
        <v>0</v>
      </c>
      <c r="K59" s="480">
        <v>0</v>
      </c>
      <c r="L59" s="480">
        <v>0</v>
      </c>
      <c r="M59" s="480">
        <v>0</v>
      </c>
    </row>
    <row r="60" spans="2:14" x14ac:dyDescent="0.25">
      <c r="B60" s="481" t="s">
        <v>98</v>
      </c>
      <c r="C60" s="454">
        <v>201.92</v>
      </c>
      <c r="D60" s="454">
        <v>9.5500000000000007</v>
      </c>
      <c r="E60" s="454">
        <v>18.48</v>
      </c>
      <c r="F60" s="454">
        <v>22.7</v>
      </c>
      <c r="G60" s="454">
        <v>22.380000000000003</v>
      </c>
      <c r="H60" s="454">
        <v>2.9499999999999997</v>
      </c>
      <c r="I60" s="454">
        <v>16.79</v>
      </c>
      <c r="J60" s="454">
        <v>11.1</v>
      </c>
      <c r="K60" s="454">
        <v>5.46</v>
      </c>
      <c r="L60" s="454">
        <v>7.0000000000000007E-2</v>
      </c>
      <c r="M60" s="454">
        <v>311.39999999999992</v>
      </c>
    </row>
    <row r="64" spans="2:14" x14ac:dyDescent="0.25">
      <c r="N64" s="331" t="s">
        <v>2329</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5:N85"/>
  <sheetViews>
    <sheetView zoomScale="85" zoomScaleNormal="85" zoomScaleSheetLayoutView="100" workbookViewId="0"/>
  </sheetViews>
  <sheetFormatPr defaultColWidth="9.28515625" defaultRowHeight="15" x14ac:dyDescent="0.25"/>
  <cols>
    <col min="1" max="1" width="4.7109375" style="310" customWidth="1"/>
    <col min="2" max="2" width="25.28515625" style="310" bestFit="1" customWidth="1"/>
    <col min="3" max="12" width="17.7109375" style="310" customWidth="1"/>
    <col min="13" max="13" width="18.5703125" style="310" bestFit="1" customWidth="1"/>
    <col min="14" max="20" width="9.28515625" style="310"/>
    <col min="21" max="21" width="9.28515625" style="310" customWidth="1"/>
    <col min="22" max="16384" width="9.28515625" style="310"/>
  </cols>
  <sheetData>
    <row r="5" spans="2:13" ht="15.75" x14ac:dyDescent="0.25">
      <c r="B5" s="436" t="s">
        <v>2514</v>
      </c>
    </row>
    <row r="6" spans="2:13" x14ac:dyDescent="0.25">
      <c r="B6" s="457" t="s">
        <v>2515</v>
      </c>
      <c r="C6" s="479"/>
      <c r="D6" s="479"/>
      <c r="E6" s="479"/>
      <c r="F6" s="479"/>
      <c r="G6" s="479"/>
      <c r="H6" s="479"/>
      <c r="I6" s="479"/>
      <c r="J6" s="479"/>
      <c r="K6" s="479"/>
      <c r="L6" s="479"/>
      <c r="M6" s="479"/>
    </row>
    <row r="7" spans="2:13" x14ac:dyDescent="0.25">
      <c r="B7" s="375"/>
      <c r="C7" s="375"/>
      <c r="D7" s="375"/>
      <c r="E7" s="375"/>
      <c r="F7" s="375"/>
      <c r="G7" s="375"/>
      <c r="H7" s="375"/>
      <c r="I7" s="375"/>
      <c r="J7" s="375"/>
      <c r="K7" s="375"/>
      <c r="L7" s="375"/>
      <c r="M7" s="375"/>
    </row>
    <row r="8" spans="2:13" ht="45" x14ac:dyDescent="0.25">
      <c r="B8" s="375"/>
      <c r="C8" s="461" t="s">
        <v>2466</v>
      </c>
      <c r="D8" s="461" t="s">
        <v>2467</v>
      </c>
      <c r="E8" s="461" t="s">
        <v>2468</v>
      </c>
      <c r="F8" s="461" t="s">
        <v>2469</v>
      </c>
      <c r="G8" s="461" t="s">
        <v>2470</v>
      </c>
      <c r="H8" s="461" t="s">
        <v>2471</v>
      </c>
      <c r="I8" s="461" t="s">
        <v>2472</v>
      </c>
      <c r="J8" s="461" t="s">
        <v>760</v>
      </c>
      <c r="K8" s="461" t="s">
        <v>2473</v>
      </c>
      <c r="L8" s="461" t="s">
        <v>96</v>
      </c>
      <c r="M8" s="485" t="s">
        <v>98</v>
      </c>
    </row>
    <row r="9" spans="2:13" x14ac:dyDescent="0.25">
      <c r="B9" s="310" t="s">
        <v>2516</v>
      </c>
      <c r="C9" s="480">
        <v>33.159999999999997</v>
      </c>
      <c r="D9" s="480">
        <v>1.21</v>
      </c>
      <c r="E9" s="480">
        <v>1.21</v>
      </c>
      <c r="F9" s="480">
        <v>1.5</v>
      </c>
      <c r="G9" s="480">
        <v>6.18</v>
      </c>
      <c r="H9" s="480">
        <v>0.43</v>
      </c>
      <c r="I9" s="480">
        <v>1.42</v>
      </c>
      <c r="J9" s="480">
        <v>1.38</v>
      </c>
      <c r="K9" s="480">
        <v>0.96</v>
      </c>
      <c r="L9" s="480">
        <v>0.02</v>
      </c>
      <c r="M9" s="480">
        <v>47.470000000000006</v>
      </c>
    </row>
    <row r="10" spans="2:13" x14ac:dyDescent="0.25">
      <c r="B10" s="310" t="s">
        <v>615</v>
      </c>
      <c r="C10" s="480">
        <v>10.68</v>
      </c>
      <c r="D10" s="480">
        <v>0.39</v>
      </c>
      <c r="E10" s="480">
        <v>0.46</v>
      </c>
      <c r="F10" s="480">
        <v>0.91</v>
      </c>
      <c r="G10" s="480">
        <v>1.24</v>
      </c>
      <c r="H10" s="480">
        <v>7.0000000000000007E-2</v>
      </c>
      <c r="I10" s="480">
        <v>0.98</v>
      </c>
      <c r="J10" s="480">
        <v>0.42</v>
      </c>
      <c r="K10" s="480">
        <v>0.13</v>
      </c>
      <c r="L10" s="480">
        <v>0.01</v>
      </c>
      <c r="M10" s="480">
        <v>15.290000000000003</v>
      </c>
    </row>
    <row r="11" spans="2:13" x14ac:dyDescent="0.25">
      <c r="B11" s="310" t="s">
        <v>617</v>
      </c>
      <c r="C11" s="480">
        <v>10.84</v>
      </c>
      <c r="D11" s="480">
        <v>0.46</v>
      </c>
      <c r="E11" s="480">
        <v>0.19</v>
      </c>
      <c r="F11" s="480">
        <v>0.47</v>
      </c>
      <c r="G11" s="480">
        <v>1.1200000000000001</v>
      </c>
      <c r="H11" s="480">
        <v>0.39</v>
      </c>
      <c r="I11" s="480">
        <v>1</v>
      </c>
      <c r="J11" s="480">
        <v>0.54</v>
      </c>
      <c r="K11" s="480">
        <v>0.37</v>
      </c>
      <c r="L11" s="480">
        <v>0</v>
      </c>
      <c r="M11" s="480">
        <v>15.38</v>
      </c>
    </row>
    <row r="12" spans="2:13" x14ac:dyDescent="0.25">
      <c r="B12" s="310" t="s">
        <v>619</v>
      </c>
      <c r="C12" s="480">
        <v>18.850000000000001</v>
      </c>
      <c r="D12" s="480">
        <v>0.66</v>
      </c>
      <c r="E12" s="480">
        <v>0.74</v>
      </c>
      <c r="F12" s="480">
        <v>1.43</v>
      </c>
      <c r="G12" s="480">
        <v>3.16</v>
      </c>
      <c r="H12" s="480">
        <v>0.55000000000000004</v>
      </c>
      <c r="I12" s="480">
        <v>2.19</v>
      </c>
      <c r="J12" s="480">
        <v>0.79</v>
      </c>
      <c r="K12" s="480">
        <v>0.4</v>
      </c>
      <c r="L12" s="480">
        <v>0</v>
      </c>
      <c r="M12" s="480">
        <v>28.77</v>
      </c>
    </row>
    <row r="13" spans="2:13" x14ac:dyDescent="0.25">
      <c r="B13" s="310" t="s">
        <v>621</v>
      </c>
      <c r="C13" s="480">
        <v>128.38999999999999</v>
      </c>
      <c r="D13" s="480">
        <v>6.82</v>
      </c>
      <c r="E13" s="480">
        <v>15.88</v>
      </c>
      <c r="F13" s="480">
        <v>18.39</v>
      </c>
      <c r="G13" s="480">
        <v>10.68</v>
      </c>
      <c r="H13" s="480">
        <v>1.52</v>
      </c>
      <c r="I13" s="480">
        <v>11.2</v>
      </c>
      <c r="J13" s="480">
        <v>7.97</v>
      </c>
      <c r="K13" s="480">
        <v>3.59</v>
      </c>
      <c r="L13" s="480">
        <v>0.04</v>
      </c>
      <c r="M13" s="480">
        <v>204.47999999999996</v>
      </c>
    </row>
    <row r="14" spans="2:13" x14ac:dyDescent="0.25">
      <c r="B14" s="481" t="s">
        <v>98</v>
      </c>
      <c r="C14" s="454">
        <v>201.92</v>
      </c>
      <c r="D14" s="454">
        <v>9.5400000000000009</v>
      </c>
      <c r="E14" s="454">
        <v>18.48</v>
      </c>
      <c r="F14" s="454">
        <v>22.7</v>
      </c>
      <c r="G14" s="454">
        <v>22.38</v>
      </c>
      <c r="H14" s="454">
        <v>2.96</v>
      </c>
      <c r="I14" s="454">
        <v>16.79</v>
      </c>
      <c r="J14" s="454">
        <v>11.1</v>
      </c>
      <c r="K14" s="454">
        <v>5.4499999999999993</v>
      </c>
      <c r="L14" s="454">
        <v>7.0000000000000007E-2</v>
      </c>
      <c r="M14" s="454">
        <v>311.39</v>
      </c>
    </row>
    <row r="15" spans="2:13" x14ac:dyDescent="0.25">
      <c r="C15" s="410"/>
      <c r="D15" s="410"/>
      <c r="E15" s="410"/>
      <c r="F15" s="410"/>
      <c r="G15" s="410"/>
      <c r="H15" s="410"/>
      <c r="I15" s="410"/>
      <c r="J15" s="410"/>
      <c r="K15" s="410"/>
      <c r="L15" s="410"/>
      <c r="M15" s="410"/>
    </row>
    <row r="16" spans="2:13" x14ac:dyDescent="0.25">
      <c r="C16" s="410"/>
      <c r="D16" s="410"/>
      <c r="E16" s="410"/>
      <c r="F16" s="410"/>
      <c r="G16" s="410"/>
      <c r="H16" s="410"/>
      <c r="I16" s="410"/>
      <c r="J16" s="410"/>
      <c r="K16" s="410"/>
      <c r="L16" s="410"/>
      <c r="M16" s="410"/>
    </row>
    <row r="19" spans="2:13" ht="15.75" x14ac:dyDescent="0.25">
      <c r="B19" s="436" t="s">
        <v>2517</v>
      </c>
    </row>
    <row r="20" spans="2:13" x14ac:dyDescent="0.25">
      <c r="B20" s="457" t="s">
        <v>2287</v>
      </c>
      <c r="C20" s="479"/>
      <c r="D20" s="479"/>
      <c r="E20" s="479"/>
      <c r="F20" s="479"/>
      <c r="G20" s="479"/>
      <c r="H20" s="479"/>
      <c r="I20" s="479"/>
      <c r="J20" s="479"/>
      <c r="K20" s="479"/>
      <c r="L20" s="479"/>
      <c r="M20" s="479"/>
    </row>
    <row r="21" spans="2:13" x14ac:dyDescent="0.25">
      <c r="B21" s="375"/>
      <c r="C21" s="375"/>
      <c r="D21" s="375"/>
      <c r="E21" s="375"/>
      <c r="F21" s="375"/>
      <c r="G21" s="375"/>
      <c r="H21" s="375"/>
      <c r="I21" s="375"/>
      <c r="J21" s="375"/>
      <c r="K21" s="375"/>
      <c r="L21" s="375"/>
      <c r="M21" s="375"/>
    </row>
    <row r="22" spans="2:13" ht="45" x14ac:dyDescent="0.25">
      <c r="B22" s="375"/>
      <c r="C22" s="440" t="s">
        <v>2466</v>
      </c>
      <c r="D22" s="440" t="s">
        <v>2467</v>
      </c>
      <c r="E22" s="440" t="s">
        <v>2468</v>
      </c>
      <c r="F22" s="440" t="s">
        <v>2469</v>
      </c>
      <c r="G22" s="440" t="s">
        <v>2470</v>
      </c>
      <c r="H22" s="440" t="s">
        <v>2471</v>
      </c>
      <c r="I22" s="440" t="s">
        <v>2472</v>
      </c>
      <c r="J22" s="440" t="s">
        <v>760</v>
      </c>
      <c r="K22" s="440" t="s">
        <v>2473</v>
      </c>
      <c r="L22" s="440" t="s">
        <v>96</v>
      </c>
      <c r="M22" s="441" t="s">
        <v>98</v>
      </c>
    </row>
    <row r="23" spans="2:13" x14ac:dyDescent="0.25">
      <c r="B23" s="310" t="s">
        <v>2518</v>
      </c>
      <c r="C23" s="480">
        <v>0.36199999999999999</v>
      </c>
      <c r="D23" s="480">
        <v>1.2999999999999999E-2</v>
      </c>
      <c r="E23" s="480">
        <v>2E-3</v>
      </c>
      <c r="F23" s="480">
        <v>0</v>
      </c>
      <c r="G23" s="480">
        <v>0</v>
      </c>
      <c r="H23" s="480"/>
      <c r="I23" s="480">
        <v>1.0999999999999999E-2</v>
      </c>
      <c r="J23" s="480">
        <v>0.02</v>
      </c>
      <c r="K23" s="480">
        <v>1E-3</v>
      </c>
      <c r="L23" s="480"/>
      <c r="M23" s="480">
        <v>0.40900000000000003</v>
      </c>
    </row>
    <row r="24" spans="2:13" x14ac:dyDescent="0.25">
      <c r="B24" s="310" t="s">
        <v>2519</v>
      </c>
      <c r="C24" s="480">
        <v>0.13700000000000001</v>
      </c>
      <c r="D24" s="480">
        <v>8.9999999999999993E-3</v>
      </c>
      <c r="E24" s="480">
        <v>2.3E-2</v>
      </c>
      <c r="F24" s="480">
        <v>7.0000000000000001E-3</v>
      </c>
      <c r="G24" s="480">
        <v>4.0000000000000001E-3</v>
      </c>
      <c r="H24" s="480">
        <v>0</v>
      </c>
      <c r="I24" s="480">
        <v>6.0000000000000001E-3</v>
      </c>
      <c r="J24" s="480">
        <v>0</v>
      </c>
      <c r="K24" s="480">
        <v>7.0000000000000001E-3</v>
      </c>
      <c r="L24" s="480">
        <v>0</v>
      </c>
      <c r="M24" s="480">
        <v>0.19300000000000003</v>
      </c>
    </row>
    <row r="25" spans="2:13" x14ac:dyDescent="0.25">
      <c r="B25" s="310" t="s">
        <v>2520</v>
      </c>
      <c r="C25" s="480">
        <v>0.92600000000000005</v>
      </c>
      <c r="D25" s="480">
        <v>6.9000000000000006E-2</v>
      </c>
      <c r="E25" s="480">
        <v>0.14000000000000001</v>
      </c>
      <c r="F25" s="480">
        <v>5.3999999999999999E-2</v>
      </c>
      <c r="G25" s="480">
        <v>1.7999999999999999E-2</v>
      </c>
      <c r="H25" s="480">
        <v>3.5000000000000003E-2</v>
      </c>
      <c r="I25" s="480">
        <v>9.9000000000000005E-2</v>
      </c>
      <c r="J25" s="480">
        <v>3.4000000000000002E-2</v>
      </c>
      <c r="K25" s="480">
        <v>1.4E-2</v>
      </c>
      <c r="L25" s="480">
        <v>1E-3</v>
      </c>
      <c r="M25" s="480">
        <v>1.3900000000000001</v>
      </c>
    </row>
    <row r="26" spans="2:13" x14ac:dyDescent="0.25">
      <c r="B26" s="310" t="s">
        <v>2521</v>
      </c>
      <c r="C26" s="480">
        <v>4.585</v>
      </c>
      <c r="D26" s="480">
        <v>0.34100000000000003</v>
      </c>
      <c r="E26" s="480">
        <v>1.0209999999999999</v>
      </c>
      <c r="F26" s="480">
        <v>0.25800000000000001</v>
      </c>
      <c r="G26" s="480">
        <v>0.154</v>
      </c>
      <c r="H26" s="480">
        <v>0.19700000000000001</v>
      </c>
      <c r="I26" s="480">
        <v>0.52200000000000002</v>
      </c>
      <c r="J26" s="480">
        <v>0.22800000000000001</v>
      </c>
      <c r="K26" s="480">
        <v>0.05</v>
      </c>
      <c r="L26" s="480">
        <v>2E-3</v>
      </c>
      <c r="M26" s="480">
        <v>7.3579999999999997</v>
      </c>
    </row>
    <row r="27" spans="2:13" x14ac:dyDescent="0.25">
      <c r="B27" s="310" t="s">
        <v>2522</v>
      </c>
      <c r="C27" s="480">
        <v>29.454000000000001</v>
      </c>
      <c r="D27" s="480">
        <v>1.7589999999999999</v>
      </c>
      <c r="E27" s="480">
        <v>4.851</v>
      </c>
      <c r="F27" s="480">
        <v>1.464</v>
      </c>
      <c r="G27" s="480">
        <v>1.2709999999999999</v>
      </c>
      <c r="H27" s="480">
        <v>2.508</v>
      </c>
      <c r="I27" s="480">
        <v>10.425000000000001</v>
      </c>
      <c r="J27" s="480">
        <v>1.3160000000000001</v>
      </c>
      <c r="K27" s="480">
        <v>1.3149999999999999</v>
      </c>
      <c r="L27" s="480">
        <v>1.6E-2</v>
      </c>
      <c r="M27" s="480">
        <v>54.378999999999998</v>
      </c>
    </row>
    <row r="28" spans="2:13" x14ac:dyDescent="0.25">
      <c r="B28" s="310" t="s">
        <v>2523</v>
      </c>
      <c r="C28" s="480">
        <v>166.46</v>
      </c>
      <c r="D28" s="480">
        <v>7.3460000000000001</v>
      </c>
      <c r="E28" s="480">
        <v>12.44</v>
      </c>
      <c r="F28" s="480">
        <v>20.917000000000002</v>
      </c>
      <c r="G28" s="480">
        <v>20.928999999999998</v>
      </c>
      <c r="H28" s="480">
        <v>0.21299999999999999</v>
      </c>
      <c r="I28" s="480">
        <v>5.7320000000000002</v>
      </c>
      <c r="J28" s="480">
        <v>9.5050000000000008</v>
      </c>
      <c r="K28" s="480">
        <v>4.0650000000000004</v>
      </c>
      <c r="L28" s="480">
        <v>4.7E-2</v>
      </c>
      <c r="M28" s="480">
        <v>247.654</v>
      </c>
    </row>
    <row r="29" spans="2:13" x14ac:dyDescent="0.25">
      <c r="B29" s="481" t="s">
        <v>98</v>
      </c>
      <c r="C29" s="454">
        <v>201.92400000000001</v>
      </c>
      <c r="D29" s="454">
        <v>9.536999999999999</v>
      </c>
      <c r="E29" s="454">
        <v>18.477</v>
      </c>
      <c r="F29" s="454">
        <v>22.700000000000003</v>
      </c>
      <c r="G29" s="454">
        <v>22.375999999999998</v>
      </c>
      <c r="H29" s="454">
        <v>2.9530000000000003</v>
      </c>
      <c r="I29" s="454">
        <v>16.795000000000002</v>
      </c>
      <c r="J29" s="454">
        <v>11.103000000000002</v>
      </c>
      <c r="K29" s="454">
        <v>5.452</v>
      </c>
      <c r="L29" s="454">
        <v>6.6000000000000003E-2</v>
      </c>
      <c r="M29" s="454">
        <v>311.38299999999998</v>
      </c>
    </row>
    <row r="34" spans="2:13" ht="15.75" x14ac:dyDescent="0.25">
      <c r="B34" s="436" t="s">
        <v>2524</v>
      </c>
    </row>
    <row r="35" spans="2:13" x14ac:dyDescent="0.25">
      <c r="B35" s="470" t="s">
        <v>2525</v>
      </c>
      <c r="C35" s="479"/>
      <c r="D35" s="479"/>
      <c r="E35" s="479"/>
      <c r="F35" s="479"/>
      <c r="G35" s="479"/>
      <c r="H35" s="479"/>
      <c r="I35" s="479"/>
      <c r="J35" s="479"/>
      <c r="K35" s="479"/>
      <c r="L35" s="479"/>
      <c r="M35" s="479"/>
    </row>
    <row r="36" spans="2:13" x14ac:dyDescent="0.25">
      <c r="B36" s="375"/>
      <c r="C36" s="375"/>
      <c r="D36" s="375"/>
      <c r="E36" s="375"/>
      <c r="F36" s="375"/>
      <c r="G36" s="375"/>
      <c r="H36" s="375"/>
      <c r="I36" s="375"/>
      <c r="J36" s="375"/>
      <c r="K36" s="375"/>
      <c r="L36" s="375"/>
      <c r="M36" s="375"/>
    </row>
    <row r="37" spans="2:13" ht="45" x14ac:dyDescent="0.25">
      <c r="B37" s="375"/>
      <c r="C37" s="440" t="s">
        <v>2466</v>
      </c>
      <c r="D37" s="440" t="s">
        <v>2467</v>
      </c>
      <c r="E37" s="440" t="s">
        <v>2468</v>
      </c>
      <c r="F37" s="440" t="s">
        <v>2469</v>
      </c>
      <c r="G37" s="440" t="s">
        <v>2470</v>
      </c>
      <c r="H37" s="440" t="s">
        <v>2471</v>
      </c>
      <c r="I37" s="440" t="s">
        <v>2472</v>
      </c>
      <c r="J37" s="440" t="s">
        <v>760</v>
      </c>
      <c r="K37" s="440" t="s">
        <v>2473</v>
      </c>
      <c r="L37" s="440" t="s">
        <v>96</v>
      </c>
      <c r="M37" s="441" t="s">
        <v>98</v>
      </c>
    </row>
    <row r="38" spans="2:13" x14ac:dyDescent="0.25">
      <c r="B38" s="467" t="s">
        <v>2526</v>
      </c>
      <c r="C38" s="486">
        <v>0.13286000000000001</v>
      </c>
      <c r="D38" s="486"/>
      <c r="E38" s="486">
        <v>8.8099999999999998E-2</v>
      </c>
      <c r="F38" s="486"/>
      <c r="G38" s="486">
        <v>6.8799999999999998E-3</v>
      </c>
      <c r="H38" s="486">
        <v>7.5219999999999995E-2</v>
      </c>
      <c r="I38" s="486">
        <v>4.1169999999999998E-2</v>
      </c>
      <c r="J38" s="486"/>
      <c r="K38" s="486">
        <v>7.0540000000000005E-2</v>
      </c>
      <c r="L38" s="486"/>
      <c r="M38" s="487">
        <v>5.765E-2</v>
      </c>
    </row>
    <row r="39" spans="2:13" x14ac:dyDescent="0.25">
      <c r="B39" s="435"/>
    </row>
    <row r="40" spans="2:13" x14ac:dyDescent="0.25">
      <c r="J40" s="488"/>
    </row>
    <row r="44" spans="2:13" ht="15.75" x14ac:dyDescent="0.25">
      <c r="B44" s="436" t="s">
        <v>2527</v>
      </c>
    </row>
    <row r="45" spans="2:13" x14ac:dyDescent="0.25">
      <c r="B45" s="470" t="s">
        <v>2283</v>
      </c>
      <c r="C45" s="479"/>
      <c r="D45" s="479"/>
      <c r="E45" s="479"/>
      <c r="F45" s="479"/>
      <c r="G45" s="479"/>
      <c r="H45" s="479"/>
      <c r="I45" s="479"/>
      <c r="J45" s="479"/>
      <c r="K45" s="479"/>
      <c r="L45" s="479"/>
      <c r="M45" s="479"/>
    </row>
    <row r="46" spans="2:13" x14ac:dyDescent="0.25">
      <c r="B46" s="375"/>
      <c r="C46" s="375"/>
      <c r="D46" s="375"/>
      <c r="E46" s="375"/>
      <c r="F46" s="375"/>
      <c r="G46" s="375"/>
      <c r="H46" s="375"/>
      <c r="I46" s="375"/>
      <c r="J46" s="375"/>
      <c r="K46" s="375"/>
      <c r="L46" s="375"/>
      <c r="M46" s="375"/>
    </row>
    <row r="47" spans="2:13" ht="45" x14ac:dyDescent="0.25">
      <c r="B47" s="375"/>
      <c r="C47" s="440" t="s">
        <v>2466</v>
      </c>
      <c r="D47" s="440" t="s">
        <v>2467</v>
      </c>
      <c r="E47" s="440" t="s">
        <v>2468</v>
      </c>
      <c r="F47" s="440" t="s">
        <v>2469</v>
      </c>
      <c r="G47" s="440" t="s">
        <v>2470</v>
      </c>
      <c r="H47" s="440" t="s">
        <v>2471</v>
      </c>
      <c r="I47" s="440" t="s">
        <v>2472</v>
      </c>
      <c r="J47" s="440" t="s">
        <v>760</v>
      </c>
      <c r="K47" s="440" t="s">
        <v>2473</v>
      </c>
      <c r="L47" s="440" t="s">
        <v>96</v>
      </c>
      <c r="M47" s="441" t="s">
        <v>98</v>
      </c>
    </row>
    <row r="48" spans="2:13" x14ac:dyDescent="0.25">
      <c r="B48" s="467" t="s">
        <v>2526</v>
      </c>
      <c r="C48" s="489">
        <v>1.1199999999999999E-3</v>
      </c>
      <c r="D48" s="489"/>
      <c r="E48" s="489">
        <v>3.6000000000000002E-4</v>
      </c>
      <c r="F48" s="489"/>
      <c r="G48" s="489">
        <v>6.0000000000000002E-5</v>
      </c>
      <c r="H48" s="489">
        <v>2.7E-4</v>
      </c>
      <c r="I48" s="489">
        <v>1.8000000000000001E-4</v>
      </c>
      <c r="J48" s="489"/>
      <c r="K48" s="489">
        <v>9.8999999999999999E-4</v>
      </c>
      <c r="L48" s="489"/>
      <c r="M48" s="490">
        <v>2.9999999999999997E-4</v>
      </c>
    </row>
    <row r="49" spans="2:13" x14ac:dyDescent="0.25">
      <c r="B49" s="435"/>
    </row>
    <row r="54" spans="2:13" ht="15.75" x14ac:dyDescent="0.25">
      <c r="B54" s="436" t="s">
        <v>2528</v>
      </c>
    </row>
    <row r="55" spans="2:13" x14ac:dyDescent="0.25">
      <c r="B55" s="470" t="s">
        <v>2281</v>
      </c>
      <c r="C55" s="479"/>
      <c r="D55" s="479"/>
      <c r="E55" s="479"/>
      <c r="F55" s="479"/>
      <c r="G55" s="479"/>
      <c r="H55" s="479"/>
      <c r="I55" s="479"/>
      <c r="J55" s="479"/>
      <c r="K55" s="479"/>
      <c r="L55" s="479"/>
      <c r="M55" s="479"/>
    </row>
    <row r="56" spans="2:13" x14ac:dyDescent="0.25">
      <c r="B56" s="375"/>
      <c r="C56" s="375"/>
      <c r="D56" s="375"/>
      <c r="E56" s="375"/>
      <c r="F56" s="375"/>
      <c r="G56" s="375"/>
      <c r="H56" s="375"/>
      <c r="I56" s="375"/>
      <c r="J56" s="375"/>
      <c r="K56" s="375"/>
      <c r="L56" s="375"/>
      <c r="M56" s="375"/>
    </row>
    <row r="57" spans="2:13" ht="45" x14ac:dyDescent="0.25">
      <c r="B57" s="375"/>
      <c r="C57" s="440" t="s">
        <v>2466</v>
      </c>
      <c r="D57" s="440" t="s">
        <v>2467</v>
      </c>
      <c r="E57" s="440" t="s">
        <v>2468</v>
      </c>
      <c r="F57" s="440" t="s">
        <v>2469</v>
      </c>
      <c r="G57" s="440" t="s">
        <v>2470</v>
      </c>
      <c r="H57" s="440" t="s">
        <v>2471</v>
      </c>
      <c r="I57" s="440" t="s">
        <v>2472</v>
      </c>
      <c r="J57" s="440" t="s">
        <v>760</v>
      </c>
      <c r="K57" s="440" t="s">
        <v>2473</v>
      </c>
      <c r="L57" s="440" t="s">
        <v>96</v>
      </c>
      <c r="M57" s="441" t="s">
        <v>98</v>
      </c>
    </row>
    <row r="58" spans="2:13" x14ac:dyDescent="0.25">
      <c r="B58" s="380" t="s">
        <v>2529</v>
      </c>
      <c r="C58" s="491">
        <v>0</v>
      </c>
      <c r="D58" s="491">
        <v>0</v>
      </c>
      <c r="E58" s="491"/>
      <c r="F58" s="491">
        <v>0</v>
      </c>
      <c r="G58" s="491"/>
      <c r="H58" s="491">
        <v>0</v>
      </c>
      <c r="I58" s="491">
        <v>0</v>
      </c>
      <c r="J58" s="491"/>
      <c r="K58" s="491"/>
      <c r="L58" s="491"/>
      <c r="M58" s="491">
        <v>0</v>
      </c>
    </row>
    <row r="59" spans="2:13" x14ac:dyDescent="0.25">
      <c r="B59" s="380" t="s">
        <v>2530</v>
      </c>
      <c r="C59" s="491">
        <v>0</v>
      </c>
      <c r="D59" s="491"/>
      <c r="E59" s="491">
        <v>0.02</v>
      </c>
      <c r="F59" s="491"/>
      <c r="G59" s="491"/>
      <c r="H59" s="491"/>
      <c r="I59" s="491"/>
      <c r="J59" s="491"/>
      <c r="K59" s="491"/>
      <c r="L59" s="491"/>
      <c r="M59" s="491">
        <v>0</v>
      </c>
    </row>
    <row r="60" spans="2:13" x14ac:dyDescent="0.25">
      <c r="B60" s="380" t="s">
        <v>2531</v>
      </c>
      <c r="C60" s="491">
        <v>0</v>
      </c>
      <c r="D60" s="491"/>
      <c r="E60" s="491"/>
      <c r="F60" s="491"/>
      <c r="G60" s="491"/>
      <c r="H60" s="491"/>
      <c r="I60" s="491"/>
      <c r="J60" s="491"/>
      <c r="K60" s="491"/>
      <c r="L60" s="491"/>
      <c r="M60" s="491">
        <v>0</v>
      </c>
    </row>
    <row r="61" spans="2:13" x14ac:dyDescent="0.25">
      <c r="B61" s="380" t="s">
        <v>2532</v>
      </c>
      <c r="C61" s="491">
        <v>0</v>
      </c>
      <c r="D61" s="491"/>
      <c r="E61" s="491"/>
      <c r="F61" s="491"/>
      <c r="G61" s="491"/>
      <c r="H61" s="491"/>
      <c r="I61" s="491"/>
      <c r="J61" s="491"/>
      <c r="K61" s="491"/>
      <c r="L61" s="491"/>
      <c r="M61" s="491">
        <v>0</v>
      </c>
    </row>
    <row r="62" spans="2:13" x14ac:dyDescent="0.25">
      <c r="B62" s="380" t="s">
        <v>2533</v>
      </c>
      <c r="C62" s="491">
        <v>0</v>
      </c>
      <c r="D62" s="491"/>
      <c r="E62" s="491"/>
      <c r="F62" s="491"/>
      <c r="G62" s="491"/>
      <c r="H62" s="491">
        <v>0.01</v>
      </c>
      <c r="I62" s="491"/>
      <c r="J62" s="491"/>
      <c r="K62" s="491"/>
      <c r="L62" s="491"/>
      <c r="M62" s="491">
        <v>0</v>
      </c>
    </row>
    <row r="63" spans="2:13" x14ac:dyDescent="0.25">
      <c r="B63" s="387" t="s">
        <v>2534</v>
      </c>
      <c r="C63" s="492">
        <v>0.01</v>
      </c>
      <c r="D63" s="492"/>
      <c r="E63" s="492"/>
      <c r="F63" s="492"/>
      <c r="G63" s="492"/>
      <c r="H63" s="492"/>
      <c r="I63" s="492">
        <v>0.04</v>
      </c>
      <c r="J63" s="492"/>
      <c r="K63" s="492"/>
      <c r="L63" s="492"/>
      <c r="M63" s="492">
        <v>0</v>
      </c>
    </row>
    <row r="68" spans="2:13" ht="15.75" x14ac:dyDescent="0.25">
      <c r="B68" s="436" t="s">
        <v>2535</v>
      </c>
    </row>
    <row r="69" spans="2:13" x14ac:dyDescent="0.25">
      <c r="B69" s="470" t="s">
        <v>2279</v>
      </c>
      <c r="C69" s="479"/>
      <c r="D69" s="479"/>
      <c r="E69" s="479"/>
      <c r="F69" s="479"/>
      <c r="G69" s="479"/>
      <c r="H69" s="479"/>
      <c r="I69" s="479"/>
      <c r="J69" s="479"/>
      <c r="K69" s="479"/>
      <c r="L69" s="479"/>
      <c r="M69" s="479"/>
    </row>
    <row r="70" spans="2:13" x14ac:dyDescent="0.25">
      <c r="B70" s="375"/>
      <c r="C70" s="375"/>
      <c r="D70" s="375"/>
      <c r="E70" s="375"/>
      <c r="F70" s="375"/>
      <c r="G70" s="375"/>
      <c r="H70" s="375"/>
      <c r="I70" s="375"/>
      <c r="J70" s="375"/>
      <c r="K70" s="375"/>
      <c r="L70" s="375"/>
      <c r="M70" s="375"/>
    </row>
    <row r="71" spans="2:13" ht="45" x14ac:dyDescent="0.25">
      <c r="B71" s="375"/>
      <c r="C71" s="440" t="s">
        <v>2466</v>
      </c>
      <c r="D71" s="440" t="s">
        <v>2467</v>
      </c>
      <c r="E71" s="440" t="s">
        <v>2468</v>
      </c>
      <c r="F71" s="440" t="s">
        <v>2469</v>
      </c>
      <c r="G71" s="440" t="s">
        <v>2470</v>
      </c>
      <c r="H71" s="440" t="s">
        <v>2471</v>
      </c>
      <c r="I71" s="440" t="s">
        <v>2472</v>
      </c>
      <c r="J71" s="440" t="s">
        <v>760</v>
      </c>
      <c r="K71" s="440" t="s">
        <v>2473</v>
      </c>
      <c r="L71" s="440" t="s">
        <v>96</v>
      </c>
      <c r="M71" s="441" t="s">
        <v>98</v>
      </c>
    </row>
    <row r="72" spans="2:13" x14ac:dyDescent="0.25">
      <c r="B72" s="467" t="s">
        <v>2536</v>
      </c>
      <c r="C72" s="489">
        <v>25.33</v>
      </c>
      <c r="D72" s="489">
        <v>0.16</v>
      </c>
      <c r="E72" s="489">
        <v>1.05</v>
      </c>
      <c r="F72" s="489">
        <v>0</v>
      </c>
      <c r="G72" s="489">
        <v>4.57</v>
      </c>
      <c r="H72" s="489">
        <v>0</v>
      </c>
      <c r="I72" s="489">
        <v>2.86</v>
      </c>
      <c r="J72" s="489">
        <v>5.53</v>
      </c>
      <c r="K72" s="489">
        <v>0</v>
      </c>
      <c r="L72" s="489">
        <v>0</v>
      </c>
      <c r="M72" s="490">
        <v>39.5</v>
      </c>
    </row>
    <row r="77" spans="2:13" ht="15.75" x14ac:dyDescent="0.25">
      <c r="B77" s="436" t="s">
        <v>2537</v>
      </c>
    </row>
    <row r="78" spans="2:13" x14ac:dyDescent="0.25">
      <c r="B78" s="470" t="s">
        <v>2277</v>
      </c>
      <c r="C78" s="479"/>
      <c r="D78" s="479"/>
      <c r="E78" s="479"/>
      <c r="F78" s="479"/>
      <c r="G78" s="479"/>
      <c r="H78" s="479"/>
      <c r="I78" s="479"/>
      <c r="J78" s="479"/>
      <c r="K78" s="479"/>
      <c r="L78" s="479"/>
      <c r="M78" s="479"/>
    </row>
    <row r="79" spans="2:13" x14ac:dyDescent="0.25">
      <c r="B79" s="375"/>
      <c r="C79" s="375"/>
      <c r="D79" s="375"/>
      <c r="E79" s="375"/>
      <c r="F79" s="375"/>
      <c r="G79" s="375"/>
      <c r="H79" s="375"/>
      <c r="I79" s="375"/>
      <c r="J79" s="375"/>
      <c r="K79" s="375"/>
      <c r="L79" s="375"/>
      <c r="M79" s="375"/>
    </row>
    <row r="80" spans="2:13" ht="45" x14ac:dyDescent="0.25">
      <c r="B80" s="375"/>
      <c r="C80" s="440" t="s">
        <v>2466</v>
      </c>
      <c r="D80" s="440" t="s">
        <v>2467</v>
      </c>
      <c r="E80" s="440" t="s">
        <v>2468</v>
      </c>
      <c r="F80" s="440" t="s">
        <v>2469</v>
      </c>
      <c r="G80" s="440" t="s">
        <v>2470</v>
      </c>
      <c r="H80" s="440" t="s">
        <v>2471</v>
      </c>
      <c r="I80" s="440" t="s">
        <v>2472</v>
      </c>
      <c r="J80" s="440" t="s">
        <v>760</v>
      </c>
      <c r="K80" s="440" t="s">
        <v>2473</v>
      </c>
      <c r="L80" s="440" t="s">
        <v>96</v>
      </c>
      <c r="M80" s="441" t="s">
        <v>98</v>
      </c>
    </row>
    <row r="81" spans="2:14" x14ac:dyDescent="0.25">
      <c r="B81" s="467" t="s">
        <v>2538</v>
      </c>
      <c r="C81" s="489">
        <v>0</v>
      </c>
      <c r="D81" s="489">
        <v>0.01</v>
      </c>
      <c r="E81" s="489">
        <v>0</v>
      </c>
      <c r="F81" s="489">
        <v>0</v>
      </c>
      <c r="G81" s="489">
        <v>0</v>
      </c>
      <c r="H81" s="489">
        <v>0</v>
      </c>
      <c r="I81" s="489">
        <v>0</v>
      </c>
      <c r="J81" s="489">
        <v>0.01</v>
      </c>
      <c r="K81" s="489">
        <v>0.01</v>
      </c>
      <c r="L81" s="489">
        <v>0</v>
      </c>
      <c r="M81" s="490">
        <v>0</v>
      </c>
    </row>
    <row r="82" spans="2:14" x14ac:dyDescent="0.25">
      <c r="B82" s="435"/>
    </row>
    <row r="83" spans="2:14" x14ac:dyDescent="0.25">
      <c r="B83" s="435"/>
    </row>
    <row r="85" spans="2:14" x14ac:dyDescent="0.25">
      <c r="N85" s="331" t="s">
        <v>2329</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7:D61"/>
  <sheetViews>
    <sheetView zoomScale="85" zoomScaleNormal="85" workbookViewId="0"/>
  </sheetViews>
  <sheetFormatPr defaultColWidth="9.28515625" defaultRowHeight="15" x14ac:dyDescent="0.25"/>
  <cols>
    <col min="1" max="1" width="4.7109375" style="310" customWidth="1"/>
    <col min="2" max="2" width="71.28515625" style="310" customWidth="1"/>
    <col min="3" max="3" width="68.28515625" style="310" customWidth="1"/>
    <col min="4" max="4" width="80.28515625" style="310" customWidth="1"/>
    <col min="5" max="16384" width="9.28515625" style="310"/>
  </cols>
  <sheetData>
    <row r="7" spans="2:4" ht="15.75" x14ac:dyDescent="0.25">
      <c r="B7" s="493" t="s">
        <v>2539</v>
      </c>
      <c r="C7" s="460"/>
      <c r="D7" s="460"/>
    </row>
    <row r="8" spans="2:4" x14ac:dyDescent="0.25">
      <c r="B8" s="494" t="s">
        <v>2259</v>
      </c>
      <c r="C8" s="495" t="s">
        <v>2540</v>
      </c>
      <c r="D8" s="496" t="s">
        <v>2541</v>
      </c>
    </row>
    <row r="9" spans="2:4" x14ac:dyDescent="0.25">
      <c r="B9" s="497"/>
      <c r="C9" s="498"/>
      <c r="D9" s="499"/>
    </row>
    <row r="10" spans="2:4" x14ac:dyDescent="0.25">
      <c r="B10" s="481" t="s">
        <v>2542</v>
      </c>
      <c r="C10" s="500"/>
      <c r="D10" s="500"/>
    </row>
    <row r="11" spans="2:4" ht="30" x14ac:dyDescent="0.25">
      <c r="B11" s="336" t="s">
        <v>2543</v>
      </c>
      <c r="C11" s="336" t="s">
        <v>2224</v>
      </c>
      <c r="D11" s="625"/>
    </row>
    <row r="12" spans="2:4" x14ac:dyDescent="0.25">
      <c r="B12" s="368"/>
      <c r="C12" s="336"/>
      <c r="D12" s="625"/>
    </row>
    <row r="13" spans="2:4" ht="45" x14ac:dyDescent="0.25">
      <c r="B13" s="368"/>
      <c r="C13" s="336" t="s">
        <v>2544</v>
      </c>
      <c r="D13" s="625"/>
    </row>
    <row r="14" spans="2:4" ht="30" x14ac:dyDescent="0.25">
      <c r="B14" s="348" t="s">
        <v>2545</v>
      </c>
      <c r="C14" s="336" t="s">
        <v>2546</v>
      </c>
      <c r="D14" s="625"/>
    </row>
    <row r="15" spans="2:4" x14ac:dyDescent="0.25">
      <c r="B15" s="348"/>
      <c r="C15" s="501" t="s">
        <v>2547</v>
      </c>
      <c r="D15" s="625"/>
    </row>
    <row r="16" spans="2:4" ht="30" x14ac:dyDescent="0.25">
      <c r="B16" s="348" t="s">
        <v>2548</v>
      </c>
      <c r="C16" s="501" t="s">
        <v>2549</v>
      </c>
      <c r="D16" s="625"/>
    </row>
    <row r="17" spans="2:4" x14ac:dyDescent="0.25">
      <c r="B17" s="502"/>
      <c r="C17" s="501" t="s">
        <v>2550</v>
      </c>
      <c r="D17" s="625"/>
    </row>
    <row r="18" spans="2:4" x14ac:dyDescent="0.25">
      <c r="B18" s="502"/>
      <c r="C18" s="501" t="s">
        <v>2551</v>
      </c>
      <c r="D18" s="625"/>
    </row>
    <row r="19" spans="2:4" x14ac:dyDescent="0.25">
      <c r="B19" s="502"/>
      <c r="C19" s="501" t="s">
        <v>2552</v>
      </c>
      <c r="D19" s="625"/>
    </row>
    <row r="20" spans="2:4" x14ac:dyDescent="0.25">
      <c r="B20" s="502"/>
      <c r="C20" s="501" t="s">
        <v>2553</v>
      </c>
      <c r="D20" s="625"/>
    </row>
    <row r="21" spans="2:4" x14ac:dyDescent="0.25">
      <c r="B21" s="502"/>
      <c r="C21" s="501" t="s">
        <v>2554</v>
      </c>
      <c r="D21" s="625"/>
    </row>
    <row r="22" spans="2:4" ht="29.25" x14ac:dyDescent="0.25">
      <c r="B22" s="502"/>
      <c r="C22" s="501" t="s">
        <v>2555</v>
      </c>
      <c r="D22" s="625"/>
    </row>
    <row r="23" spans="2:4" x14ac:dyDescent="0.25">
      <c r="B23" s="502"/>
      <c r="C23" s="501" t="s">
        <v>2556</v>
      </c>
      <c r="D23" s="625"/>
    </row>
    <row r="24" spans="2:4" x14ac:dyDescent="0.25">
      <c r="B24" s="502"/>
      <c r="C24" s="501" t="s">
        <v>2557</v>
      </c>
      <c r="D24" s="625"/>
    </row>
    <row r="25" spans="2:4" x14ac:dyDescent="0.25">
      <c r="B25" s="502"/>
      <c r="C25" s="501" t="s">
        <v>2558</v>
      </c>
      <c r="D25" s="625"/>
    </row>
    <row r="26" spans="2:4" x14ac:dyDescent="0.25">
      <c r="B26" s="502"/>
      <c r="C26" s="501" t="s">
        <v>2559</v>
      </c>
      <c r="D26" s="625"/>
    </row>
    <row r="27" spans="2:4" x14ac:dyDescent="0.25">
      <c r="B27" s="502"/>
      <c r="C27" s="501"/>
      <c r="D27" s="336"/>
    </row>
    <row r="28" spans="2:4" x14ac:dyDescent="0.25">
      <c r="B28" s="481" t="s">
        <v>2560</v>
      </c>
      <c r="C28" s="467"/>
      <c r="D28" s="467"/>
    </row>
    <row r="29" spans="2:4" ht="30" x14ac:dyDescent="0.25">
      <c r="B29" s="624" t="s">
        <v>2561</v>
      </c>
      <c r="C29" s="336" t="s">
        <v>2225</v>
      </c>
      <c r="D29" s="625"/>
    </row>
    <row r="30" spans="2:4" x14ac:dyDescent="0.25">
      <c r="B30" s="624"/>
      <c r="C30" s="336"/>
      <c r="D30" s="625"/>
    </row>
    <row r="31" spans="2:4" ht="30" x14ac:dyDescent="0.25">
      <c r="B31" s="624"/>
      <c r="C31" s="336" t="s">
        <v>2562</v>
      </c>
      <c r="D31" s="625"/>
    </row>
    <row r="32" spans="2:4" x14ac:dyDescent="0.25">
      <c r="B32" s="624"/>
      <c r="C32" s="431"/>
      <c r="D32" s="625"/>
    </row>
    <row r="33" spans="2:4" x14ac:dyDescent="0.25">
      <c r="B33" s="624"/>
      <c r="C33" s="431" t="s">
        <v>2563</v>
      </c>
      <c r="D33" s="625"/>
    </row>
    <row r="34" spans="2:4" ht="30" x14ac:dyDescent="0.25">
      <c r="B34" s="624" t="s">
        <v>2564</v>
      </c>
      <c r="C34" s="336" t="s">
        <v>2565</v>
      </c>
      <c r="D34" s="625"/>
    </row>
    <row r="35" spans="2:4" x14ac:dyDescent="0.25">
      <c r="B35" s="624"/>
      <c r="C35" s="336"/>
      <c r="D35" s="625"/>
    </row>
    <row r="36" spans="2:4" x14ac:dyDescent="0.25">
      <c r="B36" s="624"/>
      <c r="C36" s="431" t="s">
        <v>2566</v>
      </c>
      <c r="D36" s="625"/>
    </row>
    <row r="37" spans="2:4" ht="30" x14ac:dyDescent="0.25">
      <c r="B37" s="624" t="s">
        <v>2567</v>
      </c>
      <c r="C37" s="336" t="s">
        <v>2568</v>
      </c>
      <c r="D37" s="625"/>
    </row>
    <row r="38" spans="2:4" x14ac:dyDescent="0.25">
      <c r="B38" s="624"/>
      <c r="C38" s="336"/>
      <c r="D38" s="625"/>
    </row>
    <row r="39" spans="2:4" x14ac:dyDescent="0.25">
      <c r="B39" s="624"/>
      <c r="C39" s="431" t="s">
        <v>2569</v>
      </c>
      <c r="D39" s="625"/>
    </row>
    <row r="40" spans="2:4" ht="30" x14ac:dyDescent="0.25">
      <c r="B40" s="624" t="s">
        <v>2570</v>
      </c>
      <c r="C40" s="336" t="s">
        <v>2571</v>
      </c>
      <c r="D40" s="625"/>
    </row>
    <row r="41" spans="2:4" x14ac:dyDescent="0.25">
      <c r="B41" s="624"/>
      <c r="C41" s="336"/>
      <c r="D41" s="625"/>
    </row>
    <row r="42" spans="2:4" ht="30" x14ac:dyDescent="0.25">
      <c r="B42" s="624"/>
      <c r="C42" s="431" t="s">
        <v>2572</v>
      </c>
      <c r="D42" s="625"/>
    </row>
    <row r="43" spans="2:4" ht="45" x14ac:dyDescent="0.25">
      <c r="B43" s="503" t="s">
        <v>2573</v>
      </c>
      <c r="C43" s="333" t="s">
        <v>2574</v>
      </c>
      <c r="D43" s="333"/>
    </row>
    <row r="45" spans="2:4" x14ac:dyDescent="0.25">
      <c r="D45" s="331" t="s">
        <v>2329</v>
      </c>
    </row>
    <row r="56" spans="2:4" ht="15" customHeight="1" x14ac:dyDescent="0.25"/>
    <row r="57" spans="2:4" ht="222.75" customHeight="1" x14ac:dyDescent="0.25"/>
    <row r="58" spans="2:4" ht="203.25" customHeight="1" x14ac:dyDescent="0.25">
      <c r="B58" s="348"/>
      <c r="C58" s="504"/>
      <c r="D58" s="504"/>
    </row>
    <row r="59" spans="2:4" ht="15.75" x14ac:dyDescent="0.25">
      <c r="B59" s="505"/>
      <c r="C59" s="506"/>
      <c r="D59" s="506"/>
    </row>
    <row r="61" spans="2:4" x14ac:dyDescent="0.25">
      <c r="D61" s="507"/>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A1:U59"/>
  <sheetViews>
    <sheetView workbookViewId="0"/>
  </sheetViews>
  <sheetFormatPr defaultRowHeight="15" x14ac:dyDescent="0.25"/>
  <cols>
    <col min="1" max="1" width="9.140625" style="214"/>
    <col min="2" max="2" width="40.28515625" style="214" bestFit="1" customWidth="1"/>
    <col min="3" max="16384" width="9.140625" style="214"/>
  </cols>
  <sheetData>
    <row r="1" spans="1:21" x14ac:dyDescent="0.25">
      <c r="A1" s="310"/>
      <c r="B1" s="310"/>
      <c r="C1" s="310"/>
      <c r="D1" s="310"/>
      <c r="E1" s="310"/>
      <c r="F1" s="310"/>
      <c r="G1" s="310"/>
      <c r="H1" s="310"/>
      <c r="I1" s="310"/>
      <c r="J1" s="310"/>
      <c r="K1" s="310"/>
      <c r="L1" s="310"/>
      <c r="M1" s="310"/>
      <c r="N1" s="310"/>
      <c r="O1" s="310"/>
      <c r="P1" s="310"/>
      <c r="Q1" s="310"/>
      <c r="R1" s="310"/>
      <c r="S1" s="310"/>
      <c r="T1" s="310"/>
      <c r="U1" s="310"/>
    </row>
    <row r="2" spans="1:21" x14ac:dyDescent="0.25">
      <c r="A2" s="310"/>
      <c r="B2" s="380"/>
      <c r="C2" s="310"/>
      <c r="D2" s="310"/>
      <c r="E2" s="310"/>
      <c r="F2" s="310"/>
      <c r="G2" s="310"/>
      <c r="H2" s="310"/>
      <c r="I2" s="310"/>
      <c r="J2" s="310"/>
      <c r="K2" s="310"/>
      <c r="L2" s="310"/>
      <c r="M2" s="310"/>
      <c r="N2" s="310"/>
      <c r="O2" s="310"/>
      <c r="P2" s="310"/>
      <c r="Q2" s="310"/>
      <c r="R2" s="310"/>
      <c r="S2" s="310"/>
      <c r="T2" s="310"/>
      <c r="U2" s="310"/>
    </row>
    <row r="3" spans="1:21" ht="15.75" customHeight="1" x14ac:dyDescent="0.25">
      <c r="A3" s="310"/>
      <c r="B3" s="493" t="s">
        <v>2575</v>
      </c>
      <c r="C3" s="460"/>
      <c r="D3" s="460"/>
      <c r="E3" s="460"/>
      <c r="F3" s="460"/>
      <c r="G3" s="460"/>
      <c r="H3" s="460"/>
      <c r="I3" s="460"/>
      <c r="J3" s="460"/>
      <c r="K3" s="460"/>
      <c r="L3" s="460"/>
      <c r="M3" s="460"/>
      <c r="N3" s="460"/>
      <c r="O3" s="460"/>
    </row>
    <row r="4" spans="1:21" ht="15" customHeight="1" x14ac:dyDescent="0.25">
      <c r="A4" s="310"/>
      <c r="B4" s="508" t="s">
        <v>2576</v>
      </c>
      <c r="C4" s="627" t="s">
        <v>2577</v>
      </c>
      <c r="D4" s="627"/>
      <c r="E4" s="627"/>
      <c r="F4" s="627"/>
      <c r="G4" s="627"/>
      <c r="H4" s="627"/>
      <c r="I4" s="627"/>
      <c r="J4" s="627"/>
      <c r="K4" s="627"/>
      <c r="L4" s="627"/>
      <c r="M4" s="627"/>
      <c r="N4" s="627"/>
      <c r="O4" s="627"/>
    </row>
    <row r="5" spans="1:21" ht="15" customHeight="1" x14ac:dyDescent="0.25">
      <c r="A5" s="310"/>
      <c r="B5" s="508"/>
      <c r="C5" s="628" t="s">
        <v>2578</v>
      </c>
      <c r="D5" s="628"/>
      <c r="E5" s="628"/>
      <c r="F5" s="628"/>
      <c r="G5" s="628"/>
      <c r="H5" s="628"/>
      <c r="I5" s="628"/>
      <c r="J5" s="628"/>
      <c r="K5" s="628"/>
      <c r="L5" s="628"/>
      <c r="M5" s="628"/>
      <c r="N5" s="628"/>
      <c r="O5" s="628"/>
    </row>
    <row r="6" spans="1:21" ht="15" customHeight="1" x14ac:dyDescent="0.25">
      <c r="A6" s="310"/>
      <c r="B6" s="509"/>
      <c r="C6" s="510"/>
      <c r="D6" s="510"/>
      <c r="E6" s="460"/>
      <c r="F6" s="460"/>
      <c r="G6" s="460"/>
      <c r="H6" s="460"/>
      <c r="I6" s="460"/>
      <c r="J6" s="460"/>
      <c r="K6" s="460"/>
      <c r="L6" s="460"/>
      <c r="M6" s="460"/>
      <c r="N6" s="460"/>
      <c r="O6" s="460"/>
    </row>
    <row r="7" spans="1:21" ht="15" customHeight="1" x14ac:dyDescent="0.25">
      <c r="A7" s="310"/>
      <c r="B7" s="511" t="s">
        <v>2579</v>
      </c>
      <c r="C7" s="467"/>
      <c r="D7" s="467"/>
      <c r="E7" s="467"/>
      <c r="F7" s="467"/>
      <c r="G7" s="467"/>
      <c r="H7" s="467"/>
      <c r="I7" s="467"/>
      <c r="J7" s="467"/>
      <c r="K7" s="467"/>
      <c r="L7" s="467"/>
      <c r="M7" s="467"/>
      <c r="N7" s="467"/>
      <c r="O7" s="467"/>
    </row>
    <row r="8" spans="1:21" ht="15" customHeight="1" x14ac:dyDescent="0.25">
      <c r="A8" s="310"/>
      <c r="B8" s="336" t="s">
        <v>2580</v>
      </c>
      <c r="C8" s="629"/>
      <c r="D8" s="629"/>
      <c r="E8" s="629"/>
      <c r="F8" s="629"/>
      <c r="G8" s="629"/>
      <c r="H8" s="629"/>
      <c r="I8" s="629"/>
      <c r="J8" s="629"/>
      <c r="K8" s="629"/>
      <c r="L8" s="629"/>
      <c r="M8" s="629"/>
      <c r="N8" s="629"/>
      <c r="O8" s="629"/>
    </row>
    <row r="9" spans="1:21" ht="15" customHeight="1" x14ac:dyDescent="0.25">
      <c r="A9" s="310"/>
      <c r="B9" s="348" t="s">
        <v>2581</v>
      </c>
      <c r="C9" s="630"/>
      <c r="D9" s="630"/>
      <c r="E9" s="630"/>
      <c r="F9" s="630"/>
      <c r="G9" s="630"/>
      <c r="H9" s="630"/>
      <c r="I9" s="630"/>
      <c r="J9" s="630"/>
      <c r="K9" s="630"/>
      <c r="L9" s="630"/>
      <c r="M9" s="630"/>
      <c r="N9" s="630"/>
      <c r="O9" s="630"/>
    </row>
    <row r="10" spans="1:21" x14ac:dyDescent="0.25">
      <c r="A10" s="310"/>
      <c r="B10" s="348"/>
      <c r="C10" s="631"/>
      <c r="D10" s="631"/>
      <c r="E10" s="631"/>
      <c r="F10" s="631"/>
      <c r="G10" s="631"/>
      <c r="H10" s="631"/>
      <c r="I10" s="631"/>
      <c r="J10" s="631"/>
      <c r="K10" s="631"/>
      <c r="L10" s="631"/>
      <c r="M10" s="631"/>
      <c r="N10" s="631"/>
      <c r="O10" s="631"/>
    </row>
    <row r="11" spans="1:21" ht="15.75" customHeight="1" x14ac:dyDescent="0.25">
      <c r="A11" s="310"/>
      <c r="B11" s="511" t="s">
        <v>2582</v>
      </c>
      <c r="C11" s="632" t="s">
        <v>2583</v>
      </c>
      <c r="D11" s="632"/>
      <c r="E11" s="632"/>
      <c r="F11" s="632"/>
      <c r="G11" s="632"/>
      <c r="H11" s="632"/>
      <c r="I11" s="632"/>
      <c r="J11" s="632"/>
      <c r="K11" s="632"/>
      <c r="L11" s="632"/>
      <c r="M11" s="632"/>
      <c r="N11" s="632"/>
      <c r="O11" s="632"/>
    </row>
    <row r="12" spans="1:21" ht="226.5" customHeight="1" x14ac:dyDescent="0.25">
      <c r="A12" s="310"/>
      <c r="B12" s="348" t="s">
        <v>2584</v>
      </c>
      <c r="C12" s="633" t="s">
        <v>2585</v>
      </c>
      <c r="D12" s="634"/>
      <c r="E12" s="634"/>
      <c r="F12" s="634"/>
      <c r="G12" s="634"/>
      <c r="H12" s="634"/>
      <c r="I12" s="634"/>
      <c r="J12" s="634"/>
      <c r="K12" s="634"/>
      <c r="L12" s="634"/>
      <c r="M12" s="634"/>
      <c r="N12" s="634"/>
      <c r="O12" s="635"/>
    </row>
    <row r="13" spans="1:21" x14ac:dyDescent="0.25">
      <c r="A13" s="310"/>
      <c r="B13" s="310"/>
      <c r="C13" s="512"/>
      <c r="D13" s="310"/>
      <c r="E13" s="310"/>
      <c r="F13" s="310"/>
      <c r="G13" s="310"/>
      <c r="H13" s="310"/>
      <c r="I13" s="310"/>
      <c r="J13" s="310"/>
      <c r="K13" s="310"/>
      <c r="L13" s="310"/>
      <c r="M13" s="310"/>
      <c r="N13" s="310"/>
      <c r="O13" s="513"/>
    </row>
    <row r="14" spans="1:21" x14ac:dyDescent="0.25">
      <c r="A14" s="310"/>
      <c r="B14" s="310"/>
      <c r="C14" s="512"/>
      <c r="D14" s="310"/>
      <c r="E14" s="310"/>
      <c r="F14" s="310"/>
      <c r="G14" s="310"/>
      <c r="H14" s="310"/>
      <c r="I14" s="310"/>
      <c r="J14" s="310"/>
      <c r="K14" s="310"/>
      <c r="L14" s="310"/>
      <c r="M14" s="310"/>
      <c r="N14" s="310"/>
      <c r="O14" s="513"/>
    </row>
    <row r="15" spans="1:21" ht="30" x14ac:dyDescent="0.25">
      <c r="A15" s="310"/>
      <c r="B15" s="348" t="s">
        <v>2586</v>
      </c>
      <c r="C15" s="512" t="s">
        <v>2587</v>
      </c>
      <c r="D15" s="310"/>
      <c r="E15" s="310"/>
      <c r="F15" s="310"/>
      <c r="G15" s="310"/>
      <c r="H15" s="310"/>
      <c r="I15" s="310"/>
      <c r="J15" s="310"/>
      <c r="K15" s="310"/>
      <c r="L15" s="310"/>
      <c r="M15" s="310"/>
      <c r="N15" s="310"/>
      <c r="O15" s="513"/>
    </row>
    <row r="16" spans="1:21" x14ac:dyDescent="0.25">
      <c r="A16" s="310"/>
      <c r="B16" s="310"/>
      <c r="C16" s="512"/>
      <c r="D16" s="310"/>
      <c r="E16" s="463"/>
      <c r="F16" s="514"/>
      <c r="G16" s="310"/>
      <c r="H16" s="310"/>
      <c r="I16" s="310"/>
      <c r="J16" s="310"/>
      <c r="K16" s="310"/>
      <c r="L16" s="310"/>
      <c r="M16" s="310"/>
      <c r="N16" s="310"/>
      <c r="O16" s="513"/>
    </row>
    <row r="17" spans="1:15" x14ac:dyDescent="0.25">
      <c r="A17" s="310"/>
      <c r="B17" s="310"/>
      <c r="C17" s="515" t="s">
        <v>2588</v>
      </c>
      <c r="D17" s="310"/>
      <c r="E17" s="463"/>
      <c r="F17" s="514"/>
      <c r="G17" s="310"/>
      <c r="H17" s="310"/>
      <c r="I17" s="310"/>
      <c r="J17" s="310"/>
      <c r="K17" s="310"/>
      <c r="L17" s="310"/>
      <c r="M17" s="310"/>
      <c r="N17" s="310"/>
      <c r="O17" s="513"/>
    </row>
    <row r="18" spans="1:15" x14ac:dyDescent="0.25">
      <c r="A18" s="310"/>
      <c r="B18" s="310"/>
      <c r="C18" s="512" t="s">
        <v>2589</v>
      </c>
      <c r="D18" s="310"/>
      <c r="E18" s="463"/>
      <c r="F18" s="514"/>
      <c r="G18" s="310"/>
      <c r="H18" s="310"/>
      <c r="I18" s="310"/>
      <c r="J18" s="310"/>
      <c r="K18" s="310"/>
      <c r="L18" s="310"/>
      <c r="M18" s="310"/>
      <c r="N18" s="310"/>
      <c r="O18" s="513"/>
    </row>
    <row r="19" spans="1:15" x14ac:dyDescent="0.25">
      <c r="A19" s="310"/>
      <c r="B19" s="310"/>
      <c r="C19" s="512"/>
      <c r="D19" s="310"/>
      <c r="E19" s="463"/>
      <c r="F19" s="514"/>
      <c r="G19" s="310"/>
      <c r="H19" s="310"/>
      <c r="I19" s="310"/>
      <c r="J19" s="310"/>
      <c r="K19" s="310"/>
      <c r="L19" s="310"/>
      <c r="M19" s="310"/>
      <c r="N19" s="310"/>
      <c r="O19" s="513"/>
    </row>
    <row r="20" spans="1:15" x14ac:dyDescent="0.25">
      <c r="A20" s="310"/>
      <c r="B20" s="310"/>
      <c r="C20" s="512"/>
      <c r="D20" s="626" t="s">
        <v>2590</v>
      </c>
      <c r="E20" s="626"/>
      <c r="F20" s="626"/>
      <c r="G20" s="626"/>
      <c r="H20" s="626"/>
      <c r="I20" s="626"/>
      <c r="J20" s="626"/>
      <c r="K20" s="626"/>
      <c r="L20" s="516"/>
      <c r="M20" s="310"/>
      <c r="N20" s="310"/>
      <c r="O20" s="513"/>
    </row>
    <row r="21" spans="1:15" x14ac:dyDescent="0.25">
      <c r="A21" s="310"/>
      <c r="B21" s="310"/>
      <c r="C21" s="512"/>
      <c r="D21" s="310"/>
      <c r="E21" s="310"/>
      <c r="F21" s="310"/>
      <c r="G21" s="310"/>
      <c r="H21" s="310"/>
      <c r="I21" s="310"/>
      <c r="J21" s="310"/>
      <c r="K21" s="310"/>
      <c r="L21" s="310"/>
      <c r="M21" s="310"/>
      <c r="N21" s="310"/>
      <c r="O21" s="513"/>
    </row>
    <row r="22" spans="1:15" ht="15.75" thickBot="1" x14ac:dyDescent="0.3">
      <c r="A22" s="310"/>
      <c r="B22" s="310"/>
      <c r="C22" s="517" t="s">
        <v>2591</v>
      </c>
      <c r="D22" s="518" t="s">
        <v>2592</v>
      </c>
      <c r="E22" s="518" t="s">
        <v>2593</v>
      </c>
      <c r="F22" s="518" t="s">
        <v>2594</v>
      </c>
      <c r="G22" s="518" t="s">
        <v>2595</v>
      </c>
      <c r="H22" s="518" t="s">
        <v>2596</v>
      </c>
      <c r="I22" s="518" t="s">
        <v>2597</v>
      </c>
      <c r="J22" s="518" t="s">
        <v>2598</v>
      </c>
      <c r="K22" s="518" t="s">
        <v>2599</v>
      </c>
      <c r="L22" s="518" t="s">
        <v>2600</v>
      </c>
      <c r="M22" s="310"/>
      <c r="N22" s="310"/>
      <c r="O22" s="513"/>
    </row>
    <row r="23" spans="1:15" x14ac:dyDescent="0.25">
      <c r="A23" s="310"/>
      <c r="B23" s="310"/>
      <c r="C23" s="519">
        <v>266666.66666666669</v>
      </c>
      <c r="D23" s="514">
        <v>266666.66666666669</v>
      </c>
      <c r="E23" s="514">
        <v>266666.66666666669</v>
      </c>
      <c r="F23" s="514">
        <v>133333.33333333334</v>
      </c>
      <c r="G23" s="514">
        <v>66666.666666666672</v>
      </c>
      <c r="H23" s="463" t="s">
        <v>2330</v>
      </c>
      <c r="I23" s="463" t="s">
        <v>2330</v>
      </c>
      <c r="J23" s="463" t="s">
        <v>2330</v>
      </c>
      <c r="K23" s="463" t="s">
        <v>2330</v>
      </c>
      <c r="L23" s="463" t="s">
        <v>2330</v>
      </c>
      <c r="M23" s="310"/>
      <c r="N23" s="310"/>
      <c r="O23" s="513"/>
    </row>
    <row r="24" spans="1:15" x14ac:dyDescent="0.25">
      <c r="A24" s="310"/>
      <c r="B24" s="310"/>
      <c r="C24" s="519"/>
      <c r="D24" s="514"/>
      <c r="E24" s="514"/>
      <c r="F24" s="514"/>
      <c r="G24" s="514"/>
      <c r="H24" s="463"/>
      <c r="I24" s="463"/>
      <c r="J24" s="463"/>
      <c r="K24" s="463"/>
      <c r="L24" s="463"/>
      <c r="M24" s="310"/>
      <c r="N24" s="310"/>
      <c r="O24" s="513"/>
    </row>
    <row r="25" spans="1:15" x14ac:dyDescent="0.25">
      <c r="A25" s="310"/>
      <c r="B25" s="310"/>
      <c r="C25" s="519"/>
      <c r="D25" s="514"/>
      <c r="E25" s="514"/>
      <c r="F25" s="514"/>
      <c r="G25" s="514"/>
      <c r="H25" s="463"/>
      <c r="I25" s="463"/>
      <c r="J25" s="463"/>
      <c r="K25" s="463"/>
      <c r="L25" s="463"/>
      <c r="M25" s="310"/>
      <c r="N25" s="310"/>
      <c r="O25" s="513"/>
    </row>
    <row r="26" spans="1:15" x14ac:dyDescent="0.25">
      <c r="A26" s="310"/>
      <c r="B26" s="310"/>
      <c r="C26" s="519"/>
      <c r="D26" s="514"/>
      <c r="E26" s="514"/>
      <c r="F26" s="514"/>
      <c r="G26" s="514"/>
      <c r="H26" s="463"/>
      <c r="I26" s="463"/>
      <c r="J26" s="463"/>
      <c r="K26" s="463"/>
      <c r="L26" s="463"/>
      <c r="M26" s="310"/>
      <c r="N26" s="310"/>
      <c r="O26" s="513"/>
    </row>
    <row r="27" spans="1:15" x14ac:dyDescent="0.25">
      <c r="A27" s="310"/>
      <c r="B27" s="310"/>
      <c r="C27" s="512" t="s">
        <v>2601</v>
      </c>
      <c r="D27" s="514"/>
      <c r="E27" s="514"/>
      <c r="F27" s="514"/>
      <c r="G27" s="514"/>
      <c r="H27" s="463"/>
      <c r="I27" s="463"/>
      <c r="J27" s="463"/>
      <c r="K27" s="463"/>
      <c r="L27" s="463"/>
      <c r="M27" s="310"/>
      <c r="N27" s="310"/>
      <c r="O27" s="513"/>
    </row>
    <row r="28" spans="1:15" x14ac:dyDescent="0.25">
      <c r="A28" s="310"/>
      <c r="B28" s="310"/>
      <c r="C28" s="512"/>
      <c r="D28" s="514"/>
      <c r="E28" s="514"/>
      <c r="F28" s="514"/>
      <c r="G28" s="514"/>
      <c r="H28" s="463"/>
      <c r="I28" s="463"/>
      <c r="J28" s="463"/>
      <c r="K28" s="463"/>
      <c r="L28" s="463"/>
      <c r="M28" s="310"/>
      <c r="N28" s="310"/>
      <c r="O28" s="513"/>
    </row>
    <row r="29" spans="1:15" x14ac:dyDescent="0.25">
      <c r="A29" s="310"/>
      <c r="B29" s="310"/>
      <c r="C29" s="515" t="s">
        <v>2588</v>
      </c>
      <c r="D29" s="310"/>
      <c r="E29" s="310"/>
      <c r="F29" s="310"/>
      <c r="G29" s="310"/>
      <c r="H29" s="310"/>
      <c r="I29" s="310"/>
      <c r="J29" s="310"/>
      <c r="K29" s="310"/>
      <c r="L29" s="310"/>
      <c r="M29" s="310"/>
      <c r="N29" s="310"/>
      <c r="O29" s="513"/>
    </row>
    <row r="30" spans="1:15" x14ac:dyDescent="0.25">
      <c r="A30" s="310"/>
      <c r="B30" s="310"/>
      <c r="C30" s="512" t="s">
        <v>2602</v>
      </c>
      <c r="D30" s="310"/>
      <c r="E30" s="310"/>
      <c r="F30" s="310"/>
      <c r="G30" s="310"/>
      <c r="H30" s="310"/>
      <c r="I30" s="310"/>
      <c r="J30" s="310"/>
      <c r="K30" s="310"/>
      <c r="L30" s="310"/>
      <c r="M30" s="310"/>
      <c r="N30" s="310"/>
      <c r="O30" s="513"/>
    </row>
    <row r="31" spans="1:15" x14ac:dyDescent="0.25">
      <c r="A31" s="310"/>
      <c r="B31" s="310"/>
      <c r="C31" s="512" t="s">
        <v>2603</v>
      </c>
      <c r="D31" s="520"/>
      <c r="E31" s="520"/>
      <c r="F31" s="520"/>
      <c r="G31" s="520"/>
      <c r="H31" s="520"/>
      <c r="I31" s="520"/>
      <c r="J31" s="520"/>
      <c r="K31" s="520"/>
      <c r="L31" s="520"/>
      <c r="M31" s="310"/>
      <c r="N31" s="310"/>
      <c r="O31" s="513"/>
    </row>
    <row r="32" spans="1:15" x14ac:dyDescent="0.25">
      <c r="A32" s="310"/>
      <c r="B32" s="310"/>
      <c r="C32" s="515"/>
      <c r="D32" s="520"/>
      <c r="E32" s="520"/>
      <c r="F32" s="520"/>
      <c r="G32" s="520"/>
      <c r="H32" s="520"/>
      <c r="I32" s="520"/>
      <c r="J32" s="520"/>
      <c r="K32" s="520"/>
      <c r="L32" s="520"/>
      <c r="M32" s="310"/>
      <c r="N32" s="310"/>
      <c r="O32" s="513"/>
    </row>
    <row r="33" spans="1:15" x14ac:dyDescent="0.25">
      <c r="A33" s="310"/>
      <c r="B33" s="310"/>
      <c r="C33" s="512"/>
      <c r="D33" s="626" t="s">
        <v>2590</v>
      </c>
      <c r="E33" s="626"/>
      <c r="F33" s="626"/>
      <c r="G33" s="626"/>
      <c r="H33" s="626"/>
      <c r="I33" s="626"/>
      <c r="J33" s="626"/>
      <c r="K33" s="626"/>
      <c r="L33" s="516"/>
      <c r="M33" s="310"/>
      <c r="N33" s="310"/>
      <c r="O33" s="513"/>
    </row>
    <row r="34" spans="1:15" x14ac:dyDescent="0.25">
      <c r="A34" s="310"/>
      <c r="B34" s="310"/>
      <c r="C34" s="512"/>
      <c r="D34" s="310"/>
      <c r="E34" s="310"/>
      <c r="F34" s="310"/>
      <c r="G34" s="310"/>
      <c r="H34" s="310"/>
      <c r="I34" s="310"/>
      <c r="J34" s="310"/>
      <c r="K34" s="310"/>
      <c r="L34" s="310"/>
      <c r="M34" s="310"/>
      <c r="N34" s="310"/>
      <c r="O34" s="513"/>
    </row>
    <row r="35" spans="1:15" ht="15.75" thickBot="1" x14ac:dyDescent="0.3">
      <c r="A35" s="310"/>
      <c r="B35" s="310"/>
      <c r="C35" s="517" t="s">
        <v>2591</v>
      </c>
      <c r="D35" s="518" t="s">
        <v>2592</v>
      </c>
      <c r="E35" s="518" t="s">
        <v>2593</v>
      </c>
      <c r="F35" s="518" t="s">
        <v>2594</v>
      </c>
      <c r="G35" s="518" t="s">
        <v>2595</v>
      </c>
      <c r="H35" s="518" t="s">
        <v>2596</v>
      </c>
      <c r="I35" s="518" t="s">
        <v>2597</v>
      </c>
      <c r="J35" s="518" t="s">
        <v>2598</v>
      </c>
      <c r="K35" s="518" t="s">
        <v>2599</v>
      </c>
      <c r="L35" s="518" t="s">
        <v>2600</v>
      </c>
      <c r="M35" s="310"/>
      <c r="N35" s="310"/>
      <c r="O35" s="513"/>
    </row>
    <row r="36" spans="1:15" x14ac:dyDescent="0.25">
      <c r="A36" s="310"/>
      <c r="B36" s="310"/>
      <c r="C36" s="521" t="s">
        <v>2330</v>
      </c>
      <c r="D36" s="463" t="s">
        <v>2330</v>
      </c>
      <c r="E36" s="522">
        <v>571428.57142857148</v>
      </c>
      <c r="F36" s="522">
        <v>285714.28571428574</v>
      </c>
      <c r="G36" s="522">
        <v>142857.14285714287</v>
      </c>
      <c r="H36" s="463" t="s">
        <v>2330</v>
      </c>
      <c r="I36" s="463" t="s">
        <v>2330</v>
      </c>
      <c r="J36" s="463" t="s">
        <v>2330</v>
      </c>
      <c r="K36" s="463" t="s">
        <v>2330</v>
      </c>
      <c r="L36" s="463" t="s">
        <v>2330</v>
      </c>
      <c r="M36" s="310"/>
      <c r="N36" s="310"/>
      <c r="O36" s="513"/>
    </row>
    <row r="37" spans="1:15" x14ac:dyDescent="0.25">
      <c r="A37" s="310"/>
      <c r="B37" s="310"/>
      <c r="C37" s="512"/>
      <c r="D37" s="310"/>
      <c r="E37" s="310"/>
      <c r="F37" s="310"/>
      <c r="G37" s="310"/>
      <c r="H37" s="310"/>
      <c r="I37" s="310"/>
      <c r="J37" s="310"/>
      <c r="K37" s="310"/>
      <c r="L37" s="310"/>
      <c r="M37" s="310"/>
      <c r="N37" s="310"/>
      <c r="O37" s="513"/>
    </row>
    <row r="38" spans="1:15" x14ac:dyDescent="0.25">
      <c r="A38" s="310"/>
      <c r="B38" s="310"/>
      <c r="C38" s="512"/>
      <c r="D38" s="310"/>
      <c r="E38" s="310"/>
      <c r="F38" s="310"/>
      <c r="G38" s="310"/>
      <c r="H38" s="310"/>
      <c r="I38" s="310"/>
      <c r="J38" s="310"/>
      <c r="K38" s="310"/>
      <c r="L38" s="310"/>
      <c r="M38" s="310"/>
      <c r="N38" s="310"/>
      <c r="O38" s="513"/>
    </row>
    <row r="39" spans="1:15" x14ac:dyDescent="0.25">
      <c r="A39" s="310"/>
      <c r="B39" s="310"/>
      <c r="C39" s="512" t="s">
        <v>2604</v>
      </c>
      <c r="D39" s="310"/>
      <c r="E39" s="310"/>
      <c r="F39" s="310"/>
      <c r="G39" s="310"/>
      <c r="H39" s="310"/>
      <c r="I39" s="310"/>
      <c r="J39" s="310"/>
      <c r="K39" s="310"/>
      <c r="L39" s="310"/>
      <c r="M39" s="310"/>
      <c r="N39" s="310"/>
      <c r="O39" s="513"/>
    </row>
    <row r="40" spans="1:15" x14ac:dyDescent="0.25">
      <c r="A40" s="310"/>
      <c r="B40" s="310"/>
      <c r="C40" s="512"/>
      <c r="D40" s="310"/>
      <c r="E40" s="310"/>
      <c r="F40" s="310"/>
      <c r="G40" s="310"/>
      <c r="H40" s="310"/>
      <c r="I40" s="310"/>
      <c r="J40" s="310"/>
      <c r="K40" s="310"/>
      <c r="L40" s="310"/>
      <c r="M40" s="310"/>
      <c r="N40" s="310"/>
      <c r="O40" s="513"/>
    </row>
    <row r="41" spans="1:15" x14ac:dyDescent="0.25">
      <c r="A41" s="310"/>
      <c r="B41" s="310"/>
      <c r="C41" s="515" t="s">
        <v>2588</v>
      </c>
      <c r="D41" s="310"/>
      <c r="E41" s="310"/>
      <c r="F41" s="310"/>
      <c r="G41" s="310"/>
      <c r="H41" s="310"/>
      <c r="I41" s="310"/>
      <c r="J41" s="310"/>
      <c r="K41" s="310"/>
      <c r="L41" s="310"/>
      <c r="M41" s="310"/>
      <c r="N41" s="310"/>
      <c r="O41" s="513"/>
    </row>
    <row r="42" spans="1:15" x14ac:dyDescent="0.25">
      <c r="A42" s="310"/>
      <c r="B42" s="310"/>
      <c r="C42" s="512" t="s">
        <v>2605</v>
      </c>
      <c r="D42" s="310"/>
      <c r="E42" s="310"/>
      <c r="F42" s="310"/>
      <c r="G42" s="310"/>
      <c r="H42" s="310"/>
      <c r="I42" s="310"/>
      <c r="J42" s="310"/>
      <c r="K42" s="310"/>
      <c r="L42" s="310"/>
      <c r="M42" s="310"/>
      <c r="N42" s="310"/>
      <c r="O42" s="513"/>
    </row>
    <row r="43" spans="1:15" x14ac:dyDescent="0.25">
      <c r="A43" s="310"/>
      <c r="B43" s="310"/>
      <c r="C43" s="512" t="s">
        <v>2606</v>
      </c>
      <c r="D43" s="520"/>
      <c r="E43" s="520"/>
      <c r="F43" s="520"/>
      <c r="G43" s="520"/>
      <c r="H43" s="520"/>
      <c r="I43" s="520"/>
      <c r="J43" s="520"/>
      <c r="K43" s="520"/>
      <c r="L43" s="520"/>
      <c r="M43" s="310"/>
      <c r="N43" s="310"/>
      <c r="O43" s="513"/>
    </row>
    <row r="44" spans="1:15" x14ac:dyDescent="0.25">
      <c r="A44" s="310"/>
      <c r="B44" s="310"/>
      <c r="C44" s="512"/>
      <c r="D44" s="520"/>
      <c r="E44" s="520"/>
      <c r="F44" s="520"/>
      <c r="G44" s="520"/>
      <c r="H44" s="520"/>
      <c r="I44" s="520"/>
      <c r="J44" s="520"/>
      <c r="K44" s="520"/>
      <c r="L44" s="520"/>
      <c r="M44" s="310"/>
      <c r="N44" s="310"/>
      <c r="O44" s="513"/>
    </row>
    <row r="45" spans="1:15" x14ac:dyDescent="0.25">
      <c r="A45" s="310"/>
      <c r="B45" s="310"/>
      <c r="C45" s="512"/>
      <c r="D45" s="310"/>
      <c r="E45" s="463"/>
      <c r="F45" s="463"/>
      <c r="G45" s="520"/>
      <c r="H45" s="520"/>
      <c r="I45" s="520"/>
      <c r="J45" s="520"/>
      <c r="K45" s="520"/>
      <c r="L45" s="520"/>
      <c r="M45" s="310"/>
      <c r="N45" s="310"/>
      <c r="O45" s="513"/>
    </row>
    <row r="46" spans="1:15" x14ac:dyDescent="0.25">
      <c r="A46" s="310"/>
      <c r="B46" s="310"/>
      <c r="C46" s="515"/>
      <c r="D46" s="520"/>
      <c r="E46" s="520"/>
      <c r="F46" s="520"/>
      <c r="G46" s="520"/>
      <c r="H46" s="520"/>
      <c r="I46" s="520"/>
      <c r="J46" s="520"/>
      <c r="K46" s="520"/>
      <c r="L46" s="520"/>
      <c r="M46" s="310"/>
      <c r="N46" s="310"/>
      <c r="O46" s="513"/>
    </row>
    <row r="47" spans="1:15" x14ac:dyDescent="0.25">
      <c r="A47" s="310"/>
      <c r="B47" s="310"/>
      <c r="C47" s="512"/>
      <c r="D47" s="626" t="s">
        <v>2607</v>
      </c>
      <c r="E47" s="626"/>
      <c r="F47" s="626"/>
      <c r="G47" s="626"/>
      <c r="H47" s="626"/>
      <c r="I47" s="626"/>
      <c r="J47" s="626"/>
      <c r="K47" s="626"/>
      <c r="L47" s="516"/>
      <c r="M47" s="310"/>
      <c r="N47" s="310"/>
      <c r="O47" s="513"/>
    </row>
    <row r="48" spans="1:15" x14ac:dyDescent="0.25">
      <c r="A48" s="310"/>
      <c r="B48" s="310"/>
      <c r="C48" s="512"/>
      <c r="D48" s="310"/>
      <c r="E48" s="310"/>
      <c r="F48" s="310"/>
      <c r="G48" s="310"/>
      <c r="H48" s="310"/>
      <c r="I48" s="310"/>
      <c r="J48" s="310"/>
      <c r="K48" s="310"/>
      <c r="L48" s="310"/>
      <c r="M48" s="310"/>
      <c r="N48" s="310"/>
      <c r="O48" s="513"/>
    </row>
    <row r="49" spans="1:15" ht="15.75" thickBot="1" x14ac:dyDescent="0.3">
      <c r="A49" s="310"/>
      <c r="B49" s="310"/>
      <c r="C49" s="517" t="s">
        <v>2591</v>
      </c>
      <c r="D49" s="518" t="s">
        <v>2592</v>
      </c>
      <c r="E49" s="518" t="s">
        <v>2593</v>
      </c>
      <c r="F49" s="518" t="s">
        <v>2594</v>
      </c>
      <c r="G49" s="518" t="s">
        <v>2595</v>
      </c>
      <c r="H49" s="518" t="s">
        <v>2596</v>
      </c>
      <c r="I49" s="518" t="s">
        <v>2597</v>
      </c>
      <c r="J49" s="518" t="s">
        <v>2598</v>
      </c>
      <c r="K49" s="518" t="s">
        <v>2599</v>
      </c>
      <c r="L49" s="518" t="s">
        <v>2600</v>
      </c>
      <c r="M49" s="310"/>
      <c r="N49" s="310"/>
      <c r="O49" s="513"/>
    </row>
    <row r="50" spans="1:15" x14ac:dyDescent="0.25">
      <c r="A50" s="310"/>
      <c r="B50" s="310"/>
      <c r="C50" s="521" t="s">
        <v>2330</v>
      </c>
      <c r="D50" s="463" t="s">
        <v>2330</v>
      </c>
      <c r="E50" s="463" t="s">
        <v>2330</v>
      </c>
      <c r="F50" s="463" t="s">
        <v>2330</v>
      </c>
      <c r="G50" s="514">
        <v>1000000</v>
      </c>
      <c r="H50" s="463" t="s">
        <v>2330</v>
      </c>
      <c r="I50" s="463" t="s">
        <v>2330</v>
      </c>
      <c r="J50" s="463" t="s">
        <v>2330</v>
      </c>
      <c r="K50" s="463" t="s">
        <v>2330</v>
      </c>
      <c r="L50" s="463" t="s">
        <v>2330</v>
      </c>
      <c r="M50" s="310"/>
      <c r="N50" s="310"/>
      <c r="O50" s="513"/>
    </row>
    <row r="51" spans="1:15" x14ac:dyDescent="0.25">
      <c r="A51" s="310"/>
      <c r="B51" s="310"/>
      <c r="C51" s="512"/>
      <c r="D51" s="310"/>
      <c r="E51" s="310"/>
      <c r="F51" s="310"/>
      <c r="G51" s="310"/>
      <c r="H51" s="310"/>
      <c r="I51" s="310"/>
      <c r="J51" s="310"/>
      <c r="K51" s="310"/>
      <c r="L51" s="310"/>
      <c r="M51" s="310"/>
      <c r="N51" s="310"/>
      <c r="O51" s="513"/>
    </row>
    <row r="52" spans="1:15" ht="15.75" thickBot="1" x14ac:dyDescent="0.3">
      <c r="A52" s="310"/>
      <c r="B52" s="523"/>
      <c r="C52" s="524"/>
      <c r="D52" s="523"/>
      <c r="E52" s="523"/>
      <c r="F52" s="523"/>
      <c r="G52" s="523"/>
      <c r="H52" s="523"/>
      <c r="I52" s="523"/>
      <c r="J52" s="523"/>
      <c r="K52" s="523"/>
      <c r="L52" s="523"/>
      <c r="M52" s="523"/>
      <c r="N52" s="523"/>
      <c r="O52" s="525"/>
    </row>
    <row r="53" spans="1:15" x14ac:dyDescent="0.25">
      <c r="A53" s="310"/>
      <c r="B53" s="310"/>
      <c r="C53" s="310"/>
      <c r="D53" s="310"/>
      <c r="E53" s="310"/>
      <c r="F53" s="310"/>
      <c r="G53" s="310"/>
      <c r="H53" s="310"/>
      <c r="I53" s="310"/>
      <c r="J53" s="310"/>
      <c r="K53" s="310"/>
      <c r="L53" s="310"/>
      <c r="M53" s="310"/>
      <c r="N53" s="310"/>
      <c r="O53" s="310"/>
    </row>
    <row r="54" spans="1:15" x14ac:dyDescent="0.25">
      <c r="A54" s="310"/>
      <c r="B54" s="310"/>
      <c r="C54" s="310"/>
      <c r="D54" s="310"/>
      <c r="E54" s="310"/>
      <c r="F54" s="310"/>
      <c r="G54" s="310"/>
      <c r="H54" s="310"/>
      <c r="I54" s="310"/>
      <c r="J54" s="310"/>
      <c r="K54" s="310"/>
      <c r="L54" s="310"/>
      <c r="M54" s="310"/>
      <c r="N54" s="310"/>
      <c r="O54" s="310"/>
    </row>
    <row r="55" spans="1:15" x14ac:dyDescent="0.25">
      <c r="A55" s="310"/>
      <c r="B55" s="310"/>
      <c r="C55" s="310"/>
      <c r="D55" s="310"/>
      <c r="E55" s="310"/>
      <c r="F55" s="310"/>
      <c r="G55" s="310"/>
      <c r="H55" s="310"/>
      <c r="I55" s="310"/>
      <c r="J55" s="310"/>
      <c r="K55" s="310"/>
      <c r="L55" s="310"/>
      <c r="M55" s="310"/>
      <c r="N55" s="310"/>
      <c r="O55" s="331" t="s">
        <v>2329</v>
      </c>
    </row>
    <row r="56" spans="1:15" x14ac:dyDescent="0.25">
      <c r="A56" s="310"/>
      <c r="B56" s="310"/>
      <c r="C56" s="310"/>
      <c r="D56" s="310"/>
      <c r="E56" s="310"/>
      <c r="F56" s="310"/>
      <c r="G56" s="310"/>
      <c r="H56" s="310"/>
      <c r="I56" s="310"/>
      <c r="J56" s="310"/>
      <c r="K56" s="310"/>
      <c r="L56" s="310"/>
      <c r="M56" s="310"/>
      <c r="N56" s="310"/>
      <c r="O56" s="310"/>
    </row>
    <row r="57" spans="1:15" x14ac:dyDescent="0.25">
      <c r="A57" s="310"/>
      <c r="B57" s="310"/>
      <c r="C57" s="310"/>
      <c r="D57" s="310"/>
      <c r="E57" s="310"/>
      <c r="F57" s="310"/>
      <c r="G57" s="310"/>
      <c r="H57" s="310"/>
      <c r="I57" s="310"/>
      <c r="J57" s="310"/>
      <c r="K57" s="310"/>
      <c r="L57" s="310"/>
      <c r="M57" s="310"/>
      <c r="N57" s="310"/>
      <c r="O57" s="310"/>
    </row>
    <row r="58" spans="1:15" x14ac:dyDescent="0.25">
      <c r="A58" s="310"/>
      <c r="B58" s="310"/>
      <c r="C58" s="310"/>
      <c r="D58" s="310"/>
      <c r="E58" s="310"/>
      <c r="F58" s="310"/>
      <c r="G58" s="310"/>
      <c r="H58" s="310"/>
      <c r="I58" s="310"/>
      <c r="J58" s="310"/>
      <c r="K58" s="310"/>
      <c r="L58" s="310"/>
      <c r="M58" s="310"/>
      <c r="N58" s="310"/>
      <c r="O58" s="310"/>
    </row>
    <row r="59" spans="1:15" x14ac:dyDescent="0.25">
      <c r="A59" s="310"/>
      <c r="B59" s="310"/>
      <c r="C59" s="310"/>
      <c r="D59" s="310"/>
      <c r="E59" s="310"/>
      <c r="F59" s="310"/>
      <c r="G59" s="310"/>
      <c r="H59" s="310"/>
      <c r="I59" s="310"/>
      <c r="J59" s="310"/>
      <c r="K59" s="310"/>
      <c r="L59" s="310"/>
      <c r="M59" s="310"/>
      <c r="N59" s="310"/>
      <c r="O59" s="310"/>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sheetPr>
  <dimension ref="A1:R43"/>
  <sheetViews>
    <sheetView tabSelected="1" zoomScale="80" zoomScaleNormal="80" workbookViewId="0"/>
  </sheetViews>
  <sheetFormatPr defaultRowHeight="15" x14ac:dyDescent="0.25"/>
  <cols>
    <col min="1" max="1" width="9.140625" style="2"/>
    <col min="2" max="7" width="12.42578125" style="2" customWidth="1"/>
    <col min="8" max="8" width="27.2851562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577" t="s">
        <v>1601</v>
      </c>
      <c r="F6" s="577"/>
      <c r="G6" s="577"/>
      <c r="H6" s="7"/>
      <c r="I6" s="7"/>
      <c r="J6" s="8"/>
    </row>
    <row r="7" spans="2:10" ht="26.25" x14ac:dyDescent="0.25">
      <c r="B7" s="6"/>
      <c r="C7" s="7"/>
      <c r="D7" s="7"/>
      <c r="E7" s="7"/>
      <c r="F7" s="11" t="s">
        <v>489</v>
      </c>
      <c r="G7" s="7"/>
      <c r="H7" s="7"/>
      <c r="I7" s="7"/>
      <c r="J7" s="8"/>
    </row>
    <row r="8" spans="2:10" ht="26.25" x14ac:dyDescent="0.25">
      <c r="B8" s="6"/>
      <c r="C8" s="7"/>
      <c r="D8" s="7"/>
      <c r="E8" s="7"/>
      <c r="F8" s="11" t="s">
        <v>2165</v>
      </c>
      <c r="G8" s="7"/>
      <c r="H8" s="7"/>
      <c r="I8" s="7"/>
      <c r="J8" s="8"/>
    </row>
    <row r="9" spans="2:10" ht="21" x14ac:dyDescent="0.25">
      <c r="B9" s="6"/>
      <c r="C9" s="7"/>
      <c r="D9" s="7"/>
      <c r="E9" s="7"/>
      <c r="F9" s="12" t="s">
        <v>2166</v>
      </c>
      <c r="G9" s="7"/>
      <c r="H9" s="676">
        <v>44470</v>
      </c>
      <c r="I9" s="7"/>
      <c r="J9" s="8"/>
    </row>
    <row r="10" spans="2:10" ht="21" x14ac:dyDescent="0.25">
      <c r="B10" s="6"/>
      <c r="C10" s="7"/>
      <c r="D10" s="7"/>
      <c r="E10" s="7"/>
      <c r="F10" s="12" t="s">
        <v>2167</v>
      </c>
      <c r="G10" s="7"/>
      <c r="H10" s="676">
        <v>44377</v>
      </c>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580" t="s">
        <v>15</v>
      </c>
      <c r="E24" s="576" t="s">
        <v>16</v>
      </c>
      <c r="F24" s="576"/>
      <c r="G24" s="576"/>
      <c r="H24" s="576"/>
      <c r="I24" s="7"/>
      <c r="J24" s="8"/>
    </row>
    <row r="25" spans="2:10" x14ac:dyDescent="0.25">
      <c r="B25" s="6"/>
      <c r="C25" s="7"/>
      <c r="D25" s="7"/>
      <c r="E25" s="15"/>
      <c r="F25" s="15"/>
      <c r="G25" s="15"/>
      <c r="H25" s="7"/>
      <c r="I25" s="7"/>
      <c r="J25" s="8"/>
    </row>
    <row r="26" spans="2:10" x14ac:dyDescent="0.25">
      <c r="B26" s="6"/>
      <c r="C26" s="7"/>
      <c r="D26" s="580" t="s">
        <v>17</v>
      </c>
      <c r="E26" s="576"/>
      <c r="F26" s="576"/>
      <c r="G26" s="576"/>
      <c r="H26" s="576"/>
      <c r="I26" s="7"/>
      <c r="J26" s="8"/>
    </row>
    <row r="27" spans="2:10" x14ac:dyDescent="0.25">
      <c r="B27" s="6"/>
      <c r="C27" s="7"/>
      <c r="D27" s="16"/>
      <c r="E27" s="16"/>
      <c r="F27" s="16"/>
      <c r="G27" s="16"/>
      <c r="H27" s="16"/>
      <c r="I27" s="7"/>
      <c r="J27" s="8"/>
    </row>
    <row r="28" spans="2:10" x14ac:dyDescent="0.25">
      <c r="B28" s="6"/>
      <c r="C28" s="7"/>
      <c r="D28" s="580"/>
      <c r="E28" s="576"/>
      <c r="F28" s="576"/>
      <c r="G28" s="576"/>
      <c r="H28" s="576"/>
      <c r="I28" s="7"/>
      <c r="J28" s="8"/>
    </row>
    <row r="29" spans="2:10" x14ac:dyDescent="0.25">
      <c r="B29" s="6"/>
      <c r="C29" s="7"/>
      <c r="D29" s="16"/>
      <c r="E29" s="16"/>
      <c r="F29" s="16"/>
      <c r="G29" s="16"/>
      <c r="H29" s="16"/>
      <c r="I29" s="7"/>
      <c r="J29" s="8"/>
    </row>
    <row r="30" spans="2:10" x14ac:dyDescent="0.25">
      <c r="B30" s="6"/>
      <c r="C30" s="7"/>
      <c r="D30" s="580"/>
      <c r="E30" s="576"/>
      <c r="F30" s="576"/>
      <c r="G30" s="576"/>
      <c r="H30" s="576"/>
      <c r="I30" s="7"/>
      <c r="J30" s="8"/>
    </row>
    <row r="31" spans="2:10" x14ac:dyDescent="0.25">
      <c r="B31" s="6"/>
      <c r="C31" s="7"/>
      <c r="D31" s="16"/>
      <c r="E31" s="16"/>
      <c r="F31" s="16"/>
      <c r="G31" s="16"/>
      <c r="H31" s="16"/>
      <c r="I31" s="7"/>
      <c r="J31" s="8"/>
    </row>
    <row r="32" spans="2:10" x14ac:dyDescent="0.25">
      <c r="B32" s="6"/>
      <c r="C32" s="7"/>
      <c r="D32" s="580" t="s">
        <v>18</v>
      </c>
      <c r="E32" s="576" t="s">
        <v>16</v>
      </c>
      <c r="F32" s="576"/>
      <c r="G32" s="576"/>
      <c r="H32" s="576"/>
      <c r="I32" s="7"/>
      <c r="J32" s="8"/>
    </row>
    <row r="33" spans="1:18" x14ac:dyDescent="0.25">
      <c r="B33" s="6"/>
      <c r="C33" s="7"/>
      <c r="D33" s="15"/>
      <c r="E33" s="15"/>
      <c r="F33" s="15"/>
      <c r="G33" s="15"/>
      <c r="H33" s="15"/>
      <c r="I33" s="7"/>
      <c r="J33" s="8"/>
    </row>
    <row r="34" spans="1:18" x14ac:dyDescent="0.25">
      <c r="B34" s="6"/>
      <c r="C34" s="7"/>
      <c r="D34" s="580" t="s">
        <v>19</v>
      </c>
      <c r="E34" s="576" t="s">
        <v>16</v>
      </c>
      <c r="F34" s="576"/>
      <c r="G34" s="576"/>
      <c r="H34" s="576"/>
      <c r="I34" s="7"/>
      <c r="J34" s="8"/>
    </row>
    <row r="35" spans="1:18" x14ac:dyDescent="0.25">
      <c r="B35" s="6"/>
      <c r="C35" s="7"/>
      <c r="D35" s="7"/>
      <c r="E35" s="7"/>
      <c r="F35" s="7"/>
      <c r="G35" s="7"/>
      <c r="H35" s="7"/>
      <c r="I35" s="7"/>
      <c r="J35" s="8"/>
    </row>
    <row r="36" spans="1:18" x14ac:dyDescent="0.25">
      <c r="B36" s="6"/>
      <c r="C36" s="7"/>
      <c r="D36" s="578" t="s">
        <v>20</v>
      </c>
      <c r="E36" s="579"/>
      <c r="F36" s="579"/>
      <c r="G36" s="579"/>
      <c r="H36" s="579"/>
      <c r="I36" s="7"/>
      <c r="J36" s="8"/>
    </row>
    <row r="37" spans="1:18" x14ac:dyDescent="0.25">
      <c r="B37" s="6"/>
      <c r="C37" s="7"/>
      <c r="D37" s="7"/>
      <c r="E37" s="7"/>
      <c r="F37" s="14"/>
      <c r="G37" s="7"/>
      <c r="H37" s="7"/>
      <c r="I37" s="7"/>
      <c r="J37" s="8"/>
    </row>
    <row r="38" spans="1:18" x14ac:dyDescent="0.25">
      <c r="B38" s="6"/>
      <c r="C38" s="7"/>
      <c r="D38" s="578" t="s">
        <v>1104</v>
      </c>
      <c r="E38" s="579"/>
      <c r="F38" s="579"/>
      <c r="G38" s="579"/>
      <c r="H38" s="579"/>
      <c r="I38" s="7"/>
      <c r="J38" s="8"/>
    </row>
    <row r="39" spans="1:18" x14ac:dyDescent="0.25">
      <c r="B39" s="6"/>
      <c r="C39" s="7"/>
      <c r="D39" s="97"/>
      <c r="E39" s="97"/>
      <c r="F39" s="97"/>
      <c r="G39" s="97"/>
      <c r="H39" s="97"/>
      <c r="I39" s="7"/>
      <c r="J39" s="8"/>
    </row>
    <row r="40" spans="1:18" s="214" customFormat="1" x14ac:dyDescent="0.25">
      <c r="A40" s="2"/>
      <c r="B40" s="6"/>
      <c r="C40" s="7"/>
      <c r="D40" s="575" t="s">
        <v>2045</v>
      </c>
      <c r="E40" s="576" t="s">
        <v>16</v>
      </c>
      <c r="F40" s="576"/>
      <c r="G40" s="576"/>
      <c r="H40" s="576"/>
      <c r="I40" s="7"/>
      <c r="J40" s="8"/>
      <c r="K40" s="2"/>
      <c r="L40" s="2"/>
      <c r="M40" s="2"/>
      <c r="N40" s="2"/>
      <c r="O40" s="2"/>
      <c r="P40" s="2"/>
      <c r="Q40" s="2"/>
      <c r="R40" s="2"/>
    </row>
    <row r="41" spans="1:18" s="214" customFormat="1" x14ac:dyDescent="0.25">
      <c r="A41" s="2"/>
      <c r="B41" s="6"/>
      <c r="C41" s="7"/>
      <c r="D41" s="7"/>
      <c r="E41" s="283"/>
      <c r="F41" s="283"/>
      <c r="G41" s="283"/>
      <c r="H41" s="283"/>
      <c r="I41" s="7"/>
      <c r="J41" s="8"/>
      <c r="K41" s="2"/>
      <c r="L41" s="2"/>
      <c r="M41" s="2"/>
      <c r="N41" s="2"/>
      <c r="O41" s="2"/>
      <c r="P41" s="2"/>
      <c r="Q41" s="2"/>
      <c r="R41" s="2"/>
    </row>
    <row r="42" spans="1:18" s="214" customFormat="1" x14ac:dyDescent="0.25">
      <c r="A42" s="2"/>
      <c r="B42" s="6"/>
      <c r="C42" s="7"/>
      <c r="D42" s="575" t="s">
        <v>2153</v>
      </c>
      <c r="E42" s="576"/>
      <c r="F42" s="576"/>
      <c r="G42" s="576"/>
      <c r="H42" s="576"/>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D74"/>
  <sheetViews>
    <sheetView zoomScale="90" zoomScaleNormal="90" workbookViewId="0"/>
  </sheetViews>
  <sheetFormatPr defaultColWidth="9.28515625" defaultRowHeight="15" x14ac:dyDescent="0.25"/>
  <cols>
    <col min="1" max="1" width="4.7109375" style="310" customWidth="1"/>
    <col min="2" max="2" width="71.28515625" style="310" customWidth="1"/>
    <col min="3" max="3" width="68.28515625" style="310" customWidth="1"/>
    <col min="4" max="4" width="80.28515625" style="310" customWidth="1"/>
    <col min="5" max="16384" width="9.28515625" style="310"/>
  </cols>
  <sheetData>
    <row r="1" spans="2:4" s="526" customFormat="1" x14ac:dyDescent="0.25"/>
    <row r="2" spans="2:4" s="526" customFormat="1" x14ac:dyDescent="0.25"/>
    <row r="3" spans="2:4" s="526" customFormat="1" x14ac:dyDescent="0.25"/>
    <row r="4" spans="2:4" s="526" customFormat="1" x14ac:dyDescent="0.25"/>
    <row r="5" spans="2:4" s="526" customFormat="1" x14ac:dyDescent="0.25"/>
    <row r="6" spans="2:4" s="526" customFormat="1" ht="16.5" thickBot="1" x14ac:dyDescent="0.3">
      <c r="B6" s="527" t="s">
        <v>2608</v>
      </c>
    </row>
    <row r="7" spans="2:4" s="526" customFormat="1" ht="15.75" thickBot="1" x14ac:dyDescent="0.3">
      <c r="B7" s="528" t="s">
        <v>2257</v>
      </c>
      <c r="C7" s="638" t="s">
        <v>2540</v>
      </c>
      <c r="D7" s="639"/>
    </row>
    <row r="8" spans="2:4" s="526" customFormat="1" ht="15.75" thickBot="1" x14ac:dyDescent="0.3">
      <c r="B8" s="529" t="s">
        <v>2609</v>
      </c>
      <c r="C8" s="640"/>
      <c r="D8" s="641"/>
    </row>
    <row r="9" spans="2:4" s="526" customFormat="1" x14ac:dyDescent="0.25">
      <c r="B9" s="530" t="s">
        <v>2360</v>
      </c>
      <c r="C9" s="642" t="s">
        <v>2610</v>
      </c>
      <c r="D9" s="643"/>
    </row>
    <row r="10" spans="2:4" s="526" customFormat="1" x14ac:dyDescent="0.25">
      <c r="B10" s="531" t="s">
        <v>2359</v>
      </c>
      <c r="C10" s="636" t="s">
        <v>2611</v>
      </c>
      <c r="D10" s="637"/>
    </row>
    <row r="11" spans="2:4" s="526" customFormat="1" x14ac:dyDescent="0.25">
      <c r="B11" s="531" t="s">
        <v>2357</v>
      </c>
      <c r="C11" s="636" t="s">
        <v>2612</v>
      </c>
      <c r="D11" s="637"/>
    </row>
    <row r="12" spans="2:4" s="526" customFormat="1" x14ac:dyDescent="0.25">
      <c r="B12" s="531" t="s">
        <v>2356</v>
      </c>
      <c r="C12" s="636" t="s">
        <v>2613</v>
      </c>
      <c r="D12" s="637"/>
    </row>
    <row r="13" spans="2:4" s="526" customFormat="1" x14ac:dyDescent="0.25">
      <c r="B13" s="531" t="s">
        <v>2355</v>
      </c>
      <c r="C13" s="636" t="s">
        <v>2614</v>
      </c>
      <c r="D13" s="637"/>
    </row>
    <row r="14" spans="2:4" s="526" customFormat="1" x14ac:dyDescent="0.25">
      <c r="B14" s="531" t="s">
        <v>2354</v>
      </c>
      <c r="C14" s="636" t="s">
        <v>2615</v>
      </c>
      <c r="D14" s="637"/>
    </row>
    <row r="15" spans="2:4" s="526" customFormat="1" x14ac:dyDescent="0.25">
      <c r="B15" s="531" t="s">
        <v>2353</v>
      </c>
      <c r="C15" s="644" t="s">
        <v>2616</v>
      </c>
      <c r="D15" s="645"/>
    </row>
    <row r="16" spans="2:4" s="526" customFormat="1" x14ac:dyDescent="0.25">
      <c r="B16" s="531" t="s">
        <v>2352</v>
      </c>
      <c r="C16" s="636" t="s">
        <v>2617</v>
      </c>
      <c r="D16" s="637"/>
    </row>
    <row r="17" spans="2:4" s="526" customFormat="1" x14ac:dyDescent="0.25">
      <c r="B17" s="532" t="s">
        <v>2351</v>
      </c>
      <c r="C17" s="636" t="s">
        <v>2618</v>
      </c>
      <c r="D17" s="637"/>
    </row>
    <row r="18" spans="2:4" s="526" customFormat="1" ht="30" customHeight="1" x14ac:dyDescent="0.25">
      <c r="B18" s="531" t="s">
        <v>2350</v>
      </c>
      <c r="C18" s="646" t="s">
        <v>2619</v>
      </c>
      <c r="D18" s="647"/>
    </row>
    <row r="19" spans="2:4" s="526" customFormat="1" x14ac:dyDescent="0.25">
      <c r="B19" s="533" t="s">
        <v>2348</v>
      </c>
      <c r="C19" s="636" t="s">
        <v>2620</v>
      </c>
      <c r="D19" s="637"/>
    </row>
    <row r="20" spans="2:4" s="526" customFormat="1" x14ac:dyDescent="0.25">
      <c r="B20" s="531" t="s">
        <v>2346</v>
      </c>
      <c r="C20" s="636" t="s">
        <v>2621</v>
      </c>
      <c r="D20" s="637"/>
    </row>
    <row r="21" spans="2:4" s="526" customFormat="1" x14ac:dyDescent="0.25">
      <c r="B21" s="531" t="s">
        <v>2332</v>
      </c>
      <c r="C21" s="636" t="s">
        <v>2622</v>
      </c>
      <c r="D21" s="637"/>
    </row>
    <row r="22" spans="2:4" s="526" customFormat="1" ht="30.75" thickBot="1" x14ac:dyDescent="0.3">
      <c r="B22" s="534" t="s">
        <v>2331</v>
      </c>
      <c r="C22" s="648" t="s">
        <v>2623</v>
      </c>
      <c r="D22" s="649"/>
    </row>
    <row r="23" spans="2:4" s="526" customFormat="1" ht="15.75" thickBot="1" x14ac:dyDescent="0.3">
      <c r="B23" s="535"/>
      <c r="C23" s="536"/>
      <c r="D23" s="537"/>
    </row>
    <row r="24" spans="2:4" s="526" customFormat="1" ht="15.75" thickBot="1" x14ac:dyDescent="0.3">
      <c r="B24" s="528" t="s">
        <v>2257</v>
      </c>
      <c r="C24" s="650" t="s">
        <v>2540</v>
      </c>
      <c r="D24" s="651"/>
    </row>
    <row r="25" spans="2:4" s="526" customFormat="1" ht="15.75" thickBot="1" x14ac:dyDescent="0.3">
      <c r="B25" s="529" t="s">
        <v>2624</v>
      </c>
      <c r="C25" s="652"/>
      <c r="D25" s="653"/>
    </row>
    <row r="26" spans="2:4" s="526" customFormat="1" x14ac:dyDescent="0.25">
      <c r="B26" s="538" t="s">
        <v>2369</v>
      </c>
      <c r="C26" s="654" t="s">
        <v>2625</v>
      </c>
      <c r="D26" s="655"/>
    </row>
    <row r="27" spans="2:4" s="526" customFormat="1" x14ac:dyDescent="0.25">
      <c r="B27" s="539" t="s">
        <v>2626</v>
      </c>
      <c r="C27" s="656" t="s">
        <v>2627</v>
      </c>
      <c r="D27" s="657"/>
    </row>
    <row r="28" spans="2:4" s="526" customFormat="1" x14ac:dyDescent="0.25">
      <c r="B28" s="539" t="s">
        <v>2628</v>
      </c>
      <c r="C28" s="646" t="s">
        <v>2629</v>
      </c>
      <c r="D28" s="647"/>
    </row>
    <row r="29" spans="2:4" s="526" customFormat="1" x14ac:dyDescent="0.25">
      <c r="B29" s="539" t="s">
        <v>2630</v>
      </c>
      <c r="C29" s="636" t="s">
        <v>2631</v>
      </c>
      <c r="D29" s="637"/>
    </row>
    <row r="30" spans="2:4" s="526" customFormat="1" x14ac:dyDescent="0.25">
      <c r="B30" s="539" t="s">
        <v>2378</v>
      </c>
      <c r="C30" s="656" t="s">
        <v>2632</v>
      </c>
      <c r="D30" s="657"/>
    </row>
    <row r="31" spans="2:4" s="526" customFormat="1" x14ac:dyDescent="0.25">
      <c r="B31" s="539" t="s">
        <v>2379</v>
      </c>
      <c r="C31" s="656" t="s">
        <v>2633</v>
      </c>
      <c r="D31" s="657"/>
    </row>
    <row r="32" spans="2:4" s="526" customFormat="1" ht="15.75" thickBot="1" x14ac:dyDescent="0.3">
      <c r="B32" s="540" t="s">
        <v>2634</v>
      </c>
      <c r="C32" s="658" t="s">
        <v>2635</v>
      </c>
      <c r="D32" s="659"/>
    </row>
    <row r="33" spans="1:4" s="526" customFormat="1" ht="15.75" thickBot="1" x14ac:dyDescent="0.3">
      <c r="B33" s="541"/>
      <c r="C33" s="542"/>
      <c r="D33" s="543"/>
    </row>
    <row r="34" spans="1:4" s="526" customFormat="1" ht="15.75" thickBot="1" x14ac:dyDescent="0.3">
      <c r="A34" s="544"/>
      <c r="B34" s="528" t="s">
        <v>2257</v>
      </c>
      <c r="C34" s="545" t="s">
        <v>2540</v>
      </c>
      <c r="D34" s="546" t="s">
        <v>2636</v>
      </c>
    </row>
    <row r="35" spans="1:4" s="526" customFormat="1" ht="15.75" thickBot="1" x14ac:dyDescent="0.3">
      <c r="A35" s="544"/>
      <c r="B35" s="529" t="s">
        <v>2637</v>
      </c>
      <c r="C35" s="547"/>
      <c r="D35" s="548" t="s">
        <v>2638</v>
      </c>
    </row>
    <row r="36" spans="1:4" s="526" customFormat="1" ht="90.75" customHeight="1" x14ac:dyDescent="0.25">
      <c r="A36" s="544"/>
      <c r="B36" s="549" t="s">
        <v>2452</v>
      </c>
      <c r="C36" s="550" t="s">
        <v>2639</v>
      </c>
      <c r="D36" s="551"/>
    </row>
    <row r="37" spans="1:4" s="526" customFormat="1" ht="285" customHeight="1" thickBot="1" x14ac:dyDescent="0.3">
      <c r="A37" s="544"/>
      <c r="B37" s="552" t="s">
        <v>2453</v>
      </c>
      <c r="C37" s="553" t="s">
        <v>2640</v>
      </c>
      <c r="D37" s="554"/>
    </row>
    <row r="38" spans="1:4" s="526" customFormat="1" ht="15.75" thickBot="1" x14ac:dyDescent="0.3">
      <c r="B38" s="555"/>
      <c r="C38" s="543"/>
      <c r="D38" s="543"/>
    </row>
    <row r="39" spans="1:4" s="526" customFormat="1" ht="15.75" thickBot="1" x14ac:dyDescent="0.3">
      <c r="B39" s="528" t="s">
        <v>2257</v>
      </c>
      <c r="C39" s="638" t="s">
        <v>2540</v>
      </c>
      <c r="D39" s="639"/>
    </row>
    <row r="40" spans="1:4" s="526" customFormat="1" ht="15.75" thickBot="1" x14ac:dyDescent="0.3">
      <c r="B40" s="529" t="s">
        <v>2641</v>
      </c>
      <c r="C40" s="640"/>
      <c r="D40" s="641"/>
    </row>
    <row r="41" spans="1:4" s="526" customFormat="1" ht="75" customHeight="1" x14ac:dyDescent="0.25">
      <c r="B41" s="556" t="s">
        <v>2458</v>
      </c>
      <c r="C41" s="662" t="s">
        <v>2642</v>
      </c>
      <c r="D41" s="663"/>
    </row>
    <row r="42" spans="1:4" s="526" customFormat="1" ht="32.25" customHeight="1" x14ac:dyDescent="0.25">
      <c r="B42" s="557" t="s">
        <v>2460</v>
      </c>
      <c r="C42" s="660" t="s">
        <v>2643</v>
      </c>
      <c r="D42" s="661"/>
    </row>
    <row r="43" spans="1:4" s="526" customFormat="1" ht="15.75" thickBot="1" x14ac:dyDescent="0.3">
      <c r="B43" s="552" t="s">
        <v>2461</v>
      </c>
      <c r="C43" s="664" t="s">
        <v>2644</v>
      </c>
      <c r="D43" s="665"/>
    </row>
    <row r="44" spans="1:4" s="526" customFormat="1" ht="15.75" thickBot="1" x14ac:dyDescent="0.3">
      <c r="B44" s="558"/>
      <c r="C44" s="559"/>
      <c r="D44" s="543"/>
    </row>
    <row r="45" spans="1:4" s="526" customFormat="1" ht="15.75" thickBot="1" x14ac:dyDescent="0.3">
      <c r="B45" s="528" t="s">
        <v>2257</v>
      </c>
      <c r="C45" s="638" t="s">
        <v>2540</v>
      </c>
      <c r="D45" s="639"/>
    </row>
    <row r="46" spans="1:4" s="526" customFormat="1" ht="15.75" thickBot="1" x14ac:dyDescent="0.3">
      <c r="B46" s="529" t="s">
        <v>2645</v>
      </c>
      <c r="C46" s="666"/>
      <c r="D46" s="667"/>
    </row>
    <row r="47" spans="1:4" s="526" customFormat="1" x14ac:dyDescent="0.25">
      <c r="B47" s="560" t="s">
        <v>2466</v>
      </c>
      <c r="C47" s="668" t="s">
        <v>2646</v>
      </c>
      <c r="D47" s="669"/>
    </row>
    <row r="48" spans="1:4" s="526" customFormat="1" x14ac:dyDescent="0.25">
      <c r="B48" s="561" t="s">
        <v>2467</v>
      </c>
      <c r="C48" s="660" t="s">
        <v>2647</v>
      </c>
      <c r="D48" s="661"/>
    </row>
    <row r="49" spans="2:4" s="526" customFormat="1" x14ac:dyDescent="0.25">
      <c r="B49" s="557" t="s">
        <v>2468</v>
      </c>
      <c r="C49" s="668" t="s">
        <v>2648</v>
      </c>
      <c r="D49" s="669"/>
    </row>
    <row r="50" spans="2:4" s="526" customFormat="1" x14ac:dyDescent="0.25">
      <c r="B50" s="557" t="s">
        <v>2469</v>
      </c>
      <c r="C50" s="660" t="s">
        <v>2649</v>
      </c>
      <c r="D50" s="661"/>
    </row>
    <row r="51" spans="2:4" s="526" customFormat="1" x14ac:dyDescent="0.25">
      <c r="B51" s="557" t="s">
        <v>2470</v>
      </c>
      <c r="C51" s="660" t="s">
        <v>2650</v>
      </c>
      <c r="D51" s="661"/>
    </row>
    <row r="52" spans="2:4" s="526" customFormat="1" x14ac:dyDescent="0.25">
      <c r="B52" s="557" t="s">
        <v>2471</v>
      </c>
      <c r="C52" s="660" t="s">
        <v>2651</v>
      </c>
      <c r="D52" s="661"/>
    </row>
    <row r="53" spans="2:4" s="526" customFormat="1" x14ac:dyDescent="0.25">
      <c r="B53" s="557" t="s">
        <v>2472</v>
      </c>
      <c r="C53" s="660" t="s">
        <v>2652</v>
      </c>
      <c r="D53" s="661"/>
    </row>
    <row r="54" spans="2:4" s="526" customFormat="1" x14ac:dyDescent="0.25">
      <c r="B54" s="557" t="s">
        <v>760</v>
      </c>
      <c r="C54" s="660" t="s">
        <v>2653</v>
      </c>
      <c r="D54" s="661"/>
    </row>
    <row r="55" spans="2:4" s="526" customFormat="1" x14ac:dyDescent="0.25">
      <c r="B55" s="557" t="s">
        <v>2473</v>
      </c>
      <c r="C55" s="660" t="s">
        <v>2654</v>
      </c>
      <c r="D55" s="661"/>
    </row>
    <row r="56" spans="2:4" s="526" customFormat="1" ht="15.75" thickBot="1" x14ac:dyDescent="0.3">
      <c r="B56" s="562" t="s">
        <v>96</v>
      </c>
      <c r="C56" s="664" t="s">
        <v>2655</v>
      </c>
      <c r="D56" s="665"/>
    </row>
    <row r="57" spans="2:4" s="526" customFormat="1" ht="15.75" thickBot="1" x14ac:dyDescent="0.3"/>
    <row r="58" spans="2:4" s="526" customFormat="1" ht="15.75" thickBot="1" x14ac:dyDescent="0.3">
      <c r="B58" s="563" t="s">
        <v>2257</v>
      </c>
      <c r="C58" s="564" t="s">
        <v>2540</v>
      </c>
      <c r="D58" s="565"/>
    </row>
    <row r="59" spans="2:4" s="526" customFormat="1" ht="15.75" thickBot="1" x14ac:dyDescent="0.3">
      <c r="B59" s="528" t="s">
        <v>2656</v>
      </c>
      <c r="C59" s="566"/>
      <c r="D59" s="567"/>
    </row>
    <row r="60" spans="2:4" s="526" customFormat="1" ht="45.6" customHeight="1" x14ac:dyDescent="0.25">
      <c r="B60" s="568" t="s">
        <v>2501</v>
      </c>
      <c r="C60" s="662" t="s">
        <v>2657</v>
      </c>
      <c r="D60" s="663"/>
    </row>
    <row r="61" spans="2:4" s="526" customFormat="1" ht="67.900000000000006" customHeight="1" x14ac:dyDescent="0.25">
      <c r="B61" s="569" t="s">
        <v>2658</v>
      </c>
      <c r="C61" s="672" t="s">
        <v>2659</v>
      </c>
      <c r="D61" s="673"/>
    </row>
    <row r="62" spans="2:4" s="526" customFormat="1" x14ac:dyDescent="0.25">
      <c r="B62" s="569" t="s">
        <v>2660</v>
      </c>
      <c r="C62" s="660" t="s">
        <v>2661</v>
      </c>
      <c r="D62" s="661"/>
    </row>
    <row r="63" spans="2:4" s="526" customFormat="1" ht="45.6" customHeight="1" x14ac:dyDescent="0.25">
      <c r="B63" s="569" t="s">
        <v>2508</v>
      </c>
      <c r="C63" s="660" t="s">
        <v>2662</v>
      </c>
      <c r="D63" s="661"/>
    </row>
    <row r="64" spans="2:4" s="526" customFormat="1" ht="34.9" customHeight="1" x14ac:dyDescent="0.25">
      <c r="B64" s="569" t="s">
        <v>2509</v>
      </c>
      <c r="C64" s="660" t="s">
        <v>2663</v>
      </c>
      <c r="D64" s="661"/>
    </row>
    <row r="65" spans="1:4" s="526" customFormat="1" ht="46.9" customHeight="1" x14ac:dyDescent="0.25">
      <c r="B65" s="569" t="s">
        <v>2510</v>
      </c>
      <c r="C65" s="660" t="s">
        <v>2664</v>
      </c>
      <c r="D65" s="661"/>
    </row>
    <row r="66" spans="1:4" s="526" customFormat="1" ht="15.75" thickBot="1" x14ac:dyDescent="0.3">
      <c r="B66" s="562" t="s">
        <v>96</v>
      </c>
      <c r="C66" s="664" t="s">
        <v>2665</v>
      </c>
      <c r="D66" s="665"/>
    </row>
    <row r="67" spans="1:4" s="526" customFormat="1" ht="15.75" thickBot="1" x14ac:dyDescent="0.3"/>
    <row r="68" spans="1:4" s="526" customFormat="1" ht="15.75" thickBot="1" x14ac:dyDescent="0.3">
      <c r="B68" s="528" t="s">
        <v>2257</v>
      </c>
      <c r="C68" s="638" t="s">
        <v>2540</v>
      </c>
      <c r="D68" s="639"/>
    </row>
    <row r="69" spans="1:4" s="526" customFormat="1" ht="15.75" thickBot="1" x14ac:dyDescent="0.3">
      <c r="B69" s="529" t="s">
        <v>2666</v>
      </c>
      <c r="C69" s="640"/>
      <c r="D69" s="641"/>
    </row>
    <row r="70" spans="1:4" s="526" customFormat="1" ht="15.75" thickBot="1" x14ac:dyDescent="0.3">
      <c r="B70" s="570" t="s">
        <v>2667</v>
      </c>
      <c r="C70" s="674" t="s">
        <v>2668</v>
      </c>
      <c r="D70" s="675"/>
    </row>
    <row r="71" spans="1:4" s="526" customFormat="1" ht="15.75" thickBot="1" x14ac:dyDescent="0.3">
      <c r="B71" s="558"/>
      <c r="C71" s="543"/>
      <c r="D71" s="543"/>
    </row>
    <row r="72" spans="1:4" s="526" customFormat="1" ht="15.75" thickBot="1" x14ac:dyDescent="0.3">
      <c r="A72" s="544"/>
      <c r="B72" s="528" t="s">
        <v>2669</v>
      </c>
      <c r="C72" s="670" t="s">
        <v>2670</v>
      </c>
      <c r="D72" s="671"/>
    </row>
    <row r="73" spans="1:4" s="526" customFormat="1" ht="30.75" thickBot="1" x14ac:dyDescent="0.3">
      <c r="A73" s="544"/>
      <c r="B73" s="571" t="s">
        <v>2671</v>
      </c>
      <c r="C73" s="572" t="s">
        <v>2672</v>
      </c>
      <c r="D73" s="572"/>
    </row>
    <row r="74" spans="1:4" x14ac:dyDescent="0.25">
      <c r="D74" s="331" t="s">
        <v>2329</v>
      </c>
    </row>
  </sheetData>
  <mergeCells count="48">
    <mergeCell ref="C72:D72"/>
    <mergeCell ref="C55:D55"/>
    <mergeCell ref="C56:D56"/>
    <mergeCell ref="C60:D60"/>
    <mergeCell ref="C61:D61"/>
    <mergeCell ref="C62:D62"/>
    <mergeCell ref="C63:D63"/>
    <mergeCell ref="C64:D64"/>
    <mergeCell ref="C65:D65"/>
    <mergeCell ref="C66:D66"/>
    <mergeCell ref="C68:D69"/>
    <mergeCell ref="C70:D70"/>
    <mergeCell ref="C54:D54"/>
    <mergeCell ref="C41:D41"/>
    <mergeCell ref="C42:D42"/>
    <mergeCell ref="C43:D43"/>
    <mergeCell ref="C45:D46"/>
    <mergeCell ref="C47:D47"/>
    <mergeCell ref="C48:D48"/>
    <mergeCell ref="C49:D49"/>
    <mergeCell ref="C50:D50"/>
    <mergeCell ref="C51:D51"/>
    <mergeCell ref="C52:D52"/>
    <mergeCell ref="C53:D53"/>
    <mergeCell ref="C39:D40"/>
    <mergeCell ref="C20:D20"/>
    <mergeCell ref="C21:D21"/>
    <mergeCell ref="C22:D22"/>
    <mergeCell ref="C24:D25"/>
    <mergeCell ref="C26:D26"/>
    <mergeCell ref="C27:D27"/>
    <mergeCell ref="C28:D28"/>
    <mergeCell ref="C29:D29"/>
    <mergeCell ref="C30:D30"/>
    <mergeCell ref="C31:D31"/>
    <mergeCell ref="C32:D32"/>
    <mergeCell ref="C19:D19"/>
    <mergeCell ref="C7:D8"/>
    <mergeCell ref="C9:D9"/>
    <mergeCell ref="C10:D10"/>
    <mergeCell ref="C11:D11"/>
    <mergeCell ref="C12:D12"/>
    <mergeCell ref="C13:D13"/>
    <mergeCell ref="C14:D14"/>
    <mergeCell ref="C15:D15"/>
    <mergeCell ref="C16:D16"/>
    <mergeCell ref="C17:D17"/>
    <mergeCell ref="C18:D18"/>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
  <sheetViews>
    <sheetView zoomScale="80" zoomScaleNormal="80"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
  <sheetViews>
    <sheetView zoomScale="80" zoomScaleNormal="80"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N413"/>
  <sheetViews>
    <sheetView zoomScale="85" zoomScaleNormal="85" workbookViewId="0">
      <selection activeCell="A2" sqref="A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1105</v>
      </c>
      <c r="B1" s="140"/>
      <c r="C1" s="23"/>
      <c r="D1" s="23"/>
      <c r="E1" s="23"/>
      <c r="F1" s="148" t="s">
        <v>1600</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176</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25" t="s">
        <v>489</v>
      </c>
      <c r="E14" s="31"/>
      <c r="F14" s="31"/>
      <c r="H14" s="23"/>
      <c r="L14" s="23"/>
      <c r="M14" s="23"/>
    </row>
    <row r="15" spans="1:13" x14ac:dyDescent="0.25">
      <c r="A15" s="25" t="s">
        <v>34</v>
      </c>
      <c r="B15" s="39" t="s">
        <v>35</v>
      </c>
      <c r="C15" s="25" t="s">
        <v>2168</v>
      </c>
      <c r="E15" s="31"/>
      <c r="F15" s="31"/>
      <c r="H15" s="23"/>
      <c r="L15" s="23"/>
      <c r="M15" s="23"/>
    </row>
    <row r="16" spans="1:13" x14ac:dyDescent="0.25">
      <c r="A16" s="25" t="s">
        <v>36</v>
      </c>
      <c r="B16" s="39" t="s">
        <v>37</v>
      </c>
      <c r="C16" s="70" t="s">
        <v>2169</v>
      </c>
      <c r="E16" s="31"/>
      <c r="F16" s="31"/>
      <c r="H16" s="23"/>
      <c r="L16" s="23"/>
      <c r="M16" s="23"/>
    </row>
    <row r="17" spans="1:13" x14ac:dyDescent="0.25">
      <c r="A17" s="25" t="s">
        <v>38</v>
      </c>
      <c r="B17" s="39" t="s">
        <v>39</v>
      </c>
      <c r="C17" s="677">
        <v>44377</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25" t="s">
        <v>2170</v>
      </c>
      <c r="D27" s="42"/>
      <c r="E27" s="42"/>
      <c r="F27" s="42"/>
      <c r="H27" s="23"/>
      <c r="L27" s="23"/>
      <c r="M27" s="23"/>
    </row>
    <row r="28" spans="1:13" x14ac:dyDescent="0.25">
      <c r="A28" s="25" t="s">
        <v>52</v>
      </c>
      <c r="B28" s="41" t="s">
        <v>53</v>
      </c>
      <c r="C28" s="25" t="s">
        <v>2170</v>
      </c>
      <c r="D28" s="42"/>
      <c r="E28" s="42"/>
      <c r="F28" s="42"/>
      <c r="H28" s="23"/>
      <c r="L28" s="23"/>
      <c r="M28" s="23"/>
    </row>
    <row r="29" spans="1:13" ht="30" x14ac:dyDescent="0.25">
      <c r="A29" s="25" t="s">
        <v>54</v>
      </c>
      <c r="B29" s="41" t="s">
        <v>55</v>
      </c>
      <c r="C29" s="300" t="s">
        <v>2171</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977</v>
      </c>
      <c r="C38" s="231">
        <v>328584</v>
      </c>
      <c r="F38" s="42"/>
      <c r="H38" s="23"/>
      <c r="L38" s="23"/>
      <c r="M38" s="23"/>
    </row>
    <row r="39" spans="1:14" x14ac:dyDescent="0.25">
      <c r="A39" s="25" t="s">
        <v>64</v>
      </c>
      <c r="B39" s="42" t="s">
        <v>65</v>
      </c>
      <c r="C39" s="231">
        <v>311389</v>
      </c>
      <c r="F39" s="42"/>
      <c r="H39" s="23"/>
      <c r="L39" s="23"/>
      <c r="M39" s="23"/>
      <c r="N39" s="54"/>
    </row>
    <row r="40" spans="1:14" outlineLevel="1" x14ac:dyDescent="0.25">
      <c r="A40" s="25" t="s">
        <v>66</v>
      </c>
      <c r="B40" s="48" t="s">
        <v>67</v>
      </c>
      <c r="C40" s="143" t="s">
        <v>804</v>
      </c>
      <c r="F40" s="42"/>
      <c r="H40" s="23"/>
      <c r="L40" s="23"/>
      <c r="M40" s="23"/>
      <c r="N40" s="54"/>
    </row>
    <row r="41" spans="1:14" outlineLevel="1" x14ac:dyDescent="0.25">
      <c r="A41" s="25" t="s">
        <v>69</v>
      </c>
      <c r="B41" s="48" t="s">
        <v>70</v>
      </c>
      <c r="C41" s="143" t="s">
        <v>804</v>
      </c>
      <c r="F41" s="42"/>
      <c r="H41" s="23"/>
      <c r="L41" s="23"/>
      <c r="M41" s="23"/>
      <c r="N41" s="54"/>
    </row>
    <row r="42" spans="1:14" outlineLevel="1" x14ac:dyDescent="0.25">
      <c r="A42" s="25" t="s">
        <v>71</v>
      </c>
      <c r="B42" s="48"/>
      <c r="C42" s="143"/>
      <c r="F42" s="42"/>
      <c r="H42" s="23"/>
      <c r="L42" s="23"/>
      <c r="M42" s="23"/>
      <c r="N42" s="54"/>
    </row>
    <row r="43" spans="1:14" outlineLevel="1" x14ac:dyDescent="0.25">
      <c r="A43" s="54" t="s">
        <v>1150</v>
      </c>
      <c r="B43" s="42"/>
      <c r="F43" s="42"/>
      <c r="H43" s="23"/>
      <c r="L43" s="23"/>
      <c r="M43" s="23"/>
      <c r="N43" s="54"/>
    </row>
    <row r="44" spans="1:14" ht="15" customHeight="1" x14ac:dyDescent="0.25">
      <c r="A44" s="44"/>
      <c r="B44" s="45" t="s">
        <v>72</v>
      </c>
      <c r="C44" s="92" t="s">
        <v>978</v>
      </c>
      <c r="D44" s="44" t="s">
        <v>73</v>
      </c>
      <c r="E44" s="46"/>
      <c r="F44" s="47" t="s">
        <v>74</v>
      </c>
      <c r="G44" s="47" t="s">
        <v>75</v>
      </c>
      <c r="H44" s="23"/>
      <c r="L44" s="23"/>
      <c r="M44" s="23"/>
      <c r="N44" s="54"/>
    </row>
    <row r="45" spans="1:14" x14ac:dyDescent="0.25">
      <c r="A45" s="25" t="s">
        <v>8</v>
      </c>
      <c r="B45" s="42" t="s">
        <v>76</v>
      </c>
      <c r="C45" s="139">
        <v>0.08</v>
      </c>
      <c r="D45" s="139">
        <f>IF(OR(C38="[For completion]",C39="[For completion]"),"Please complete G.3.1.1 and G.3.1.2",(C38/C39-1))</f>
        <v>5.5220319279100982E-2</v>
      </c>
      <c r="E45" s="139"/>
      <c r="F45" s="139">
        <v>0.08</v>
      </c>
      <c r="G45" s="25" t="s">
        <v>68</v>
      </c>
      <c r="H45" s="23"/>
      <c r="L45" s="23"/>
      <c r="M45" s="23"/>
      <c r="N45" s="54"/>
    </row>
    <row r="46" spans="1:14" outlineLevel="1" x14ac:dyDescent="0.25">
      <c r="A46" s="25" t="s">
        <v>77</v>
      </c>
      <c r="B46" s="40" t="s">
        <v>78</v>
      </c>
      <c r="C46" s="139"/>
      <c r="D46" s="139"/>
      <c r="E46" s="139"/>
      <c r="F46" s="139"/>
      <c r="G46" s="61"/>
      <c r="H46" s="23"/>
      <c r="L46" s="23"/>
      <c r="M46" s="23"/>
      <c r="N46" s="54"/>
    </row>
    <row r="47" spans="1:14" outlineLevel="1" x14ac:dyDescent="0.25">
      <c r="A47" s="25" t="s">
        <v>79</v>
      </c>
      <c r="B47" s="40" t="s">
        <v>80</v>
      </c>
      <c r="C47" s="139"/>
      <c r="D47" s="139"/>
      <c r="E47" s="139"/>
      <c r="F47" s="139"/>
      <c r="G47" s="61"/>
      <c r="H47" s="23"/>
      <c r="L47" s="23"/>
      <c r="M47" s="23"/>
      <c r="N47" s="54"/>
    </row>
    <row r="48" spans="1:14" outlineLevel="1" x14ac:dyDescent="0.25">
      <c r="A48" s="25" t="s">
        <v>81</v>
      </c>
      <c r="B48" s="40"/>
      <c r="C48" s="61"/>
      <c r="D48" s="61"/>
      <c r="E48" s="61"/>
      <c r="F48" s="61"/>
      <c r="G48" s="61"/>
      <c r="H48" s="23"/>
      <c r="L48" s="23"/>
      <c r="M48" s="23"/>
      <c r="N48" s="54"/>
    </row>
    <row r="49" spans="1:14" outlineLevel="1" x14ac:dyDescent="0.25">
      <c r="A49" s="25" t="s">
        <v>82</v>
      </c>
      <c r="B49" s="40"/>
      <c r="C49" s="61"/>
      <c r="D49" s="61"/>
      <c r="E49" s="61"/>
      <c r="F49" s="61"/>
      <c r="G49" s="61"/>
      <c r="H49" s="23"/>
      <c r="L49" s="23"/>
      <c r="M49" s="23"/>
      <c r="N49" s="54"/>
    </row>
    <row r="50" spans="1:14" outlineLevel="1" x14ac:dyDescent="0.25">
      <c r="A50" s="25" t="s">
        <v>83</v>
      </c>
      <c r="B50" s="40"/>
      <c r="C50" s="61"/>
      <c r="D50" s="61"/>
      <c r="E50" s="61"/>
      <c r="F50" s="61"/>
      <c r="G50" s="61"/>
      <c r="H50" s="23"/>
      <c r="L50" s="23"/>
      <c r="M50" s="23"/>
      <c r="N50" s="54"/>
    </row>
    <row r="51" spans="1:14" outlineLevel="1" x14ac:dyDescent="0.25">
      <c r="A51" s="25" t="s">
        <v>84</v>
      </c>
      <c r="B51" s="40"/>
      <c r="C51" s="61"/>
      <c r="D51" s="61"/>
      <c r="E51" s="61"/>
      <c r="F51" s="61"/>
      <c r="G51" s="61"/>
      <c r="H51" s="23"/>
      <c r="L51" s="23"/>
      <c r="M51" s="23"/>
      <c r="N51" s="54"/>
    </row>
    <row r="52" spans="1:14" ht="15" customHeight="1" x14ac:dyDescent="0.25">
      <c r="A52" s="44"/>
      <c r="B52" s="45" t="s">
        <v>85</v>
      </c>
      <c r="C52" s="44" t="s">
        <v>63</v>
      </c>
      <c r="D52" s="44"/>
      <c r="E52" s="46"/>
      <c r="F52" s="47" t="s">
        <v>86</v>
      </c>
      <c r="G52" s="47"/>
      <c r="H52" s="23"/>
      <c r="L52" s="23"/>
      <c r="M52" s="23"/>
      <c r="N52" s="54"/>
    </row>
    <row r="53" spans="1:14" x14ac:dyDescent="0.25">
      <c r="A53" s="25" t="s">
        <v>87</v>
      </c>
      <c r="B53" s="42" t="s">
        <v>88</v>
      </c>
      <c r="C53" s="143">
        <v>311389</v>
      </c>
      <c r="E53" s="49"/>
      <c r="F53" s="151">
        <f>IF($C$58=0,"",IF(C53="[for completion]","",C53/$C$58))</f>
        <v>0.94766939351885671</v>
      </c>
      <c r="G53" s="50"/>
      <c r="H53" s="23"/>
      <c r="L53" s="23"/>
      <c r="M53" s="23"/>
      <c r="N53" s="54"/>
    </row>
    <row r="54" spans="1:14" x14ac:dyDescent="0.25">
      <c r="A54" s="25" t="s">
        <v>89</v>
      </c>
      <c r="B54" s="42" t="s">
        <v>90</v>
      </c>
      <c r="C54" s="143"/>
      <c r="E54" s="49"/>
      <c r="F54" s="151">
        <f>IF($C$58=0,"",IF(C54="[for completion]","",C54/$C$58))</f>
        <v>0</v>
      </c>
      <c r="G54" s="50"/>
      <c r="H54" s="23"/>
      <c r="L54" s="23"/>
      <c r="M54" s="23"/>
      <c r="N54" s="54"/>
    </row>
    <row r="55" spans="1:14" x14ac:dyDescent="0.25">
      <c r="A55" s="25" t="s">
        <v>91</v>
      </c>
      <c r="B55" s="42" t="s">
        <v>92</v>
      </c>
      <c r="C55" s="143"/>
      <c r="E55" s="49"/>
      <c r="F55" s="159">
        <f t="shared" ref="F55:F56" si="0">IF($C$58=0,"",IF(C55="[for completion]","",C55/$C$58))</f>
        <v>0</v>
      </c>
      <c r="G55" s="50"/>
      <c r="H55" s="23"/>
      <c r="L55" s="23"/>
      <c r="M55" s="23"/>
      <c r="N55" s="54"/>
    </row>
    <row r="56" spans="1:14" x14ac:dyDescent="0.25">
      <c r="A56" s="25" t="s">
        <v>93</v>
      </c>
      <c r="B56" s="42" t="s">
        <v>94</v>
      </c>
      <c r="C56" s="143">
        <v>17195</v>
      </c>
      <c r="E56" s="49"/>
      <c r="F56" s="159">
        <f t="shared" si="0"/>
        <v>5.2330606481143328E-2</v>
      </c>
      <c r="G56" s="50"/>
      <c r="H56" s="23"/>
      <c r="L56" s="23"/>
      <c r="M56" s="23"/>
      <c r="N56" s="54"/>
    </row>
    <row r="57" spans="1:14" x14ac:dyDescent="0.25">
      <c r="A57" s="25" t="s">
        <v>95</v>
      </c>
      <c r="B57" s="25" t="s">
        <v>96</v>
      </c>
      <c r="C57" s="143"/>
      <c r="E57" s="49"/>
      <c r="F57" s="151">
        <f>IF($C$58=0,"",IF(C57="[for completion]","",C57/$C$58))</f>
        <v>0</v>
      </c>
      <c r="G57" s="50"/>
      <c r="H57" s="23"/>
      <c r="L57" s="23"/>
      <c r="M57" s="23"/>
      <c r="N57" s="54"/>
    </row>
    <row r="58" spans="1:14" x14ac:dyDescent="0.25">
      <c r="A58" s="25" t="s">
        <v>97</v>
      </c>
      <c r="B58" s="51" t="s">
        <v>98</v>
      </c>
      <c r="C58" s="145">
        <f>SUM(C53:C57)</f>
        <v>328584</v>
      </c>
      <c r="D58" s="49"/>
      <c r="E58" s="49"/>
      <c r="F58" s="152">
        <f>SUM(F53:F57)</f>
        <v>1</v>
      </c>
      <c r="G58" s="50"/>
      <c r="H58" s="23"/>
      <c r="L58" s="23"/>
      <c r="M58" s="23"/>
      <c r="N58" s="54"/>
    </row>
    <row r="59" spans="1:14" outlineLevel="1" x14ac:dyDescent="0.25">
      <c r="A59" s="25" t="s">
        <v>99</v>
      </c>
      <c r="B59" s="53" t="s">
        <v>100</v>
      </c>
      <c r="C59" s="143"/>
      <c r="E59" s="49"/>
      <c r="F59" s="151">
        <f t="shared" ref="F59:F64" si="1">IF($C$58=0,"",IF(C59="[for completion]","",C59/$C$58))</f>
        <v>0</v>
      </c>
      <c r="G59" s="50"/>
      <c r="H59" s="23"/>
      <c r="L59" s="23"/>
      <c r="M59" s="23"/>
      <c r="N59" s="54"/>
    </row>
    <row r="60" spans="1:14" outlineLevel="1" x14ac:dyDescent="0.25">
      <c r="A60" s="25" t="s">
        <v>101</v>
      </c>
      <c r="B60" s="53" t="s">
        <v>100</v>
      </c>
      <c r="C60" s="143"/>
      <c r="E60" s="49"/>
      <c r="F60" s="151">
        <f t="shared" si="1"/>
        <v>0</v>
      </c>
      <c r="G60" s="50"/>
      <c r="H60" s="23"/>
      <c r="L60" s="23"/>
      <c r="M60" s="23"/>
      <c r="N60" s="54"/>
    </row>
    <row r="61" spans="1:14" outlineLevel="1" x14ac:dyDescent="0.25">
      <c r="A61" s="25" t="s">
        <v>102</v>
      </c>
      <c r="B61" s="53" t="s">
        <v>100</v>
      </c>
      <c r="C61" s="143"/>
      <c r="E61" s="49"/>
      <c r="F61" s="151">
        <f t="shared" si="1"/>
        <v>0</v>
      </c>
      <c r="G61" s="50"/>
      <c r="H61" s="23"/>
      <c r="L61" s="23"/>
      <c r="M61" s="23"/>
      <c r="N61" s="54"/>
    </row>
    <row r="62" spans="1:14" outlineLevel="1" x14ac:dyDescent="0.25">
      <c r="A62" s="25" t="s">
        <v>103</v>
      </c>
      <c r="B62" s="53" t="s">
        <v>100</v>
      </c>
      <c r="C62" s="143"/>
      <c r="E62" s="49"/>
      <c r="F62" s="151">
        <f t="shared" si="1"/>
        <v>0</v>
      </c>
      <c r="G62" s="50"/>
      <c r="H62" s="23"/>
      <c r="L62" s="23"/>
      <c r="M62" s="23"/>
      <c r="N62" s="54"/>
    </row>
    <row r="63" spans="1:14" outlineLevel="1" x14ac:dyDescent="0.25">
      <c r="A63" s="25" t="s">
        <v>104</v>
      </c>
      <c r="B63" s="53" t="s">
        <v>100</v>
      </c>
      <c r="C63" s="143"/>
      <c r="E63" s="49"/>
      <c r="F63" s="151">
        <f t="shared" si="1"/>
        <v>0</v>
      </c>
      <c r="G63" s="50"/>
      <c r="H63" s="23"/>
      <c r="L63" s="23"/>
      <c r="M63" s="23"/>
      <c r="N63" s="54"/>
    </row>
    <row r="64" spans="1:14" outlineLevel="1" x14ac:dyDescent="0.25">
      <c r="A64" s="25" t="s">
        <v>105</v>
      </c>
      <c r="B64" s="53" t="s">
        <v>100</v>
      </c>
      <c r="C64" s="146"/>
      <c r="D64" s="54"/>
      <c r="E64" s="54"/>
      <c r="F64" s="151">
        <f t="shared" si="1"/>
        <v>0</v>
      </c>
      <c r="G64" s="52"/>
      <c r="H64" s="23"/>
      <c r="L64" s="23"/>
      <c r="M64" s="23"/>
      <c r="N64" s="54"/>
    </row>
    <row r="65" spans="1:14" ht="15" customHeight="1" x14ac:dyDescent="0.25">
      <c r="A65" s="44"/>
      <c r="B65" s="45" t="s">
        <v>106</v>
      </c>
      <c r="C65" s="92" t="s">
        <v>989</v>
      </c>
      <c r="D65" s="92" t="s">
        <v>990</v>
      </c>
      <c r="E65" s="46"/>
      <c r="F65" s="47" t="s">
        <v>107</v>
      </c>
      <c r="G65" s="55" t="s">
        <v>108</v>
      </c>
      <c r="H65" s="23"/>
      <c r="L65" s="23"/>
      <c r="M65" s="23"/>
      <c r="N65" s="54"/>
    </row>
    <row r="66" spans="1:14" x14ac:dyDescent="0.25">
      <c r="A66" s="25" t="s">
        <v>109</v>
      </c>
      <c r="B66" s="42" t="s">
        <v>1038</v>
      </c>
      <c r="C66" s="147">
        <v>25</v>
      </c>
      <c r="D66" s="147" t="s">
        <v>804</v>
      </c>
      <c r="E66" s="39"/>
      <c r="F66" s="56"/>
      <c r="G66" s="57"/>
      <c r="H66" s="23"/>
      <c r="L66" s="23"/>
      <c r="M66" s="23"/>
      <c r="N66" s="54"/>
    </row>
    <row r="67" spans="1:14" x14ac:dyDescent="0.25">
      <c r="B67" s="42"/>
      <c r="E67" s="39"/>
      <c r="F67" s="56"/>
      <c r="G67" s="57"/>
      <c r="H67" s="23"/>
      <c r="L67" s="23"/>
      <c r="M67" s="23"/>
      <c r="N67" s="54"/>
    </row>
    <row r="68" spans="1:14" x14ac:dyDescent="0.25">
      <c r="B68" s="42" t="s">
        <v>983</v>
      </c>
      <c r="C68" s="39"/>
      <c r="D68" s="39"/>
      <c r="E68" s="39"/>
      <c r="F68" s="57"/>
      <c r="G68" s="57"/>
      <c r="H68" s="23"/>
      <c r="L68" s="23"/>
      <c r="M68" s="23"/>
      <c r="N68" s="54"/>
    </row>
    <row r="69" spans="1:14" x14ac:dyDescent="0.25">
      <c r="B69" s="42" t="s">
        <v>111</v>
      </c>
      <c r="E69" s="39"/>
      <c r="F69" s="57"/>
      <c r="G69" s="57"/>
      <c r="H69" s="23"/>
      <c r="L69" s="23"/>
      <c r="M69" s="23"/>
      <c r="N69" s="54"/>
    </row>
    <row r="70" spans="1:14" x14ac:dyDescent="0.25">
      <c r="A70" s="25" t="s">
        <v>112</v>
      </c>
      <c r="B70" s="134" t="s">
        <v>1125</v>
      </c>
      <c r="C70" s="143">
        <v>6003</v>
      </c>
      <c r="D70" s="301" t="s">
        <v>804</v>
      </c>
      <c r="E70" s="21"/>
      <c r="F70" s="151">
        <f t="shared" ref="F70:F76" si="2">IF($C$77=0,"",IF(C70="[for completion]","",C70/$C$77))</f>
        <v>1.8269301000657365E-2</v>
      </c>
      <c r="G70" s="151" t="str">
        <f>IF($D$77=0,"",IF(D70="[Mark as ND1 if not relevant]","",D70/$D$77))</f>
        <v/>
      </c>
      <c r="H70" s="23"/>
      <c r="L70" s="23"/>
      <c r="M70" s="23"/>
      <c r="N70" s="54"/>
    </row>
    <row r="71" spans="1:14" x14ac:dyDescent="0.25">
      <c r="A71" s="25" t="s">
        <v>113</v>
      </c>
      <c r="B71" s="135" t="s">
        <v>1126</v>
      </c>
      <c r="C71" s="143">
        <v>4557</v>
      </c>
      <c r="D71" s="301" t="s">
        <v>804</v>
      </c>
      <c r="E71" s="21"/>
      <c r="F71" s="151">
        <f t="shared" si="2"/>
        <v>1.3868599810094223E-2</v>
      </c>
      <c r="G71" s="151" t="str">
        <f t="shared" ref="G71:G76" si="3">IF($D$77=0,"",IF(D71="[Mark as ND1 if not relevant]","",D71/$D$77))</f>
        <v/>
      </c>
      <c r="H71" s="23"/>
      <c r="L71" s="23"/>
      <c r="M71" s="23"/>
      <c r="N71" s="54"/>
    </row>
    <row r="72" spans="1:14" x14ac:dyDescent="0.25">
      <c r="A72" s="25" t="s">
        <v>114</v>
      </c>
      <c r="B72" s="134" t="s">
        <v>1127</v>
      </c>
      <c r="C72" s="143">
        <v>1984</v>
      </c>
      <c r="D72" s="301" t="s">
        <v>804</v>
      </c>
      <c r="E72" s="21"/>
      <c r="F72" s="151">
        <f t="shared" si="2"/>
        <v>6.0380298492927224E-3</v>
      </c>
      <c r="G72" s="151" t="str">
        <f t="shared" si="3"/>
        <v/>
      </c>
      <c r="H72" s="23"/>
      <c r="L72" s="23"/>
      <c r="M72" s="23"/>
      <c r="N72" s="54"/>
    </row>
    <row r="73" spans="1:14" x14ac:dyDescent="0.25">
      <c r="A73" s="25" t="s">
        <v>115</v>
      </c>
      <c r="B73" s="134" t="s">
        <v>1128</v>
      </c>
      <c r="C73" s="143">
        <v>1619</v>
      </c>
      <c r="D73" s="301" t="s">
        <v>804</v>
      </c>
      <c r="E73" s="21"/>
      <c r="F73" s="151">
        <f t="shared" si="2"/>
        <v>4.9272027852847369E-3</v>
      </c>
      <c r="G73" s="151" t="str">
        <f t="shared" si="3"/>
        <v/>
      </c>
      <c r="H73" s="23"/>
      <c r="L73" s="23"/>
      <c r="M73" s="23"/>
      <c r="N73" s="54"/>
    </row>
    <row r="74" spans="1:14" x14ac:dyDescent="0.25">
      <c r="A74" s="25" t="s">
        <v>116</v>
      </c>
      <c r="B74" s="134" t="s">
        <v>1129</v>
      </c>
      <c r="C74" s="143">
        <v>1924</v>
      </c>
      <c r="D74" s="301" t="s">
        <v>804</v>
      </c>
      <c r="E74" s="21"/>
      <c r="F74" s="151">
        <f t="shared" si="2"/>
        <v>5.8554281401407247E-3</v>
      </c>
      <c r="G74" s="151" t="str">
        <f t="shared" si="3"/>
        <v/>
      </c>
      <c r="H74" s="23"/>
      <c r="L74" s="23"/>
      <c r="M74" s="23"/>
      <c r="N74" s="54"/>
    </row>
    <row r="75" spans="1:14" x14ac:dyDescent="0.25">
      <c r="A75" s="25" t="s">
        <v>117</v>
      </c>
      <c r="B75" s="134" t="s">
        <v>1130</v>
      </c>
      <c r="C75" s="143">
        <v>7375</v>
      </c>
      <c r="D75" s="301" t="s">
        <v>804</v>
      </c>
      <c r="E75" s="21"/>
      <c r="F75" s="151">
        <f t="shared" si="2"/>
        <v>2.2444793416599714E-2</v>
      </c>
      <c r="G75" s="151" t="str">
        <f t="shared" si="3"/>
        <v/>
      </c>
      <c r="H75" s="23"/>
      <c r="L75" s="23"/>
      <c r="M75" s="23"/>
      <c r="N75" s="54"/>
    </row>
    <row r="76" spans="1:14" x14ac:dyDescent="0.25">
      <c r="A76" s="25" t="s">
        <v>118</v>
      </c>
      <c r="B76" s="134" t="s">
        <v>1131</v>
      </c>
      <c r="C76" s="143">
        <v>305122</v>
      </c>
      <c r="D76" s="301" t="s">
        <v>804</v>
      </c>
      <c r="E76" s="21"/>
      <c r="F76" s="151">
        <f t="shared" si="2"/>
        <v>0.92859664499793049</v>
      </c>
      <c r="G76" s="151" t="str">
        <f t="shared" si="3"/>
        <v/>
      </c>
      <c r="H76" s="23"/>
      <c r="L76" s="23"/>
      <c r="M76" s="23"/>
      <c r="N76" s="54"/>
    </row>
    <row r="77" spans="1:14" x14ac:dyDescent="0.25">
      <c r="A77" s="25" t="s">
        <v>119</v>
      </c>
      <c r="B77" s="58" t="s">
        <v>98</v>
      </c>
      <c r="C77" s="145">
        <f>SUM(C70:C76)</f>
        <v>328584</v>
      </c>
      <c r="D77" s="145">
        <f>SUM(D70:D76)</f>
        <v>0</v>
      </c>
      <c r="E77" s="42"/>
      <c r="F77" s="152">
        <f>SUM(F70:F76)</f>
        <v>1</v>
      </c>
      <c r="G77" s="152">
        <f>SUM(G70:G76)</f>
        <v>0</v>
      </c>
      <c r="H77" s="23"/>
      <c r="L77" s="23"/>
      <c r="M77" s="23"/>
      <c r="N77" s="54"/>
    </row>
    <row r="78" spans="1:14" outlineLevel="1" x14ac:dyDescent="0.25">
      <c r="A78" s="25" t="s">
        <v>120</v>
      </c>
      <c r="B78" s="59" t="s">
        <v>121</v>
      </c>
      <c r="C78" s="145"/>
      <c r="D78" s="145"/>
      <c r="E78" s="42"/>
      <c r="F78" s="151">
        <f>IF($C$77=0,"",IF(C78="[for completion]","",C78/$C$77))</f>
        <v>0</v>
      </c>
      <c r="G78" s="151" t="str">
        <f t="shared" ref="G78:G87" si="4">IF($D$77=0,"",IF(D78="[for completion]","",D78/$D$77))</f>
        <v/>
      </c>
      <c r="H78" s="23"/>
      <c r="L78" s="23"/>
      <c r="M78" s="23"/>
      <c r="N78" s="54"/>
    </row>
    <row r="79" spans="1:14" outlineLevel="1" x14ac:dyDescent="0.25">
      <c r="A79" s="25" t="s">
        <v>122</v>
      </c>
      <c r="B79" s="59" t="s">
        <v>123</v>
      </c>
      <c r="C79" s="145"/>
      <c r="D79" s="145"/>
      <c r="E79" s="42"/>
      <c r="F79" s="151">
        <f t="shared" ref="F79:F87" si="5">IF($C$77=0,"",IF(C79="[for completion]","",C79/$C$77))</f>
        <v>0</v>
      </c>
      <c r="G79" s="151" t="str">
        <f t="shared" si="4"/>
        <v/>
      </c>
      <c r="H79" s="23"/>
      <c r="L79" s="23"/>
      <c r="M79" s="23"/>
      <c r="N79" s="54"/>
    </row>
    <row r="80" spans="1:14" outlineLevel="1" x14ac:dyDescent="0.25">
      <c r="A80" s="25" t="s">
        <v>124</v>
      </c>
      <c r="B80" s="59" t="s">
        <v>125</v>
      </c>
      <c r="C80" s="145"/>
      <c r="D80" s="145"/>
      <c r="E80" s="42"/>
      <c r="F80" s="151">
        <f t="shared" si="5"/>
        <v>0</v>
      </c>
      <c r="G80" s="151" t="str">
        <f t="shared" si="4"/>
        <v/>
      </c>
      <c r="H80" s="23"/>
      <c r="L80" s="23"/>
      <c r="M80" s="23"/>
      <c r="N80" s="54"/>
    </row>
    <row r="81" spans="1:14" outlineLevel="1" x14ac:dyDescent="0.25">
      <c r="A81" s="25" t="s">
        <v>126</v>
      </c>
      <c r="B81" s="59" t="s">
        <v>127</v>
      </c>
      <c r="C81" s="145"/>
      <c r="D81" s="145"/>
      <c r="E81" s="42"/>
      <c r="F81" s="151">
        <f t="shared" si="5"/>
        <v>0</v>
      </c>
      <c r="G81" s="151" t="str">
        <f t="shared" si="4"/>
        <v/>
      </c>
      <c r="H81" s="23"/>
      <c r="L81" s="23"/>
      <c r="M81" s="23"/>
      <c r="N81" s="54"/>
    </row>
    <row r="82" spans="1:14" outlineLevel="1" x14ac:dyDescent="0.25">
      <c r="A82" s="25" t="s">
        <v>128</v>
      </c>
      <c r="B82" s="59" t="s">
        <v>129</v>
      </c>
      <c r="C82" s="145"/>
      <c r="D82" s="145"/>
      <c r="E82" s="42"/>
      <c r="F82" s="151">
        <f t="shared" si="5"/>
        <v>0</v>
      </c>
      <c r="G82" s="151" t="str">
        <f t="shared" si="4"/>
        <v/>
      </c>
      <c r="H82" s="23"/>
      <c r="L82" s="23"/>
      <c r="M82" s="23"/>
      <c r="N82" s="54"/>
    </row>
    <row r="83" spans="1:14" outlineLevel="1" x14ac:dyDescent="0.25">
      <c r="A83" s="25" t="s">
        <v>130</v>
      </c>
      <c r="B83" s="59"/>
      <c r="C83" s="49"/>
      <c r="D83" s="49"/>
      <c r="E83" s="42"/>
      <c r="F83" s="50"/>
      <c r="G83" s="50"/>
      <c r="H83" s="23"/>
      <c r="L83" s="23"/>
      <c r="M83" s="23"/>
      <c r="N83" s="54"/>
    </row>
    <row r="84" spans="1:14" outlineLevel="1" x14ac:dyDescent="0.25">
      <c r="A84" s="25" t="s">
        <v>131</v>
      </c>
      <c r="B84" s="59"/>
      <c r="C84" s="49"/>
      <c r="D84" s="49"/>
      <c r="E84" s="42"/>
      <c r="F84" s="50"/>
      <c r="G84" s="50"/>
      <c r="H84" s="23"/>
      <c r="L84" s="23"/>
      <c r="M84" s="23"/>
      <c r="N84" s="54"/>
    </row>
    <row r="85" spans="1:14" outlineLevel="1" x14ac:dyDescent="0.25">
      <c r="A85" s="25" t="s">
        <v>132</v>
      </c>
      <c r="B85" s="59"/>
      <c r="C85" s="49"/>
      <c r="D85" s="49"/>
      <c r="E85" s="42"/>
      <c r="F85" s="50"/>
      <c r="G85" s="50"/>
      <c r="H85" s="23"/>
      <c r="L85" s="23"/>
      <c r="M85" s="23"/>
      <c r="N85" s="54"/>
    </row>
    <row r="86" spans="1:14" outlineLevel="1" x14ac:dyDescent="0.25">
      <c r="A86" s="25" t="s">
        <v>133</v>
      </c>
      <c r="B86" s="58"/>
      <c r="C86" s="49"/>
      <c r="D86" s="49"/>
      <c r="E86" s="42"/>
      <c r="F86" s="50">
        <f t="shared" si="5"/>
        <v>0</v>
      </c>
      <c r="G86" s="50" t="str">
        <f t="shared" si="4"/>
        <v/>
      </c>
      <c r="H86" s="23"/>
      <c r="L86" s="23"/>
      <c r="M86" s="23"/>
      <c r="N86" s="54"/>
    </row>
    <row r="87" spans="1:14" outlineLevel="1" x14ac:dyDescent="0.25">
      <c r="A87" s="25" t="s">
        <v>134</v>
      </c>
      <c r="B87" s="59"/>
      <c r="C87" s="49"/>
      <c r="D87" s="49"/>
      <c r="E87" s="42"/>
      <c r="F87" s="50">
        <f t="shared" si="5"/>
        <v>0</v>
      </c>
      <c r="G87" s="50" t="str">
        <f t="shared" si="4"/>
        <v/>
      </c>
      <c r="H87" s="23"/>
      <c r="L87" s="23"/>
      <c r="M87" s="23"/>
      <c r="N87" s="54"/>
    </row>
    <row r="88" spans="1:14" ht="15" customHeight="1" x14ac:dyDescent="0.25">
      <c r="A88" s="44"/>
      <c r="B88" s="45" t="s">
        <v>135</v>
      </c>
      <c r="C88" s="92" t="s">
        <v>991</v>
      </c>
      <c r="D88" s="92" t="s">
        <v>992</v>
      </c>
      <c r="E88" s="46"/>
      <c r="F88" s="47" t="s">
        <v>136</v>
      </c>
      <c r="G88" s="44" t="s">
        <v>137</v>
      </c>
      <c r="H88" s="23"/>
      <c r="L88" s="23"/>
      <c r="M88" s="23"/>
      <c r="N88" s="54"/>
    </row>
    <row r="89" spans="1:14" x14ac:dyDescent="0.25">
      <c r="A89" s="25" t="s">
        <v>138</v>
      </c>
      <c r="B89" s="42" t="s">
        <v>110</v>
      </c>
      <c r="C89" s="147">
        <v>27</v>
      </c>
      <c r="D89" s="301" t="s">
        <v>804</v>
      </c>
      <c r="E89" s="39"/>
      <c r="F89" s="157"/>
      <c r="G89" s="158"/>
      <c r="H89" s="23"/>
      <c r="L89" s="23"/>
      <c r="M89" s="23"/>
      <c r="N89" s="54"/>
    </row>
    <row r="90" spans="1:14" x14ac:dyDescent="0.25">
      <c r="B90" s="42"/>
      <c r="C90" s="147"/>
      <c r="D90" s="147"/>
      <c r="E90" s="39"/>
      <c r="F90" s="157"/>
      <c r="G90" s="158"/>
      <c r="H90" s="23"/>
      <c r="L90" s="23"/>
      <c r="M90" s="23"/>
      <c r="N90" s="54"/>
    </row>
    <row r="91" spans="1:14" x14ac:dyDescent="0.25">
      <c r="B91" s="42" t="s">
        <v>984</v>
      </c>
      <c r="C91" s="156"/>
      <c r="D91" s="156"/>
      <c r="E91" s="39"/>
      <c r="F91" s="158"/>
      <c r="G91" s="158"/>
      <c r="H91" s="23"/>
      <c r="L91" s="23"/>
      <c r="M91" s="23"/>
      <c r="N91" s="54"/>
    </row>
    <row r="92" spans="1:14" x14ac:dyDescent="0.25">
      <c r="A92" s="25" t="s">
        <v>139</v>
      </c>
      <c r="B92" s="42" t="s">
        <v>111</v>
      </c>
      <c r="C92" s="147"/>
      <c r="D92" s="147"/>
      <c r="E92" s="39"/>
      <c r="F92" s="158"/>
      <c r="G92" s="158"/>
      <c r="H92" s="23"/>
      <c r="L92" s="23"/>
      <c r="M92" s="23"/>
      <c r="N92" s="54"/>
    </row>
    <row r="93" spans="1:14" x14ac:dyDescent="0.25">
      <c r="A93" s="25" t="s">
        <v>140</v>
      </c>
      <c r="B93" s="135" t="s">
        <v>1125</v>
      </c>
      <c r="C93" s="143">
        <v>1554</v>
      </c>
      <c r="D93" s="301" t="s">
        <v>804</v>
      </c>
      <c r="E93" s="21"/>
      <c r="F93" s="151">
        <f>IF($C$100=0,"",IF(C93="[for completion]","",IF(C93="","",C93/$C$100)))</f>
        <v>4.9905263495937571E-3</v>
      </c>
      <c r="G93" s="151" t="str">
        <f>IF($D$100=0,"",IF(D93="[Mark as ND1 if not relevant]","",IF(D93="","",D93/$D$100)))</f>
        <v/>
      </c>
      <c r="H93" s="23"/>
      <c r="L93" s="23"/>
      <c r="M93" s="23"/>
      <c r="N93" s="54"/>
    </row>
    <row r="94" spans="1:14" x14ac:dyDescent="0.25">
      <c r="A94" s="25" t="s">
        <v>141</v>
      </c>
      <c r="B94" s="135" t="s">
        <v>1126</v>
      </c>
      <c r="C94" s="143">
        <v>2</v>
      </c>
      <c r="D94" s="301" t="s">
        <v>804</v>
      </c>
      <c r="E94" s="21"/>
      <c r="F94" s="151">
        <f t="shared" ref="F94:F99" si="6">IF($C$100=0,"",IF(C94="[for completion]","",IF(C94="","",C94/$C$100)))</f>
        <v>6.4228138347410002E-6</v>
      </c>
      <c r="G94" s="151" t="str">
        <f t="shared" ref="G94:G99" si="7">IF($D$100=0,"",IF(D94="[Mark as ND1 if not relevant]","",IF(D94="","",D94/$D$100)))</f>
        <v/>
      </c>
      <c r="H94" s="23"/>
      <c r="L94" s="23"/>
      <c r="M94" s="23"/>
      <c r="N94" s="54"/>
    </row>
    <row r="95" spans="1:14" x14ac:dyDescent="0.25">
      <c r="A95" s="25" t="s">
        <v>142</v>
      </c>
      <c r="B95" s="135" t="s">
        <v>1127</v>
      </c>
      <c r="C95" s="143">
        <v>0</v>
      </c>
      <c r="D95" s="301" t="s">
        <v>804</v>
      </c>
      <c r="E95" s="21"/>
      <c r="F95" s="151">
        <f t="shared" si="6"/>
        <v>0</v>
      </c>
      <c r="G95" s="151" t="str">
        <f t="shared" si="7"/>
        <v/>
      </c>
      <c r="H95" s="23"/>
      <c r="L95" s="23"/>
      <c r="M95" s="23"/>
      <c r="N95" s="54"/>
    </row>
    <row r="96" spans="1:14" x14ac:dyDescent="0.25">
      <c r="A96" s="25" t="s">
        <v>143</v>
      </c>
      <c r="B96" s="135" t="s">
        <v>1128</v>
      </c>
      <c r="C96" s="143">
        <v>0</v>
      </c>
      <c r="D96" s="301" t="s">
        <v>804</v>
      </c>
      <c r="E96" s="21"/>
      <c r="F96" s="151">
        <f t="shared" si="6"/>
        <v>0</v>
      </c>
      <c r="G96" s="151" t="str">
        <f t="shared" si="7"/>
        <v/>
      </c>
      <c r="H96" s="23"/>
      <c r="L96" s="23"/>
      <c r="M96" s="23"/>
      <c r="N96" s="54"/>
    </row>
    <row r="97" spans="1:14" x14ac:dyDescent="0.25">
      <c r="A97" s="25" t="s">
        <v>144</v>
      </c>
      <c r="B97" s="135" t="s">
        <v>1129</v>
      </c>
      <c r="C97" s="143">
        <v>106</v>
      </c>
      <c r="D97" s="301" t="s">
        <v>804</v>
      </c>
      <c r="E97" s="21"/>
      <c r="F97" s="151">
        <f t="shared" si="6"/>
        <v>3.4040913324127301E-4</v>
      </c>
      <c r="G97" s="151" t="str">
        <f t="shared" si="7"/>
        <v/>
      </c>
      <c r="H97" s="23"/>
      <c r="L97" s="23"/>
      <c r="M97" s="23"/>
    </row>
    <row r="98" spans="1:14" x14ac:dyDescent="0.25">
      <c r="A98" s="25" t="s">
        <v>145</v>
      </c>
      <c r="B98" s="135" t="s">
        <v>1130</v>
      </c>
      <c r="C98" s="143">
        <v>4521</v>
      </c>
      <c r="D98" s="301" t="s">
        <v>804</v>
      </c>
      <c r="E98" s="21"/>
      <c r="F98" s="151">
        <f t="shared" si="6"/>
        <v>1.4518770673432031E-2</v>
      </c>
      <c r="G98" s="151" t="str">
        <f t="shared" si="7"/>
        <v/>
      </c>
      <c r="H98" s="23"/>
      <c r="L98" s="23"/>
      <c r="M98" s="23"/>
    </row>
    <row r="99" spans="1:14" x14ac:dyDescent="0.25">
      <c r="A99" s="25" t="s">
        <v>146</v>
      </c>
      <c r="B99" s="135" t="s">
        <v>1131</v>
      </c>
      <c r="C99" s="143">
        <v>305207</v>
      </c>
      <c r="D99" s="301" t="s">
        <v>804</v>
      </c>
      <c r="E99" s="21"/>
      <c r="F99" s="151">
        <f t="shared" si="6"/>
        <v>0.98014387102989819</v>
      </c>
      <c r="G99" s="151" t="str">
        <f t="shared" si="7"/>
        <v/>
      </c>
      <c r="H99" s="23"/>
      <c r="L99" s="23"/>
      <c r="M99" s="23"/>
    </row>
    <row r="100" spans="1:14" x14ac:dyDescent="0.25">
      <c r="A100" s="25" t="s">
        <v>147</v>
      </c>
      <c r="B100" s="58" t="s">
        <v>98</v>
      </c>
      <c r="C100" s="145">
        <f>SUM(C93:C99)</f>
        <v>311390</v>
      </c>
      <c r="D100" s="145">
        <f>SUM(D93:D99)</f>
        <v>0</v>
      </c>
      <c r="E100" s="42"/>
      <c r="F100" s="152">
        <f>SUM(F93:F99)</f>
        <v>1</v>
      </c>
      <c r="G100" s="152">
        <f>SUM(G93:G99)</f>
        <v>0</v>
      </c>
      <c r="H100" s="23"/>
      <c r="L100" s="23"/>
      <c r="M100" s="23"/>
    </row>
    <row r="101" spans="1:14" outlineLevel="1" x14ac:dyDescent="0.25">
      <c r="A101" s="25" t="s">
        <v>148</v>
      </c>
      <c r="B101" s="59" t="s">
        <v>121</v>
      </c>
      <c r="C101" s="145"/>
      <c r="D101" s="145"/>
      <c r="E101" s="42"/>
      <c r="F101" s="151">
        <f t="shared" ref="F101:F105" si="8">IF($C$100=0,"",IF(C101="[for completion]","",C101/$C$100))</f>
        <v>0</v>
      </c>
      <c r="G101" s="151" t="str">
        <f t="shared" ref="G101:G105" si="9">IF($D$100=0,"",IF(D101="[for completion]","",D101/$D$100))</f>
        <v/>
      </c>
      <c r="H101" s="23"/>
      <c r="L101" s="23"/>
      <c r="M101" s="23"/>
    </row>
    <row r="102" spans="1:14" outlineLevel="1" x14ac:dyDescent="0.25">
      <c r="A102" s="25" t="s">
        <v>149</v>
      </c>
      <c r="B102" s="59" t="s">
        <v>123</v>
      </c>
      <c r="C102" s="145"/>
      <c r="D102" s="145"/>
      <c r="E102" s="42"/>
      <c r="F102" s="151">
        <f t="shared" si="8"/>
        <v>0</v>
      </c>
      <c r="G102" s="151" t="str">
        <f t="shared" si="9"/>
        <v/>
      </c>
      <c r="H102" s="23"/>
      <c r="L102" s="23"/>
      <c r="M102" s="23"/>
    </row>
    <row r="103" spans="1:14" outlineLevel="1" x14ac:dyDescent="0.25">
      <c r="A103" s="25" t="s">
        <v>150</v>
      </c>
      <c r="B103" s="59" t="s">
        <v>125</v>
      </c>
      <c r="C103" s="145"/>
      <c r="D103" s="145"/>
      <c r="E103" s="42"/>
      <c r="F103" s="151">
        <f t="shared" si="8"/>
        <v>0</v>
      </c>
      <c r="G103" s="151" t="str">
        <f t="shared" si="9"/>
        <v/>
      </c>
      <c r="H103" s="23"/>
      <c r="L103" s="23"/>
      <c r="M103" s="23"/>
    </row>
    <row r="104" spans="1:14" outlineLevel="1" x14ac:dyDescent="0.25">
      <c r="A104" s="25" t="s">
        <v>151</v>
      </c>
      <c r="B104" s="59" t="s">
        <v>127</v>
      </c>
      <c r="C104" s="145"/>
      <c r="D104" s="145"/>
      <c r="E104" s="42"/>
      <c r="F104" s="151">
        <f t="shared" si="8"/>
        <v>0</v>
      </c>
      <c r="G104" s="151" t="str">
        <f t="shared" si="9"/>
        <v/>
      </c>
      <c r="H104" s="23"/>
      <c r="L104" s="23"/>
      <c r="M104" s="23"/>
    </row>
    <row r="105" spans="1:14" outlineLevel="1" x14ac:dyDescent="0.25">
      <c r="A105" s="25" t="s">
        <v>152</v>
      </c>
      <c r="B105" s="59" t="s">
        <v>129</v>
      </c>
      <c r="C105" s="145"/>
      <c r="D105" s="145"/>
      <c r="E105" s="42"/>
      <c r="F105" s="151">
        <f t="shared" si="8"/>
        <v>0</v>
      </c>
      <c r="G105" s="151" t="str">
        <f t="shared" si="9"/>
        <v/>
      </c>
      <c r="H105" s="23"/>
      <c r="L105" s="23"/>
      <c r="M105" s="23"/>
    </row>
    <row r="106" spans="1:14" outlineLevel="1" x14ac:dyDescent="0.25">
      <c r="A106" s="25" t="s">
        <v>153</v>
      </c>
      <c r="B106" s="59"/>
      <c r="C106" s="49"/>
      <c r="D106" s="49"/>
      <c r="E106" s="42"/>
      <c r="F106" s="50"/>
      <c r="G106" s="50"/>
      <c r="H106" s="23"/>
      <c r="L106" s="23"/>
      <c r="M106" s="23"/>
    </row>
    <row r="107" spans="1:14" outlineLevel="1" x14ac:dyDescent="0.25">
      <c r="A107" s="25" t="s">
        <v>154</v>
      </c>
      <c r="B107" s="59"/>
      <c r="C107" s="49"/>
      <c r="D107" s="49"/>
      <c r="E107" s="42"/>
      <c r="F107" s="50"/>
      <c r="G107" s="50"/>
      <c r="H107" s="23"/>
      <c r="L107" s="23"/>
      <c r="M107" s="23"/>
    </row>
    <row r="108" spans="1:14" outlineLevel="1" x14ac:dyDescent="0.25">
      <c r="A108" s="25" t="s">
        <v>155</v>
      </c>
      <c r="B108" s="58"/>
      <c r="C108" s="49"/>
      <c r="D108" s="49"/>
      <c r="E108" s="42"/>
      <c r="F108" s="50"/>
      <c r="G108" s="50"/>
      <c r="H108" s="23"/>
      <c r="L108" s="23"/>
      <c r="M108" s="23"/>
    </row>
    <row r="109" spans="1:14" outlineLevel="1" x14ac:dyDescent="0.25">
      <c r="A109" s="25" t="s">
        <v>156</v>
      </c>
      <c r="B109" s="59"/>
      <c r="C109" s="49"/>
      <c r="D109" s="49"/>
      <c r="E109" s="42"/>
      <c r="F109" s="50"/>
      <c r="G109" s="50"/>
      <c r="H109" s="23"/>
      <c r="L109" s="23"/>
      <c r="M109" s="23"/>
    </row>
    <row r="110" spans="1:14" outlineLevel="1" x14ac:dyDescent="0.25">
      <c r="A110" s="25" t="s">
        <v>157</v>
      </c>
      <c r="B110" s="59"/>
      <c r="C110" s="49"/>
      <c r="D110" s="49"/>
      <c r="E110" s="42"/>
      <c r="F110" s="50"/>
      <c r="G110" s="50"/>
      <c r="H110" s="23"/>
      <c r="L110" s="23"/>
      <c r="M110" s="23"/>
    </row>
    <row r="111" spans="1:14" ht="15" customHeight="1" x14ac:dyDescent="0.25">
      <c r="A111" s="44"/>
      <c r="B111" s="150" t="s">
        <v>1148</v>
      </c>
      <c r="C111" s="47" t="s">
        <v>158</v>
      </c>
      <c r="D111" s="47" t="s">
        <v>159</v>
      </c>
      <c r="E111" s="46"/>
      <c r="F111" s="47" t="s">
        <v>160</v>
      </c>
      <c r="G111" s="47" t="s">
        <v>161</v>
      </c>
      <c r="H111" s="23"/>
      <c r="L111" s="23"/>
      <c r="M111" s="23"/>
    </row>
    <row r="112" spans="1:14" s="60" customFormat="1" x14ac:dyDescent="0.25">
      <c r="A112" s="25" t="s">
        <v>162</v>
      </c>
      <c r="B112" s="42" t="s">
        <v>163</v>
      </c>
      <c r="C112" s="143">
        <v>9</v>
      </c>
      <c r="D112" s="143"/>
      <c r="E112" s="50"/>
      <c r="F112" s="151">
        <f>IF($C$129=0,"",IF(C112="[for completion]","",IF(C112="","",C112/$C$129)))</f>
        <v>3.3346919115195081E-5</v>
      </c>
      <c r="G112" s="151" t="str">
        <f>IF($D$129=0,"",IF(D112="[for completion]","",IF(D112="","",D112/$D$129)))</f>
        <v/>
      </c>
      <c r="I112" s="25"/>
      <c r="J112" s="25"/>
      <c r="K112" s="25"/>
      <c r="L112" s="23" t="s">
        <v>1134</v>
      </c>
      <c r="M112" s="23"/>
      <c r="N112" s="23"/>
    </row>
    <row r="113" spans="1:14" s="60" customFormat="1" x14ac:dyDescent="0.25">
      <c r="A113" s="25" t="s">
        <v>164</v>
      </c>
      <c r="B113" s="42" t="s">
        <v>1135</v>
      </c>
      <c r="C113" s="143"/>
      <c r="D113" s="143"/>
      <c r="E113" s="50"/>
      <c r="F113" s="151" t="str">
        <f t="shared" ref="F113:F128" si="10">IF($C$129=0,"",IF(C113="[for completion]","",IF(C113="","",C113/$C$129)))</f>
        <v/>
      </c>
      <c r="G113" s="151" t="str">
        <f t="shared" ref="G113:G128" si="11">IF($D$129=0,"",IF(D113="[for completion]","",IF(D113="","",D113/$D$129)))</f>
        <v/>
      </c>
      <c r="I113" s="25"/>
      <c r="J113" s="25"/>
      <c r="K113" s="25"/>
      <c r="L113" s="42" t="s">
        <v>1135</v>
      </c>
      <c r="M113" s="23"/>
      <c r="N113" s="23"/>
    </row>
    <row r="114" spans="1:14" s="60" customFormat="1" x14ac:dyDescent="0.25">
      <c r="A114" s="25" t="s">
        <v>165</v>
      </c>
      <c r="B114" s="42" t="s">
        <v>172</v>
      </c>
      <c r="C114" s="143"/>
      <c r="D114" s="143"/>
      <c r="E114" s="50"/>
      <c r="F114" s="151" t="str">
        <f t="shared" si="10"/>
        <v/>
      </c>
      <c r="G114" s="151" t="str">
        <f t="shared" si="11"/>
        <v/>
      </c>
      <c r="I114" s="25"/>
      <c r="J114" s="25"/>
      <c r="K114" s="25"/>
      <c r="L114" s="42" t="s">
        <v>172</v>
      </c>
      <c r="M114" s="23"/>
      <c r="N114" s="23"/>
    </row>
    <row r="115" spans="1:14" s="60" customFormat="1" x14ac:dyDescent="0.25">
      <c r="A115" s="25" t="s">
        <v>166</v>
      </c>
      <c r="B115" s="42" t="s">
        <v>1136</v>
      </c>
      <c r="C115" s="143"/>
      <c r="D115" s="143"/>
      <c r="E115" s="50"/>
      <c r="F115" s="151" t="str">
        <f t="shared" si="10"/>
        <v/>
      </c>
      <c r="G115" s="151" t="str">
        <f t="shared" si="11"/>
        <v/>
      </c>
      <c r="I115" s="25"/>
      <c r="J115" s="25"/>
      <c r="K115" s="25"/>
      <c r="L115" s="42" t="s">
        <v>1136</v>
      </c>
      <c r="M115" s="23"/>
      <c r="N115" s="23"/>
    </row>
    <row r="116" spans="1:14" s="60" customFormat="1" x14ac:dyDescent="0.25">
      <c r="A116" s="25" t="s">
        <v>168</v>
      </c>
      <c r="B116" s="42" t="s">
        <v>1137</v>
      </c>
      <c r="C116" s="143"/>
      <c r="D116" s="143"/>
      <c r="E116" s="50"/>
      <c r="F116" s="151" t="str">
        <f t="shared" si="10"/>
        <v/>
      </c>
      <c r="G116" s="151" t="str">
        <f t="shared" si="11"/>
        <v/>
      </c>
      <c r="I116" s="25"/>
      <c r="J116" s="25"/>
      <c r="K116" s="25"/>
      <c r="L116" s="42" t="s">
        <v>1137</v>
      </c>
      <c r="M116" s="23"/>
      <c r="N116" s="23"/>
    </row>
    <row r="117" spans="1:14" s="60" customFormat="1" x14ac:dyDescent="0.25">
      <c r="A117" s="25" t="s">
        <v>169</v>
      </c>
      <c r="B117" s="42" t="s">
        <v>174</v>
      </c>
      <c r="C117" s="143"/>
      <c r="D117" s="143"/>
      <c r="E117" s="42"/>
      <c r="F117" s="151" t="str">
        <f t="shared" si="10"/>
        <v/>
      </c>
      <c r="G117" s="151" t="str">
        <f t="shared" si="11"/>
        <v/>
      </c>
      <c r="I117" s="25"/>
      <c r="J117" s="25"/>
      <c r="K117" s="25"/>
      <c r="L117" s="42" t="s">
        <v>174</v>
      </c>
      <c r="M117" s="23"/>
      <c r="N117" s="23"/>
    </row>
    <row r="118" spans="1:14" x14ac:dyDescent="0.25">
      <c r="A118" s="25" t="s">
        <v>170</v>
      </c>
      <c r="B118" s="42" t="s">
        <v>176</v>
      </c>
      <c r="C118" s="143">
        <v>269881</v>
      </c>
      <c r="D118" s="143"/>
      <c r="E118" s="42"/>
      <c r="F118" s="151">
        <f t="shared" si="10"/>
        <v>0.99996665308088484</v>
      </c>
      <c r="G118" s="151" t="str">
        <f t="shared" si="11"/>
        <v/>
      </c>
      <c r="L118" s="42" t="s">
        <v>176</v>
      </c>
      <c r="M118" s="23"/>
    </row>
    <row r="119" spans="1:14" x14ac:dyDescent="0.25">
      <c r="A119" s="25" t="s">
        <v>171</v>
      </c>
      <c r="B119" s="42" t="s">
        <v>1138</v>
      </c>
      <c r="C119" s="143"/>
      <c r="D119" s="143"/>
      <c r="E119" s="42"/>
      <c r="F119" s="151" t="str">
        <f t="shared" si="10"/>
        <v/>
      </c>
      <c r="G119" s="151" t="str">
        <f t="shared" si="11"/>
        <v/>
      </c>
      <c r="L119" s="42" t="s">
        <v>1138</v>
      </c>
      <c r="M119" s="23"/>
    </row>
    <row r="120" spans="1:14" x14ac:dyDescent="0.25">
      <c r="A120" s="25" t="s">
        <v>173</v>
      </c>
      <c r="B120" s="42" t="s">
        <v>178</v>
      </c>
      <c r="C120" s="143"/>
      <c r="D120" s="143"/>
      <c r="E120" s="42"/>
      <c r="F120" s="151" t="str">
        <f t="shared" si="10"/>
        <v/>
      </c>
      <c r="G120" s="151" t="str">
        <f t="shared" si="11"/>
        <v/>
      </c>
      <c r="L120" s="42" t="s">
        <v>178</v>
      </c>
      <c r="M120" s="23"/>
    </row>
    <row r="121" spans="1:14" x14ac:dyDescent="0.25">
      <c r="A121" s="25" t="s">
        <v>175</v>
      </c>
      <c r="B121" s="42" t="s">
        <v>1145</v>
      </c>
      <c r="C121" s="143"/>
      <c r="D121" s="143"/>
      <c r="E121" s="42"/>
      <c r="F121" s="151" t="str">
        <f t="shared" ref="F121" si="12">IF($C$129=0,"",IF(C121="[for completion]","",IF(C121="","",C121/$C$129)))</f>
        <v/>
      </c>
      <c r="G121" s="151" t="str">
        <f t="shared" ref="G121" si="13">IF($D$129=0,"",IF(D121="[for completion]","",IF(D121="","",D121/$D$129)))</f>
        <v/>
      </c>
      <c r="L121" s="42"/>
      <c r="M121" s="23"/>
    </row>
    <row r="122" spans="1:14" x14ac:dyDescent="0.25">
      <c r="A122" s="25" t="s">
        <v>177</v>
      </c>
      <c r="B122" s="42" t="s">
        <v>180</v>
      </c>
      <c r="C122" s="143"/>
      <c r="D122" s="143"/>
      <c r="E122" s="42"/>
      <c r="F122" s="151" t="str">
        <f t="shared" si="10"/>
        <v/>
      </c>
      <c r="G122" s="151" t="str">
        <f t="shared" si="11"/>
        <v/>
      </c>
      <c r="L122" s="42" t="s">
        <v>180</v>
      </c>
      <c r="M122" s="23"/>
    </row>
    <row r="123" spans="1:14" x14ac:dyDescent="0.25">
      <c r="A123" s="25" t="s">
        <v>179</v>
      </c>
      <c r="B123" s="42" t="s">
        <v>167</v>
      </c>
      <c r="C123" s="143"/>
      <c r="D123" s="143"/>
      <c r="E123" s="42"/>
      <c r="F123" s="151" t="str">
        <f t="shared" si="10"/>
        <v/>
      </c>
      <c r="G123" s="151" t="str">
        <f t="shared" si="11"/>
        <v/>
      </c>
      <c r="L123" s="42" t="s">
        <v>167</v>
      </c>
      <c r="M123" s="23"/>
    </row>
    <row r="124" spans="1:14" x14ac:dyDescent="0.25">
      <c r="A124" s="25" t="s">
        <v>181</v>
      </c>
      <c r="B124" s="135" t="s">
        <v>1140</v>
      </c>
      <c r="C124" s="143"/>
      <c r="D124" s="143"/>
      <c r="E124" s="42"/>
      <c r="F124" s="151" t="str">
        <f t="shared" si="10"/>
        <v/>
      </c>
      <c r="G124" s="151" t="str">
        <f t="shared" si="11"/>
        <v/>
      </c>
      <c r="L124" s="135" t="s">
        <v>1140</v>
      </c>
      <c r="M124" s="23"/>
    </row>
    <row r="125" spans="1:14" x14ac:dyDescent="0.25">
      <c r="A125" s="25" t="s">
        <v>183</v>
      </c>
      <c r="B125" s="42" t="s">
        <v>182</v>
      </c>
      <c r="C125" s="143"/>
      <c r="D125" s="143"/>
      <c r="E125" s="42"/>
      <c r="F125" s="151" t="str">
        <f t="shared" si="10"/>
        <v/>
      </c>
      <c r="G125" s="151" t="str">
        <f t="shared" si="11"/>
        <v/>
      </c>
      <c r="L125" s="42" t="s">
        <v>182</v>
      </c>
      <c r="M125" s="23"/>
    </row>
    <row r="126" spans="1:14" x14ac:dyDescent="0.25">
      <c r="A126" s="25" t="s">
        <v>185</v>
      </c>
      <c r="B126" s="42" t="s">
        <v>184</v>
      </c>
      <c r="C126" s="143"/>
      <c r="D126" s="143"/>
      <c r="E126" s="42"/>
      <c r="F126" s="151" t="str">
        <f t="shared" si="10"/>
        <v/>
      </c>
      <c r="G126" s="151" t="str">
        <f t="shared" si="11"/>
        <v/>
      </c>
      <c r="H126" s="54"/>
      <c r="L126" s="42" t="s">
        <v>184</v>
      </c>
      <c r="M126" s="23"/>
    </row>
    <row r="127" spans="1:14" x14ac:dyDescent="0.25">
      <c r="A127" s="25" t="s">
        <v>186</v>
      </c>
      <c r="B127" s="42" t="s">
        <v>1139</v>
      </c>
      <c r="C127" s="143"/>
      <c r="D127" s="143"/>
      <c r="E127" s="42"/>
      <c r="F127" s="151" t="str">
        <f t="shared" ref="F127" si="14">IF($C$129=0,"",IF(C127="[for completion]","",IF(C127="","",C127/$C$129)))</f>
        <v/>
      </c>
      <c r="G127" s="151" t="str">
        <f t="shared" ref="G127" si="15">IF($D$129=0,"",IF(D127="[for completion]","",IF(D127="","",D127/$D$129)))</f>
        <v/>
      </c>
      <c r="H127" s="23"/>
      <c r="L127" s="42" t="s">
        <v>1139</v>
      </c>
      <c r="M127" s="23"/>
    </row>
    <row r="128" spans="1:14" x14ac:dyDescent="0.25">
      <c r="A128" s="25" t="s">
        <v>1141</v>
      </c>
      <c r="B128" s="42" t="s">
        <v>96</v>
      </c>
      <c r="C128" s="143"/>
      <c r="D128" s="143"/>
      <c r="E128" s="42"/>
      <c r="F128" s="151" t="str">
        <f t="shared" si="10"/>
        <v/>
      </c>
      <c r="G128" s="151" t="str">
        <f t="shared" si="11"/>
        <v/>
      </c>
      <c r="H128" s="23"/>
      <c r="L128" s="23"/>
      <c r="M128" s="23"/>
    </row>
    <row r="129" spans="1:14" x14ac:dyDescent="0.25">
      <c r="A129" s="25" t="s">
        <v>1144</v>
      </c>
      <c r="B129" s="58" t="s">
        <v>98</v>
      </c>
      <c r="C129" s="143">
        <f>SUM(C112:C128)</f>
        <v>269890</v>
      </c>
      <c r="D129" s="143">
        <f>SUM(D112:D128)</f>
        <v>0</v>
      </c>
      <c r="E129" s="42"/>
      <c r="F129" s="139">
        <f>SUM(F112:F128)</f>
        <v>1</v>
      </c>
      <c r="G129" s="139">
        <f>SUM(G112:G128)</f>
        <v>0</v>
      </c>
      <c r="H129" s="23"/>
      <c r="L129" s="23"/>
      <c r="M129" s="23"/>
    </row>
    <row r="130" spans="1:14" outlineLevel="1" x14ac:dyDescent="0.25">
      <c r="A130" s="25" t="s">
        <v>187</v>
      </c>
      <c r="B130" s="53" t="s">
        <v>100</v>
      </c>
      <c r="C130" s="143"/>
      <c r="D130" s="143"/>
      <c r="E130" s="42"/>
      <c r="F130" s="151" t="str">
        <f>IF($C$129=0,"",IF(C130="[for completion]","",IF(C130="","",C130/$C$129)))</f>
        <v/>
      </c>
      <c r="G130" s="151" t="str">
        <f>IF($D$129=0,"",IF(D130="[for completion]","",IF(D130="","",D130/$D$129)))</f>
        <v/>
      </c>
      <c r="H130" s="23"/>
      <c r="L130" s="23"/>
      <c r="M130" s="23"/>
    </row>
    <row r="131" spans="1:14" outlineLevel="1" x14ac:dyDescent="0.25">
      <c r="A131" s="25" t="s">
        <v>188</v>
      </c>
      <c r="B131" s="53" t="s">
        <v>100</v>
      </c>
      <c r="C131" s="143"/>
      <c r="D131" s="143"/>
      <c r="E131" s="42"/>
      <c r="F131" s="151">
        <f t="shared" ref="F131:F136" si="16">IF($C$129=0,"",IF(C131="[for completion]","",C131/$C$129))</f>
        <v>0</v>
      </c>
      <c r="G131" s="151" t="str">
        <f t="shared" ref="G131:G136" si="17">IF($D$129=0,"",IF(D131="[for completion]","",D131/$D$129))</f>
        <v/>
      </c>
      <c r="H131" s="23"/>
      <c r="L131" s="23"/>
      <c r="M131" s="23"/>
    </row>
    <row r="132" spans="1:14" outlineLevel="1" x14ac:dyDescent="0.25">
      <c r="A132" s="25" t="s">
        <v>189</v>
      </c>
      <c r="B132" s="53" t="s">
        <v>100</v>
      </c>
      <c r="C132" s="143"/>
      <c r="D132" s="143"/>
      <c r="E132" s="42"/>
      <c r="F132" s="151">
        <f t="shared" si="16"/>
        <v>0</v>
      </c>
      <c r="G132" s="151" t="str">
        <f t="shared" si="17"/>
        <v/>
      </c>
      <c r="H132" s="23"/>
      <c r="L132" s="23"/>
      <c r="M132" s="23"/>
    </row>
    <row r="133" spans="1:14" outlineLevel="1" x14ac:dyDescent="0.25">
      <c r="A133" s="25" t="s">
        <v>190</v>
      </c>
      <c r="B133" s="53" t="s">
        <v>100</v>
      </c>
      <c r="C133" s="143"/>
      <c r="D133" s="143"/>
      <c r="E133" s="42"/>
      <c r="F133" s="151">
        <f t="shared" si="16"/>
        <v>0</v>
      </c>
      <c r="G133" s="151" t="str">
        <f t="shared" si="17"/>
        <v/>
      </c>
      <c r="H133" s="23"/>
      <c r="L133" s="23"/>
      <c r="M133" s="23"/>
    </row>
    <row r="134" spans="1:14" outlineLevel="1" x14ac:dyDescent="0.25">
      <c r="A134" s="25" t="s">
        <v>191</v>
      </c>
      <c r="B134" s="53" t="s">
        <v>100</v>
      </c>
      <c r="C134" s="143"/>
      <c r="D134" s="143"/>
      <c r="E134" s="42"/>
      <c r="F134" s="151">
        <f t="shared" si="16"/>
        <v>0</v>
      </c>
      <c r="G134" s="151" t="str">
        <f t="shared" si="17"/>
        <v/>
      </c>
      <c r="H134" s="23"/>
      <c r="L134" s="23"/>
      <c r="M134" s="23"/>
    </row>
    <row r="135" spans="1:14" outlineLevel="1" x14ac:dyDescent="0.25">
      <c r="A135" s="25" t="s">
        <v>192</v>
      </c>
      <c r="B135" s="53" t="s">
        <v>100</v>
      </c>
      <c r="C135" s="143"/>
      <c r="D135" s="143"/>
      <c r="E135" s="42"/>
      <c r="F135" s="151">
        <f t="shared" si="16"/>
        <v>0</v>
      </c>
      <c r="G135" s="151" t="str">
        <f t="shared" si="17"/>
        <v/>
      </c>
      <c r="H135" s="23"/>
      <c r="L135" s="23"/>
      <c r="M135" s="23"/>
    </row>
    <row r="136" spans="1:14" outlineLevel="1" x14ac:dyDescent="0.25">
      <c r="A136" s="25" t="s">
        <v>193</v>
      </c>
      <c r="B136" s="53" t="s">
        <v>100</v>
      </c>
      <c r="C136" s="143"/>
      <c r="D136" s="143"/>
      <c r="E136" s="42"/>
      <c r="F136" s="151">
        <f t="shared" si="16"/>
        <v>0</v>
      </c>
      <c r="G136" s="151" t="str">
        <f t="shared" si="17"/>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0" customFormat="1" x14ac:dyDescent="0.25">
      <c r="A138" s="25" t="s">
        <v>195</v>
      </c>
      <c r="B138" s="42" t="s">
        <v>163</v>
      </c>
      <c r="C138" s="143">
        <v>9</v>
      </c>
      <c r="D138" s="143"/>
      <c r="E138" s="50"/>
      <c r="F138" s="151">
        <f>IF($C$155=0,"",IF(C138="[for completion]","",IF(C138="","",C138/$C$155)))</f>
        <v>2.8902755074842077E-5</v>
      </c>
      <c r="G138" s="151" t="str">
        <f>IF($D$155=0,"",IF(D138="[for completion]","",IF(D138="","",D138/$D$155)))</f>
        <v/>
      </c>
      <c r="H138" s="23"/>
      <c r="I138" s="25"/>
      <c r="J138" s="25"/>
      <c r="K138" s="25"/>
      <c r="L138" s="23"/>
      <c r="M138" s="23"/>
      <c r="N138" s="23"/>
    </row>
    <row r="139" spans="1:14" s="60" customFormat="1" x14ac:dyDescent="0.25">
      <c r="A139" s="25" t="s">
        <v>196</v>
      </c>
      <c r="B139" s="42" t="s">
        <v>1135</v>
      </c>
      <c r="C139" s="143"/>
      <c r="D139" s="143"/>
      <c r="E139" s="50"/>
      <c r="F139" s="151" t="str">
        <f t="shared" ref="F139:F146" si="18">IF($C$155=0,"",IF(C139="[for completion]","",IF(C139="","",C139/$C$155)))</f>
        <v/>
      </c>
      <c r="G139" s="151" t="str">
        <f t="shared" ref="G139:G146" si="19">IF($D$155=0,"",IF(D139="[for completion]","",IF(D139="","",D139/$D$155)))</f>
        <v/>
      </c>
      <c r="H139" s="23"/>
      <c r="I139" s="25"/>
      <c r="J139" s="25"/>
      <c r="K139" s="25"/>
      <c r="L139" s="23"/>
      <c r="M139" s="23"/>
      <c r="N139" s="23"/>
    </row>
    <row r="140" spans="1:14" s="60" customFormat="1" x14ac:dyDescent="0.25">
      <c r="A140" s="25" t="s">
        <v>197</v>
      </c>
      <c r="B140" s="42" t="s">
        <v>172</v>
      </c>
      <c r="C140" s="143"/>
      <c r="D140" s="143"/>
      <c r="E140" s="50"/>
      <c r="F140" s="151" t="str">
        <f t="shared" si="18"/>
        <v/>
      </c>
      <c r="G140" s="151" t="str">
        <f t="shared" si="19"/>
        <v/>
      </c>
      <c r="H140" s="23"/>
      <c r="I140" s="25"/>
      <c r="J140" s="25"/>
      <c r="K140" s="25"/>
      <c r="L140" s="23"/>
      <c r="M140" s="23"/>
      <c r="N140" s="23"/>
    </row>
    <row r="141" spans="1:14" s="60" customFormat="1" x14ac:dyDescent="0.25">
      <c r="A141" s="25" t="s">
        <v>198</v>
      </c>
      <c r="B141" s="42" t="s">
        <v>1136</v>
      </c>
      <c r="C141" s="143"/>
      <c r="D141" s="143"/>
      <c r="E141" s="50"/>
      <c r="F141" s="151" t="str">
        <f t="shared" si="18"/>
        <v/>
      </c>
      <c r="G141" s="151" t="str">
        <f t="shared" si="19"/>
        <v/>
      </c>
      <c r="H141" s="23"/>
      <c r="I141" s="25"/>
      <c r="J141" s="25"/>
      <c r="K141" s="25"/>
      <c r="L141" s="23"/>
      <c r="M141" s="23"/>
      <c r="N141" s="23"/>
    </row>
    <row r="142" spans="1:14" s="60" customFormat="1" x14ac:dyDescent="0.25">
      <c r="A142" s="25" t="s">
        <v>199</v>
      </c>
      <c r="B142" s="42" t="s">
        <v>1137</v>
      </c>
      <c r="C142" s="143"/>
      <c r="D142" s="143"/>
      <c r="E142" s="50"/>
      <c r="F142" s="151" t="str">
        <f t="shared" si="18"/>
        <v/>
      </c>
      <c r="G142" s="151" t="str">
        <f t="shared" si="19"/>
        <v/>
      </c>
      <c r="H142" s="23"/>
      <c r="I142" s="25"/>
      <c r="J142" s="25"/>
      <c r="K142" s="25"/>
      <c r="L142" s="23"/>
      <c r="M142" s="23"/>
      <c r="N142" s="23"/>
    </row>
    <row r="143" spans="1:14" s="60" customFormat="1" x14ac:dyDescent="0.25">
      <c r="A143" s="25" t="s">
        <v>200</v>
      </c>
      <c r="B143" s="42" t="s">
        <v>174</v>
      </c>
      <c r="C143" s="143"/>
      <c r="D143" s="143"/>
      <c r="E143" s="42"/>
      <c r="F143" s="151" t="str">
        <f t="shared" si="18"/>
        <v/>
      </c>
      <c r="G143" s="151" t="str">
        <f t="shared" si="19"/>
        <v/>
      </c>
      <c r="H143" s="23"/>
      <c r="I143" s="25"/>
      <c r="J143" s="25"/>
      <c r="K143" s="25"/>
      <c r="L143" s="23"/>
      <c r="M143" s="23"/>
      <c r="N143" s="23"/>
    </row>
    <row r="144" spans="1:14" x14ac:dyDescent="0.25">
      <c r="A144" s="25" t="s">
        <v>201</v>
      </c>
      <c r="B144" s="42" t="s">
        <v>176</v>
      </c>
      <c r="C144" s="143">
        <v>311380</v>
      </c>
      <c r="D144" s="143"/>
      <c r="E144" s="42"/>
      <c r="F144" s="151">
        <f t="shared" si="18"/>
        <v>0.99997109724492517</v>
      </c>
      <c r="G144" s="151" t="str">
        <f t="shared" si="19"/>
        <v/>
      </c>
      <c r="H144" s="23"/>
      <c r="L144" s="23"/>
      <c r="M144" s="23"/>
    </row>
    <row r="145" spans="1:14" x14ac:dyDescent="0.25">
      <c r="A145" s="25" t="s">
        <v>202</v>
      </c>
      <c r="B145" s="42" t="s">
        <v>1138</v>
      </c>
      <c r="C145" s="143"/>
      <c r="D145" s="143"/>
      <c r="E145" s="42"/>
      <c r="F145" s="151" t="str">
        <f t="shared" si="18"/>
        <v/>
      </c>
      <c r="G145" s="151" t="str">
        <f t="shared" si="19"/>
        <v/>
      </c>
      <c r="H145" s="23"/>
      <c r="L145" s="23"/>
      <c r="M145" s="23"/>
      <c r="N145" s="54"/>
    </row>
    <row r="146" spans="1:14" x14ac:dyDescent="0.25">
      <c r="A146" s="25" t="s">
        <v>203</v>
      </c>
      <c r="B146" s="42" t="s">
        <v>178</v>
      </c>
      <c r="C146" s="143"/>
      <c r="D146" s="143"/>
      <c r="E146" s="42"/>
      <c r="F146" s="151" t="str">
        <f t="shared" si="18"/>
        <v/>
      </c>
      <c r="G146" s="151" t="str">
        <f t="shared" si="19"/>
        <v/>
      </c>
      <c r="H146" s="23"/>
      <c r="L146" s="23"/>
      <c r="M146" s="23"/>
      <c r="N146" s="54"/>
    </row>
    <row r="147" spans="1:14" x14ac:dyDescent="0.25">
      <c r="A147" s="25" t="s">
        <v>204</v>
      </c>
      <c r="B147" s="42" t="s">
        <v>1145</v>
      </c>
      <c r="C147" s="143"/>
      <c r="D147" s="143"/>
      <c r="E147" s="42"/>
      <c r="F147" s="151" t="str">
        <f t="shared" ref="F147" si="20">IF($C$155=0,"",IF(C147="[for completion]","",IF(C147="","",C147/$C$155)))</f>
        <v/>
      </c>
      <c r="G147" s="151" t="str">
        <f t="shared" ref="G147" si="21">IF($D$155=0,"",IF(D147="[for completion]","",IF(D147="","",D147/$D$155)))</f>
        <v/>
      </c>
      <c r="H147" s="23"/>
      <c r="L147" s="23"/>
      <c r="M147" s="23"/>
      <c r="N147" s="54"/>
    </row>
    <row r="148" spans="1:14" x14ac:dyDescent="0.25">
      <c r="A148" s="25" t="s">
        <v>205</v>
      </c>
      <c r="B148" s="42" t="s">
        <v>180</v>
      </c>
      <c r="C148" s="143"/>
      <c r="D148" s="143"/>
      <c r="E148" s="42"/>
      <c r="F148" s="151" t="str">
        <f t="shared" ref="F148:F154" si="22">IF($C$155=0,"",IF(C148="[for completion]","",IF(C148="","",C148/$C$155)))</f>
        <v/>
      </c>
      <c r="G148" s="151" t="str">
        <f t="shared" ref="G148:G154" si="23">IF($D$155=0,"",IF(D148="[for completion]","",IF(D148="","",D148/$D$155)))</f>
        <v/>
      </c>
      <c r="H148" s="23"/>
      <c r="L148" s="23"/>
      <c r="M148" s="23"/>
      <c r="N148" s="54"/>
    </row>
    <row r="149" spans="1:14" x14ac:dyDescent="0.25">
      <c r="A149" s="25" t="s">
        <v>206</v>
      </c>
      <c r="B149" s="42" t="s">
        <v>167</v>
      </c>
      <c r="C149" s="143">
        <v>0</v>
      </c>
      <c r="D149" s="143"/>
      <c r="E149" s="42"/>
      <c r="F149" s="151">
        <f t="shared" si="22"/>
        <v>0</v>
      </c>
      <c r="G149" s="151" t="str">
        <f t="shared" si="23"/>
        <v/>
      </c>
      <c r="H149" s="23"/>
      <c r="L149" s="23"/>
      <c r="M149" s="23"/>
      <c r="N149" s="54"/>
    </row>
    <row r="150" spans="1:14" x14ac:dyDescent="0.25">
      <c r="A150" s="25" t="s">
        <v>207</v>
      </c>
      <c r="B150" s="135" t="s">
        <v>1140</v>
      </c>
      <c r="C150" s="143"/>
      <c r="D150" s="143"/>
      <c r="E150" s="42"/>
      <c r="F150" s="151" t="str">
        <f t="shared" si="22"/>
        <v/>
      </c>
      <c r="G150" s="151" t="str">
        <f t="shared" si="23"/>
        <v/>
      </c>
      <c r="H150" s="23"/>
      <c r="L150" s="23"/>
      <c r="M150" s="23"/>
      <c r="N150" s="54"/>
    </row>
    <row r="151" spans="1:14" x14ac:dyDescent="0.25">
      <c r="A151" s="25" t="s">
        <v>208</v>
      </c>
      <c r="B151" s="42" t="s">
        <v>182</v>
      </c>
      <c r="C151" s="143">
        <v>0</v>
      </c>
      <c r="D151" s="143"/>
      <c r="E151" s="42"/>
      <c r="F151" s="151">
        <f t="shared" si="22"/>
        <v>0</v>
      </c>
      <c r="G151" s="151" t="str">
        <f t="shared" si="23"/>
        <v/>
      </c>
      <c r="H151" s="23"/>
      <c r="L151" s="23"/>
      <c r="M151" s="23"/>
      <c r="N151" s="54"/>
    </row>
    <row r="152" spans="1:14" x14ac:dyDescent="0.25">
      <c r="A152" s="25" t="s">
        <v>209</v>
      </c>
      <c r="B152" s="42" t="s">
        <v>184</v>
      </c>
      <c r="C152" s="143"/>
      <c r="D152" s="143"/>
      <c r="E152" s="42"/>
      <c r="F152" s="151" t="str">
        <f t="shared" si="22"/>
        <v/>
      </c>
      <c r="G152" s="151" t="str">
        <f t="shared" si="23"/>
        <v/>
      </c>
      <c r="H152" s="23"/>
      <c r="L152" s="23"/>
      <c r="M152" s="23"/>
      <c r="N152" s="54"/>
    </row>
    <row r="153" spans="1:14" x14ac:dyDescent="0.25">
      <c r="A153" s="25" t="s">
        <v>210</v>
      </c>
      <c r="B153" s="42" t="s">
        <v>1139</v>
      </c>
      <c r="C153" s="143"/>
      <c r="D153" s="143"/>
      <c r="E153" s="42"/>
      <c r="F153" s="151" t="str">
        <f t="shared" si="22"/>
        <v/>
      </c>
      <c r="G153" s="151" t="str">
        <f t="shared" si="23"/>
        <v/>
      </c>
      <c r="H153" s="23"/>
      <c r="L153" s="23"/>
      <c r="M153" s="23"/>
      <c r="N153" s="54"/>
    </row>
    <row r="154" spans="1:14" x14ac:dyDescent="0.25">
      <c r="A154" s="25" t="s">
        <v>1142</v>
      </c>
      <c r="B154" s="42" t="s">
        <v>96</v>
      </c>
      <c r="C154" s="143"/>
      <c r="D154" s="143"/>
      <c r="E154" s="42"/>
      <c r="F154" s="151" t="str">
        <f t="shared" si="22"/>
        <v/>
      </c>
      <c r="G154" s="151" t="str">
        <f t="shared" si="23"/>
        <v/>
      </c>
      <c r="H154" s="23"/>
      <c r="L154" s="23"/>
      <c r="M154" s="23"/>
      <c r="N154" s="54"/>
    </row>
    <row r="155" spans="1:14" x14ac:dyDescent="0.25">
      <c r="A155" s="25" t="s">
        <v>1146</v>
      </c>
      <c r="B155" s="58" t="s">
        <v>98</v>
      </c>
      <c r="C155" s="143">
        <f>SUM(C138:C154)</f>
        <v>311389</v>
      </c>
      <c r="D155" s="143">
        <f>SUM(D138:D154)</f>
        <v>0</v>
      </c>
      <c r="E155" s="42"/>
      <c r="F155" s="139">
        <f>SUM(F138:F154)</f>
        <v>1</v>
      </c>
      <c r="G155" s="139">
        <f>SUM(G138:G154)</f>
        <v>0</v>
      </c>
      <c r="H155" s="23"/>
      <c r="L155" s="23"/>
      <c r="M155" s="23"/>
      <c r="N155" s="54"/>
    </row>
    <row r="156" spans="1:14" outlineLevel="1" x14ac:dyDescent="0.25">
      <c r="A156" s="25" t="s">
        <v>211</v>
      </c>
      <c r="B156" s="53" t="s">
        <v>100</v>
      </c>
      <c r="C156" s="143"/>
      <c r="D156" s="143"/>
      <c r="E156" s="42"/>
      <c r="F156" s="151" t="str">
        <f>IF($C$155=0,"",IF(C156="[for completion]","",IF(C156="","",C156/$C$155)))</f>
        <v/>
      </c>
      <c r="G156" s="151" t="str">
        <f>IF($D$155=0,"",IF(D156="[for completion]","",IF(D156="","",D156/$D$155)))</f>
        <v/>
      </c>
      <c r="H156" s="23"/>
      <c r="L156" s="23"/>
      <c r="M156" s="23"/>
      <c r="N156" s="54"/>
    </row>
    <row r="157" spans="1:14" outlineLevel="1" x14ac:dyDescent="0.25">
      <c r="A157" s="25" t="s">
        <v>212</v>
      </c>
      <c r="B157" s="53" t="s">
        <v>100</v>
      </c>
      <c r="C157" s="143"/>
      <c r="D157" s="143"/>
      <c r="E157" s="42"/>
      <c r="F157" s="151" t="str">
        <f t="shared" ref="F157:F162" si="24">IF($C$155=0,"",IF(C157="[for completion]","",IF(C157="","",C157/$C$155)))</f>
        <v/>
      </c>
      <c r="G157" s="151" t="str">
        <f t="shared" ref="G157:G162" si="25">IF($D$155=0,"",IF(D157="[for completion]","",IF(D157="","",D157/$D$155)))</f>
        <v/>
      </c>
      <c r="H157" s="23"/>
      <c r="L157" s="23"/>
      <c r="M157" s="23"/>
      <c r="N157" s="54"/>
    </row>
    <row r="158" spans="1:14" outlineLevel="1" x14ac:dyDescent="0.25">
      <c r="A158" s="25" t="s">
        <v>213</v>
      </c>
      <c r="B158" s="53" t="s">
        <v>100</v>
      </c>
      <c r="C158" s="143"/>
      <c r="D158" s="143"/>
      <c r="E158" s="42"/>
      <c r="F158" s="151" t="str">
        <f t="shared" si="24"/>
        <v/>
      </c>
      <c r="G158" s="151" t="str">
        <f t="shared" si="25"/>
        <v/>
      </c>
      <c r="H158" s="23"/>
      <c r="L158" s="23"/>
      <c r="M158" s="23"/>
      <c r="N158" s="54"/>
    </row>
    <row r="159" spans="1:14" outlineLevel="1" x14ac:dyDescent="0.25">
      <c r="A159" s="25" t="s">
        <v>214</v>
      </c>
      <c r="B159" s="53" t="s">
        <v>100</v>
      </c>
      <c r="C159" s="143"/>
      <c r="D159" s="143"/>
      <c r="E159" s="42"/>
      <c r="F159" s="151" t="str">
        <f t="shared" si="24"/>
        <v/>
      </c>
      <c r="G159" s="151" t="str">
        <f t="shared" si="25"/>
        <v/>
      </c>
      <c r="H159" s="23"/>
      <c r="L159" s="23"/>
      <c r="M159" s="23"/>
      <c r="N159" s="54"/>
    </row>
    <row r="160" spans="1:14" outlineLevel="1" x14ac:dyDescent="0.25">
      <c r="A160" s="25" t="s">
        <v>215</v>
      </c>
      <c r="B160" s="53" t="s">
        <v>100</v>
      </c>
      <c r="C160" s="143"/>
      <c r="D160" s="143"/>
      <c r="E160" s="42"/>
      <c r="F160" s="151" t="str">
        <f t="shared" si="24"/>
        <v/>
      </c>
      <c r="G160" s="151" t="str">
        <f t="shared" si="25"/>
        <v/>
      </c>
      <c r="H160" s="23"/>
      <c r="L160" s="23"/>
      <c r="M160" s="23"/>
      <c r="N160" s="54"/>
    </row>
    <row r="161" spans="1:14" outlineLevel="1" x14ac:dyDescent="0.25">
      <c r="A161" s="25" t="s">
        <v>216</v>
      </c>
      <c r="B161" s="53" t="s">
        <v>100</v>
      </c>
      <c r="C161" s="143"/>
      <c r="D161" s="143"/>
      <c r="E161" s="42"/>
      <c r="F161" s="151" t="str">
        <f t="shared" si="24"/>
        <v/>
      </c>
      <c r="G161" s="151" t="str">
        <f t="shared" si="25"/>
        <v/>
      </c>
      <c r="H161" s="23"/>
      <c r="L161" s="23"/>
      <c r="M161" s="23"/>
      <c r="N161" s="54"/>
    </row>
    <row r="162" spans="1:14" outlineLevel="1" x14ac:dyDescent="0.25">
      <c r="A162" s="25" t="s">
        <v>217</v>
      </c>
      <c r="B162" s="53" t="s">
        <v>100</v>
      </c>
      <c r="C162" s="143"/>
      <c r="D162" s="143"/>
      <c r="E162" s="42"/>
      <c r="F162" s="151" t="str">
        <f t="shared" si="24"/>
        <v/>
      </c>
      <c r="G162" s="151" t="str">
        <f t="shared" si="25"/>
        <v/>
      </c>
      <c r="H162" s="23"/>
      <c r="L162" s="23"/>
      <c r="M162" s="23"/>
      <c r="N162" s="54"/>
    </row>
    <row r="163" spans="1:14" ht="15" customHeight="1" x14ac:dyDescent="0.25">
      <c r="A163" s="44"/>
      <c r="B163" s="45" t="s">
        <v>218</v>
      </c>
      <c r="C163" s="92" t="s">
        <v>158</v>
      </c>
      <c r="D163" s="92" t="s">
        <v>159</v>
      </c>
      <c r="E163" s="46"/>
      <c r="F163" s="92" t="s">
        <v>160</v>
      </c>
      <c r="G163" s="92" t="s">
        <v>161</v>
      </c>
      <c r="H163" s="23"/>
      <c r="L163" s="23"/>
      <c r="M163" s="23"/>
      <c r="N163" s="54"/>
    </row>
    <row r="164" spans="1:14" x14ac:dyDescent="0.25">
      <c r="A164" s="25" t="s">
        <v>220</v>
      </c>
      <c r="B164" s="23" t="s">
        <v>221</v>
      </c>
      <c r="C164" s="143">
        <v>309097</v>
      </c>
      <c r="D164" s="143"/>
      <c r="E164" s="62"/>
      <c r="F164" s="151">
        <f>IF($C$167=0,"",IF(C164="[for completion]","",IF(C164="","",C164/$C$167)))</f>
        <v>0.99263943170760693</v>
      </c>
      <c r="G164" s="151" t="str">
        <f>IF($D$167=0,"",IF(D164="[for completion]","",IF(D164="","",D164/$D$167)))</f>
        <v/>
      </c>
      <c r="H164" s="23"/>
      <c r="L164" s="23"/>
      <c r="M164" s="23"/>
      <c r="N164" s="54"/>
    </row>
    <row r="165" spans="1:14" x14ac:dyDescent="0.25">
      <c r="A165" s="25" t="s">
        <v>222</v>
      </c>
      <c r="B165" s="23" t="s">
        <v>223</v>
      </c>
      <c r="C165" s="143">
        <v>252</v>
      </c>
      <c r="D165" s="143"/>
      <c r="E165" s="62"/>
      <c r="F165" s="151">
        <f t="shared" ref="F165:F166" si="26">IF($C$167=0,"",IF(C165="[for completion]","",IF(C165="","",C165/$C$167)))</f>
        <v>8.0927714209557821E-4</v>
      </c>
      <c r="G165" s="151" t="str">
        <f t="shared" ref="G165:G166" si="27">IF($D$167=0,"",IF(D165="[for completion]","",IF(D165="","",D165/$D$167)))</f>
        <v/>
      </c>
      <c r="H165" s="23"/>
      <c r="L165" s="23"/>
      <c r="M165" s="23"/>
      <c r="N165" s="54"/>
    </row>
    <row r="166" spans="1:14" x14ac:dyDescent="0.25">
      <c r="A166" s="25" t="s">
        <v>224</v>
      </c>
      <c r="B166" s="23" t="s">
        <v>96</v>
      </c>
      <c r="C166" s="143">
        <v>2040</v>
      </c>
      <c r="D166" s="143"/>
      <c r="E166" s="62"/>
      <c r="F166" s="151">
        <f t="shared" si="26"/>
        <v>6.5512911502975382E-3</v>
      </c>
      <c r="G166" s="151" t="str">
        <f t="shared" si="27"/>
        <v/>
      </c>
      <c r="H166" s="23"/>
      <c r="L166" s="23"/>
      <c r="M166" s="23"/>
      <c r="N166" s="54"/>
    </row>
    <row r="167" spans="1:14" x14ac:dyDescent="0.25">
      <c r="A167" s="25" t="s">
        <v>225</v>
      </c>
      <c r="B167" s="63" t="s">
        <v>98</v>
      </c>
      <c r="C167" s="154">
        <f>SUM(C164:C166)</f>
        <v>311389</v>
      </c>
      <c r="D167" s="154">
        <f>SUM(D164:D166)</f>
        <v>0</v>
      </c>
      <c r="E167" s="62"/>
      <c r="F167" s="153">
        <f>SUM(F164:F166)</f>
        <v>1</v>
      </c>
      <c r="G167" s="153">
        <f>SUM(G164:G166)</f>
        <v>0</v>
      </c>
      <c r="H167" s="23"/>
      <c r="L167" s="23"/>
      <c r="M167" s="23"/>
      <c r="N167" s="54"/>
    </row>
    <row r="168" spans="1:14" outlineLevel="1" x14ac:dyDescent="0.25">
      <c r="A168" s="25" t="s">
        <v>226</v>
      </c>
      <c r="B168" s="63"/>
      <c r="C168" s="154"/>
      <c r="D168" s="154"/>
      <c r="E168" s="62"/>
      <c r="F168" s="62"/>
      <c r="G168" s="21"/>
      <c r="H168" s="23"/>
      <c r="L168" s="23"/>
      <c r="M168" s="23"/>
      <c r="N168" s="54"/>
    </row>
    <row r="169" spans="1:14" outlineLevel="1" x14ac:dyDescent="0.25">
      <c r="A169" s="25" t="s">
        <v>227</v>
      </c>
      <c r="B169" s="63"/>
      <c r="C169" s="154"/>
      <c r="D169" s="154"/>
      <c r="E169" s="62"/>
      <c r="F169" s="62"/>
      <c r="G169" s="21"/>
      <c r="H169" s="23"/>
      <c r="L169" s="23"/>
      <c r="M169" s="23"/>
      <c r="N169" s="54"/>
    </row>
    <row r="170" spans="1:14" outlineLevel="1" x14ac:dyDescent="0.25">
      <c r="A170" s="25" t="s">
        <v>228</v>
      </c>
      <c r="B170" s="63"/>
      <c r="C170" s="154"/>
      <c r="D170" s="154"/>
      <c r="E170" s="62"/>
      <c r="F170" s="62"/>
      <c r="G170" s="21"/>
      <c r="H170" s="23"/>
      <c r="L170" s="23"/>
      <c r="M170" s="23"/>
      <c r="N170" s="54"/>
    </row>
    <row r="171" spans="1:14" outlineLevel="1" x14ac:dyDescent="0.25">
      <c r="A171" s="25" t="s">
        <v>229</v>
      </c>
      <c r="B171" s="63"/>
      <c r="C171" s="154"/>
      <c r="D171" s="154"/>
      <c r="E171" s="62"/>
      <c r="F171" s="62"/>
      <c r="G171" s="21"/>
      <c r="H171" s="23"/>
      <c r="L171" s="23"/>
      <c r="M171" s="23"/>
      <c r="N171" s="54"/>
    </row>
    <row r="172" spans="1:14" outlineLevel="1" x14ac:dyDescent="0.25">
      <c r="A172" s="25" t="s">
        <v>230</v>
      </c>
      <c r="B172" s="63"/>
      <c r="C172" s="154"/>
      <c r="D172" s="154"/>
      <c r="E172" s="62"/>
      <c r="F172" s="62"/>
      <c r="G172" s="21"/>
      <c r="H172" s="23"/>
      <c r="L172" s="23"/>
      <c r="M172" s="23"/>
      <c r="N172" s="54"/>
    </row>
    <row r="173" spans="1:14" ht="15" customHeight="1" x14ac:dyDescent="0.25">
      <c r="A173" s="44"/>
      <c r="B173" s="45" t="s">
        <v>231</v>
      </c>
      <c r="C173" s="44" t="s">
        <v>63</v>
      </c>
      <c r="D173" s="44"/>
      <c r="E173" s="46"/>
      <c r="F173" s="47" t="s">
        <v>232</v>
      </c>
      <c r="G173" s="47"/>
      <c r="H173" s="23"/>
      <c r="L173" s="23"/>
      <c r="M173" s="23"/>
      <c r="N173" s="54"/>
    </row>
    <row r="174" spans="1:14" ht="15" customHeight="1" x14ac:dyDescent="0.25">
      <c r="A174" s="25" t="s">
        <v>233</v>
      </c>
      <c r="B174" s="42" t="s">
        <v>234</v>
      </c>
      <c r="C174" s="143"/>
      <c r="D174" s="39"/>
      <c r="E174" s="31"/>
      <c r="F174" s="151">
        <f>IF($C$179=0,"",IF(C174="[for completion]","",C174/$C$179))</f>
        <v>0</v>
      </c>
      <c r="G174" s="50"/>
      <c r="H174" s="23"/>
      <c r="L174" s="23"/>
      <c r="M174" s="23"/>
      <c r="N174" s="54"/>
    </row>
    <row r="175" spans="1:14" ht="30.75" customHeight="1" x14ac:dyDescent="0.25">
      <c r="A175" s="25" t="s">
        <v>9</v>
      </c>
      <c r="B175" s="42" t="s">
        <v>979</v>
      </c>
      <c r="C175" s="143">
        <v>0</v>
      </c>
      <c r="E175" s="52"/>
      <c r="F175" s="151">
        <f>IF($C$179=0,"",IF(C175="[for completion]","",C175/$C$179))</f>
        <v>0</v>
      </c>
      <c r="G175" s="50"/>
      <c r="H175" s="23"/>
      <c r="L175" s="23"/>
      <c r="M175" s="23"/>
      <c r="N175" s="54"/>
    </row>
    <row r="176" spans="1:14" x14ac:dyDescent="0.25">
      <c r="A176" s="25" t="s">
        <v>235</v>
      </c>
      <c r="B176" s="42" t="s">
        <v>236</v>
      </c>
      <c r="C176" s="143">
        <v>2690</v>
      </c>
      <c r="E176" s="52"/>
      <c r="F176" s="151"/>
      <c r="G176" s="50"/>
      <c r="H176" s="23"/>
      <c r="L176" s="23"/>
      <c r="M176" s="23"/>
      <c r="N176" s="54"/>
    </row>
    <row r="177" spans="1:14" x14ac:dyDescent="0.25">
      <c r="A177" s="25" t="s">
        <v>237</v>
      </c>
      <c r="B177" s="42" t="s">
        <v>238</v>
      </c>
      <c r="C177" s="143">
        <v>14505</v>
      </c>
      <c r="E177" s="52"/>
      <c r="F177" s="151">
        <f t="shared" ref="F177:F187" si="28">IF($C$179=0,"",IF(C177="[for completion]","",C177/$C$179))</f>
        <v>0.84355917417854032</v>
      </c>
      <c r="G177" s="50"/>
      <c r="H177" s="23"/>
      <c r="L177" s="23"/>
      <c r="M177" s="23"/>
      <c r="N177" s="54"/>
    </row>
    <row r="178" spans="1:14" x14ac:dyDescent="0.25">
      <c r="A178" s="25" t="s">
        <v>239</v>
      </c>
      <c r="B178" s="42" t="s">
        <v>96</v>
      </c>
      <c r="C178" s="143"/>
      <c r="E178" s="52"/>
      <c r="F178" s="151">
        <f t="shared" si="28"/>
        <v>0</v>
      </c>
      <c r="G178" s="50"/>
      <c r="H178" s="23"/>
      <c r="L178" s="23"/>
      <c r="M178" s="23"/>
      <c r="N178" s="54"/>
    </row>
    <row r="179" spans="1:14" x14ac:dyDescent="0.25">
      <c r="A179" s="25" t="s">
        <v>10</v>
      </c>
      <c r="B179" s="58" t="s">
        <v>98</v>
      </c>
      <c r="C179" s="145">
        <f>SUM(C174:C178)</f>
        <v>17195</v>
      </c>
      <c r="E179" s="52"/>
      <c r="F179" s="152">
        <f>SUM(F174:F178)</f>
        <v>0.84355917417854032</v>
      </c>
      <c r="G179" s="50"/>
      <c r="H179" s="23"/>
      <c r="L179" s="23"/>
      <c r="M179" s="23"/>
      <c r="N179" s="54"/>
    </row>
    <row r="180" spans="1:14" outlineLevel="1" x14ac:dyDescent="0.25">
      <c r="A180" s="25" t="s">
        <v>240</v>
      </c>
      <c r="B180" s="64" t="s">
        <v>241</v>
      </c>
      <c r="C180" s="143"/>
      <c r="E180" s="52"/>
      <c r="F180" s="151">
        <f t="shared" si="28"/>
        <v>0</v>
      </c>
      <c r="G180" s="50"/>
      <c r="H180" s="23"/>
      <c r="L180" s="23"/>
      <c r="M180" s="23"/>
      <c r="N180" s="54"/>
    </row>
    <row r="181" spans="1:14" s="64" customFormat="1" ht="30" outlineLevel="1" x14ac:dyDescent="0.25">
      <c r="A181" s="25" t="s">
        <v>242</v>
      </c>
      <c r="B181" s="64" t="s">
        <v>243</v>
      </c>
      <c r="C181" s="155"/>
      <c r="F181" s="151">
        <f t="shared" si="28"/>
        <v>0</v>
      </c>
    </row>
    <row r="182" spans="1:14" ht="30" outlineLevel="1" x14ac:dyDescent="0.25">
      <c r="A182" s="25" t="s">
        <v>244</v>
      </c>
      <c r="B182" s="64" t="s">
        <v>245</v>
      </c>
      <c r="C182" s="143"/>
      <c r="E182" s="52"/>
      <c r="F182" s="151">
        <f t="shared" si="28"/>
        <v>0</v>
      </c>
      <c r="G182" s="50"/>
      <c r="H182" s="23"/>
      <c r="L182" s="23"/>
      <c r="M182" s="23"/>
      <c r="N182" s="54"/>
    </row>
    <row r="183" spans="1:14" outlineLevel="1" x14ac:dyDescent="0.25">
      <c r="A183" s="25" t="s">
        <v>246</v>
      </c>
      <c r="B183" s="64" t="s">
        <v>247</v>
      </c>
      <c r="C183" s="143"/>
      <c r="E183" s="52"/>
      <c r="F183" s="151">
        <f t="shared" si="28"/>
        <v>0</v>
      </c>
      <c r="G183" s="50"/>
      <c r="H183" s="23"/>
      <c r="L183" s="23"/>
      <c r="M183" s="23"/>
      <c r="N183" s="54"/>
    </row>
    <row r="184" spans="1:14" s="64" customFormat="1" ht="30" outlineLevel="1" x14ac:dyDescent="0.25">
      <c r="A184" s="25" t="s">
        <v>248</v>
      </c>
      <c r="B184" s="64" t="s">
        <v>249</v>
      </c>
      <c r="C184" s="155"/>
      <c r="F184" s="151">
        <f t="shared" si="28"/>
        <v>0</v>
      </c>
    </row>
    <row r="185" spans="1:14" ht="30" outlineLevel="1" x14ac:dyDescent="0.25">
      <c r="A185" s="25" t="s">
        <v>250</v>
      </c>
      <c r="B185" s="64" t="s">
        <v>251</v>
      </c>
      <c r="C185" s="143"/>
      <c r="E185" s="52"/>
      <c r="F185" s="151">
        <f t="shared" si="28"/>
        <v>0</v>
      </c>
      <c r="G185" s="50"/>
      <c r="H185" s="23"/>
      <c r="L185" s="23"/>
      <c r="M185" s="23"/>
      <c r="N185" s="54"/>
    </row>
    <row r="186" spans="1:14" outlineLevel="1" x14ac:dyDescent="0.25">
      <c r="A186" s="25" t="s">
        <v>252</v>
      </c>
      <c r="B186" s="64" t="s">
        <v>253</v>
      </c>
      <c r="C186" s="143"/>
      <c r="E186" s="52"/>
      <c r="F186" s="151">
        <f t="shared" si="28"/>
        <v>0</v>
      </c>
      <c r="G186" s="50"/>
      <c r="H186" s="23"/>
      <c r="L186" s="23"/>
      <c r="M186" s="23"/>
      <c r="N186" s="54"/>
    </row>
    <row r="187" spans="1:14" outlineLevel="1" x14ac:dyDescent="0.25">
      <c r="A187" s="25" t="s">
        <v>254</v>
      </c>
      <c r="B187" s="64" t="s">
        <v>255</v>
      </c>
      <c r="C187" s="143"/>
      <c r="E187" s="52"/>
      <c r="F187" s="151">
        <f t="shared" si="28"/>
        <v>0</v>
      </c>
      <c r="G187" s="50"/>
      <c r="H187" s="23"/>
      <c r="L187" s="23"/>
      <c r="M187" s="23"/>
      <c r="N187" s="54"/>
    </row>
    <row r="188" spans="1:14" outlineLevel="1" x14ac:dyDescent="0.25">
      <c r="A188" s="25" t="s">
        <v>256</v>
      </c>
      <c r="B188" s="64"/>
      <c r="E188" s="52"/>
      <c r="F188" s="50"/>
      <c r="G188" s="50"/>
      <c r="H188" s="23"/>
      <c r="L188" s="23"/>
      <c r="M188" s="23"/>
      <c r="N188" s="54"/>
    </row>
    <row r="189" spans="1:14" outlineLevel="1" x14ac:dyDescent="0.25">
      <c r="A189" s="25" t="s">
        <v>257</v>
      </c>
      <c r="B189" s="64"/>
      <c r="E189" s="52"/>
      <c r="F189" s="50"/>
      <c r="G189" s="50"/>
      <c r="H189" s="23"/>
      <c r="L189" s="23"/>
      <c r="M189" s="23"/>
      <c r="N189" s="54"/>
    </row>
    <row r="190" spans="1:14" outlineLevel="1" x14ac:dyDescent="0.25">
      <c r="A190" s="25" t="s">
        <v>258</v>
      </c>
      <c r="B190" s="64"/>
      <c r="E190" s="52"/>
      <c r="F190" s="50"/>
      <c r="G190" s="50"/>
      <c r="H190" s="23"/>
      <c r="L190" s="23"/>
      <c r="M190" s="23"/>
      <c r="N190" s="54"/>
    </row>
    <row r="191" spans="1:14" outlineLevel="1" x14ac:dyDescent="0.25">
      <c r="A191" s="25" t="s">
        <v>259</v>
      </c>
      <c r="B191" s="53"/>
      <c r="E191" s="52"/>
      <c r="F191" s="50"/>
      <c r="G191" s="50"/>
      <c r="H191" s="23"/>
      <c r="L191" s="23"/>
      <c r="M191" s="23"/>
      <c r="N191" s="54"/>
    </row>
    <row r="192" spans="1:14" ht="15" customHeight="1" x14ac:dyDescent="0.25">
      <c r="A192" s="44"/>
      <c r="B192" s="45" t="s">
        <v>260</v>
      </c>
      <c r="C192" s="44" t="s">
        <v>63</v>
      </c>
      <c r="D192" s="44"/>
      <c r="E192" s="46"/>
      <c r="F192" s="47" t="s">
        <v>232</v>
      </c>
      <c r="G192" s="47"/>
      <c r="H192" s="23"/>
      <c r="L192" s="23"/>
      <c r="M192" s="23"/>
      <c r="N192" s="54"/>
    </row>
    <row r="193" spans="1:14" x14ac:dyDescent="0.25">
      <c r="A193" s="25" t="s">
        <v>261</v>
      </c>
      <c r="B193" s="42" t="s">
        <v>262</v>
      </c>
      <c r="C193" s="143">
        <v>17195</v>
      </c>
      <c r="E193" s="49"/>
      <c r="F193" s="151">
        <f t="shared" ref="F193:F206" si="29">IF($C$208=0,"",IF(C193="[for completion]","",C193/$C$208))</f>
        <v>1</v>
      </c>
      <c r="G193" s="50"/>
      <c r="H193" s="23"/>
      <c r="L193" s="23"/>
      <c r="M193" s="23"/>
      <c r="N193" s="54"/>
    </row>
    <row r="194" spans="1:14" x14ac:dyDescent="0.25">
      <c r="A194" s="25" t="s">
        <v>263</v>
      </c>
      <c r="B194" s="42" t="s">
        <v>264</v>
      </c>
      <c r="C194" s="143">
        <v>0</v>
      </c>
      <c r="E194" s="52"/>
      <c r="F194" s="151">
        <f t="shared" si="29"/>
        <v>0</v>
      </c>
      <c r="G194" s="52"/>
      <c r="H194" s="23"/>
      <c r="L194" s="23"/>
      <c r="M194" s="23"/>
      <c r="N194" s="54"/>
    </row>
    <row r="195" spans="1:14" x14ac:dyDescent="0.25">
      <c r="A195" s="25" t="s">
        <v>265</v>
      </c>
      <c r="B195" s="42" t="s">
        <v>266</v>
      </c>
      <c r="C195" s="143"/>
      <c r="E195" s="52"/>
      <c r="F195" s="151">
        <f t="shared" si="29"/>
        <v>0</v>
      </c>
      <c r="G195" s="52"/>
      <c r="H195" s="23"/>
      <c r="L195" s="23"/>
      <c r="M195" s="23"/>
      <c r="N195" s="54"/>
    </row>
    <row r="196" spans="1:14" x14ac:dyDescent="0.25">
      <c r="A196" s="25" t="s">
        <v>267</v>
      </c>
      <c r="B196" s="42" t="s">
        <v>268</v>
      </c>
      <c r="C196" s="143"/>
      <c r="E196" s="52"/>
      <c r="F196" s="151">
        <f t="shared" si="29"/>
        <v>0</v>
      </c>
      <c r="G196" s="52"/>
      <c r="H196" s="23"/>
      <c r="L196" s="23"/>
      <c r="M196" s="23"/>
      <c r="N196" s="54"/>
    </row>
    <row r="197" spans="1:14" x14ac:dyDescent="0.25">
      <c r="A197" s="25" t="s">
        <v>269</v>
      </c>
      <c r="B197" s="42" t="s">
        <v>270</v>
      </c>
      <c r="C197" s="143"/>
      <c r="E197" s="52"/>
      <c r="F197" s="151">
        <f t="shared" si="29"/>
        <v>0</v>
      </c>
      <c r="G197" s="52"/>
      <c r="H197" s="23"/>
      <c r="L197" s="23"/>
      <c r="M197" s="23"/>
      <c r="N197" s="54"/>
    </row>
    <row r="198" spans="1:14" x14ac:dyDescent="0.25">
      <c r="A198" s="25" t="s">
        <v>271</v>
      </c>
      <c r="B198" s="42" t="s">
        <v>272</v>
      </c>
      <c r="C198" s="143"/>
      <c r="E198" s="52"/>
      <c r="F198" s="151">
        <f t="shared" si="29"/>
        <v>0</v>
      </c>
      <c r="G198" s="52"/>
      <c r="H198" s="23"/>
      <c r="L198" s="23"/>
      <c r="M198" s="23"/>
      <c r="N198" s="54"/>
    </row>
    <row r="199" spans="1:14" x14ac:dyDescent="0.25">
      <c r="A199" s="25" t="s">
        <v>273</v>
      </c>
      <c r="B199" s="42" t="s">
        <v>274</v>
      </c>
      <c r="C199" s="143"/>
      <c r="E199" s="52"/>
      <c r="F199" s="151">
        <f t="shared" si="29"/>
        <v>0</v>
      </c>
      <c r="G199" s="52"/>
      <c r="H199" s="23"/>
      <c r="L199" s="23"/>
      <c r="M199" s="23"/>
      <c r="N199" s="54"/>
    </row>
    <row r="200" spans="1:14" x14ac:dyDescent="0.25">
      <c r="A200" s="25" t="s">
        <v>275</v>
      </c>
      <c r="B200" s="42" t="s">
        <v>12</v>
      </c>
      <c r="C200" s="143"/>
      <c r="E200" s="52"/>
      <c r="F200" s="151">
        <f t="shared" si="29"/>
        <v>0</v>
      </c>
      <c r="G200" s="52"/>
      <c r="H200" s="23"/>
      <c r="L200" s="23"/>
      <c r="M200" s="23"/>
      <c r="N200" s="54"/>
    </row>
    <row r="201" spans="1:14" x14ac:dyDescent="0.25">
      <c r="A201" s="25" t="s">
        <v>276</v>
      </c>
      <c r="B201" s="42" t="s">
        <v>277</v>
      </c>
      <c r="C201" s="143"/>
      <c r="E201" s="52"/>
      <c r="F201" s="151">
        <f t="shared" si="29"/>
        <v>0</v>
      </c>
      <c r="G201" s="52"/>
      <c r="H201" s="23"/>
      <c r="L201" s="23"/>
      <c r="M201" s="23"/>
      <c r="N201" s="54"/>
    </row>
    <row r="202" spans="1:14" x14ac:dyDescent="0.25">
      <c r="A202" s="25" t="s">
        <v>278</v>
      </c>
      <c r="B202" s="42" t="s">
        <v>279</v>
      </c>
      <c r="C202" s="143"/>
      <c r="E202" s="52"/>
      <c r="F202" s="151">
        <f t="shared" si="29"/>
        <v>0</v>
      </c>
      <c r="G202" s="52"/>
      <c r="H202" s="23"/>
      <c r="L202" s="23"/>
      <c r="M202" s="23"/>
      <c r="N202" s="54"/>
    </row>
    <row r="203" spans="1:14" x14ac:dyDescent="0.25">
      <c r="A203" s="25" t="s">
        <v>280</v>
      </c>
      <c r="B203" s="42" t="s">
        <v>281</v>
      </c>
      <c r="C203" s="143"/>
      <c r="E203" s="52"/>
      <c r="F203" s="151">
        <f t="shared" si="29"/>
        <v>0</v>
      </c>
      <c r="G203" s="52"/>
      <c r="H203" s="23"/>
      <c r="L203" s="23"/>
      <c r="M203" s="23"/>
      <c r="N203" s="54"/>
    </row>
    <row r="204" spans="1:14" x14ac:dyDescent="0.25">
      <c r="A204" s="25" t="s">
        <v>282</v>
      </c>
      <c r="B204" s="42" t="s">
        <v>283</v>
      </c>
      <c r="C204" s="143"/>
      <c r="E204" s="52"/>
      <c r="F204" s="151">
        <f t="shared" si="29"/>
        <v>0</v>
      </c>
      <c r="G204" s="52"/>
      <c r="H204" s="23"/>
      <c r="L204" s="23"/>
      <c r="M204" s="23"/>
      <c r="N204" s="54"/>
    </row>
    <row r="205" spans="1:14" x14ac:dyDescent="0.25">
      <c r="A205" s="25" t="s">
        <v>284</v>
      </c>
      <c r="B205" s="42" t="s">
        <v>285</v>
      </c>
      <c r="C205" s="143"/>
      <c r="E205" s="52"/>
      <c r="F205" s="151">
        <f t="shared" si="29"/>
        <v>0</v>
      </c>
      <c r="G205" s="52"/>
      <c r="H205" s="23"/>
      <c r="L205" s="23"/>
      <c r="M205" s="23"/>
      <c r="N205" s="54"/>
    </row>
    <row r="206" spans="1:14" x14ac:dyDescent="0.25">
      <c r="A206" s="25" t="s">
        <v>286</v>
      </c>
      <c r="B206" s="42" t="s">
        <v>96</v>
      </c>
      <c r="C206" s="143"/>
      <c r="E206" s="52"/>
      <c r="F206" s="151">
        <f t="shared" si="29"/>
        <v>0</v>
      </c>
      <c r="G206" s="52"/>
      <c r="H206" s="23"/>
      <c r="L206" s="23"/>
      <c r="M206" s="23"/>
      <c r="N206" s="54"/>
    </row>
    <row r="207" spans="1:14" x14ac:dyDescent="0.25">
      <c r="A207" s="25" t="s">
        <v>287</v>
      </c>
      <c r="B207" s="51" t="s">
        <v>288</v>
      </c>
      <c r="C207" s="143">
        <v>0</v>
      </c>
      <c r="E207" s="52"/>
      <c r="F207" s="151"/>
      <c r="G207" s="52"/>
      <c r="H207" s="23"/>
      <c r="L207" s="23"/>
      <c r="M207" s="23"/>
      <c r="N207" s="54"/>
    </row>
    <row r="208" spans="1:14" x14ac:dyDescent="0.25">
      <c r="A208" s="25" t="s">
        <v>289</v>
      </c>
      <c r="B208" s="58" t="s">
        <v>98</v>
      </c>
      <c r="C208" s="145">
        <f>SUM(C193:C206)</f>
        <v>17195</v>
      </c>
      <c r="D208" s="42"/>
      <c r="E208" s="52"/>
      <c r="F208" s="152">
        <f>SUM(F193:F206)</f>
        <v>1</v>
      </c>
      <c r="G208" s="52"/>
      <c r="H208" s="23"/>
      <c r="L208" s="23"/>
      <c r="M208" s="23"/>
      <c r="N208" s="54"/>
    </row>
    <row r="209" spans="1:14" outlineLevel="1" x14ac:dyDescent="0.25">
      <c r="A209" s="25" t="s">
        <v>290</v>
      </c>
      <c r="B209" s="53" t="s">
        <v>100</v>
      </c>
      <c r="C209" s="143"/>
      <c r="E209" s="52"/>
      <c r="F209" s="151">
        <f>IF($C$208=0,"",IF(C209="[for completion]","",C209/$C$208))</f>
        <v>0</v>
      </c>
      <c r="G209" s="52"/>
      <c r="H209" s="23"/>
      <c r="L209" s="23"/>
      <c r="M209" s="23"/>
      <c r="N209" s="54"/>
    </row>
    <row r="210" spans="1:14" outlineLevel="1" x14ac:dyDescent="0.25">
      <c r="A210" s="25" t="s">
        <v>291</v>
      </c>
      <c r="B210" s="53" t="s">
        <v>100</v>
      </c>
      <c r="C210" s="143"/>
      <c r="E210" s="52"/>
      <c r="F210" s="151">
        <f t="shared" ref="F210:F215" si="30">IF($C$208=0,"",IF(C210="[for completion]","",C210/$C$208))</f>
        <v>0</v>
      </c>
      <c r="G210" s="52"/>
      <c r="H210" s="23"/>
      <c r="L210" s="23"/>
      <c r="M210" s="23"/>
      <c r="N210" s="54"/>
    </row>
    <row r="211" spans="1:14" outlineLevel="1" x14ac:dyDescent="0.25">
      <c r="A211" s="25" t="s">
        <v>292</v>
      </c>
      <c r="B211" s="53" t="s">
        <v>100</v>
      </c>
      <c r="C211" s="143"/>
      <c r="E211" s="52"/>
      <c r="F211" s="151">
        <f t="shared" si="30"/>
        <v>0</v>
      </c>
      <c r="G211" s="52"/>
      <c r="H211" s="23"/>
      <c r="L211" s="23"/>
      <c r="M211" s="23"/>
      <c r="N211" s="54"/>
    </row>
    <row r="212" spans="1:14" outlineLevel="1" x14ac:dyDescent="0.25">
      <c r="A212" s="25" t="s">
        <v>293</v>
      </c>
      <c r="B212" s="53" t="s">
        <v>100</v>
      </c>
      <c r="C212" s="143"/>
      <c r="E212" s="52"/>
      <c r="F212" s="151">
        <f t="shared" si="30"/>
        <v>0</v>
      </c>
      <c r="G212" s="52"/>
      <c r="H212" s="23"/>
      <c r="L212" s="23"/>
      <c r="M212" s="23"/>
      <c r="N212" s="54"/>
    </row>
    <row r="213" spans="1:14" outlineLevel="1" x14ac:dyDescent="0.25">
      <c r="A213" s="25" t="s">
        <v>294</v>
      </c>
      <c r="B213" s="53" t="s">
        <v>100</v>
      </c>
      <c r="C213" s="143"/>
      <c r="E213" s="52"/>
      <c r="F213" s="151">
        <f t="shared" si="30"/>
        <v>0</v>
      </c>
      <c r="G213" s="52"/>
      <c r="H213" s="23"/>
      <c r="L213" s="23"/>
      <c r="M213" s="23"/>
      <c r="N213" s="54"/>
    </row>
    <row r="214" spans="1:14" outlineLevel="1" x14ac:dyDescent="0.25">
      <c r="A214" s="25" t="s">
        <v>295</v>
      </c>
      <c r="B214" s="53" t="s">
        <v>100</v>
      </c>
      <c r="C214" s="143"/>
      <c r="E214" s="52"/>
      <c r="F214" s="151">
        <f t="shared" si="30"/>
        <v>0</v>
      </c>
      <c r="G214" s="52"/>
      <c r="H214" s="23"/>
      <c r="L214" s="23"/>
      <c r="M214" s="23"/>
      <c r="N214" s="54"/>
    </row>
    <row r="215" spans="1:14" outlineLevel="1" x14ac:dyDescent="0.25">
      <c r="A215" s="25" t="s">
        <v>296</v>
      </c>
      <c r="B215" s="53" t="s">
        <v>100</v>
      </c>
      <c r="C215" s="143"/>
      <c r="E215" s="52"/>
      <c r="F215" s="151">
        <f t="shared" si="30"/>
        <v>0</v>
      </c>
      <c r="G215" s="52"/>
      <c r="H215" s="23"/>
      <c r="L215" s="23"/>
      <c r="M215" s="23"/>
      <c r="N215" s="54"/>
    </row>
    <row r="216" spans="1:14" ht="15" customHeight="1" x14ac:dyDescent="0.25">
      <c r="A216" s="44"/>
      <c r="B216" s="45" t="s">
        <v>297</v>
      </c>
      <c r="C216" s="44" t="s">
        <v>63</v>
      </c>
      <c r="D216" s="44"/>
      <c r="E216" s="46"/>
      <c r="F216" s="47" t="s">
        <v>86</v>
      </c>
      <c r="G216" s="47" t="s">
        <v>219</v>
      </c>
      <c r="H216" s="23"/>
      <c r="L216" s="23"/>
      <c r="M216" s="23"/>
      <c r="N216" s="54"/>
    </row>
    <row r="217" spans="1:14" x14ac:dyDescent="0.25">
      <c r="A217" s="25" t="s">
        <v>298</v>
      </c>
      <c r="B217" s="21" t="s">
        <v>299</v>
      </c>
      <c r="C217" s="143">
        <v>17195</v>
      </c>
      <c r="E217" s="62"/>
      <c r="F217" s="151">
        <f>IF($C$38=0,"",IF(C217="[for completion]","",IF(C217="","",C217/$C$38)))</f>
        <v>5.2330606481143328E-2</v>
      </c>
      <c r="G217" s="151">
        <f>IF($C$39=0,"",IF(C217="[for completion]","",IF(C217="","",C217/$C$39)))</f>
        <v>5.5220319279101059E-2</v>
      </c>
      <c r="H217" s="23"/>
      <c r="L217" s="23"/>
      <c r="M217" s="23"/>
      <c r="N217" s="54"/>
    </row>
    <row r="218" spans="1:14" x14ac:dyDescent="0.25">
      <c r="A218" s="25" t="s">
        <v>300</v>
      </c>
      <c r="B218" s="21" t="s">
        <v>301</v>
      </c>
      <c r="C218" s="143"/>
      <c r="E218" s="62"/>
      <c r="F218" s="151" t="str">
        <f t="shared" ref="F218:F219" si="31">IF($C$38=0,"",IF(C218="[for completion]","",IF(C218="","",C218/$C$38)))</f>
        <v/>
      </c>
      <c r="G218" s="151" t="str">
        <f t="shared" ref="G218:G219" si="32">IF($C$39=0,"",IF(C218="[for completion]","",IF(C218="","",C218/$C$39)))</f>
        <v/>
      </c>
      <c r="H218" s="23"/>
      <c r="L218" s="23"/>
      <c r="M218" s="23"/>
      <c r="N218" s="54"/>
    </row>
    <row r="219" spans="1:14" x14ac:dyDescent="0.25">
      <c r="A219" s="25" t="s">
        <v>302</v>
      </c>
      <c r="B219" s="21" t="s">
        <v>96</v>
      </c>
      <c r="C219" s="143"/>
      <c r="E219" s="62"/>
      <c r="F219" s="151" t="str">
        <f t="shared" si="31"/>
        <v/>
      </c>
      <c r="G219" s="151" t="str">
        <f t="shared" si="32"/>
        <v/>
      </c>
      <c r="H219" s="23"/>
      <c r="L219" s="23"/>
      <c r="M219" s="23"/>
      <c r="N219" s="54"/>
    </row>
    <row r="220" spans="1:14" x14ac:dyDescent="0.25">
      <c r="A220" s="25" t="s">
        <v>303</v>
      </c>
      <c r="B220" s="58" t="s">
        <v>98</v>
      </c>
      <c r="C220" s="143">
        <f>SUM(C217:C219)</f>
        <v>17195</v>
      </c>
      <c r="E220" s="62"/>
      <c r="F220" s="139">
        <f>SUM(F217:F219)</f>
        <v>5.2330606481143328E-2</v>
      </c>
      <c r="G220" s="139">
        <f>SUM(G217:G219)</f>
        <v>5.5220319279101059E-2</v>
      </c>
      <c r="H220" s="23"/>
      <c r="L220" s="23"/>
      <c r="M220" s="23"/>
      <c r="N220" s="54"/>
    </row>
    <row r="221" spans="1:14" outlineLevel="1" x14ac:dyDescent="0.25">
      <c r="A221" s="25" t="s">
        <v>304</v>
      </c>
      <c r="B221" s="53" t="s">
        <v>100</v>
      </c>
      <c r="C221" s="143"/>
      <c r="E221" s="62"/>
      <c r="F221" s="151" t="str">
        <f t="shared" ref="F221:F227" si="33">IF($C$38=0,"",IF(C221="[for completion]","",IF(C221="","",C221/$C$38)))</f>
        <v/>
      </c>
      <c r="G221" s="151" t="str">
        <f t="shared" ref="G221:G227" si="34">IF($C$39=0,"",IF(C221="[for completion]","",IF(C221="","",C221/$C$39)))</f>
        <v/>
      </c>
      <c r="H221" s="23"/>
      <c r="L221" s="23"/>
      <c r="M221" s="23"/>
      <c r="N221" s="54"/>
    </row>
    <row r="222" spans="1:14" outlineLevel="1" x14ac:dyDescent="0.25">
      <c r="A222" s="25" t="s">
        <v>305</v>
      </c>
      <c r="B222" s="53" t="s">
        <v>100</v>
      </c>
      <c r="C222" s="143"/>
      <c r="E222" s="62"/>
      <c r="F222" s="151" t="str">
        <f t="shared" si="33"/>
        <v/>
      </c>
      <c r="G222" s="151" t="str">
        <f t="shared" si="34"/>
        <v/>
      </c>
      <c r="H222" s="23"/>
      <c r="L222" s="23"/>
      <c r="M222" s="23"/>
      <c r="N222" s="54"/>
    </row>
    <row r="223" spans="1:14" outlineLevel="1" x14ac:dyDescent="0.25">
      <c r="A223" s="25" t="s">
        <v>306</v>
      </c>
      <c r="B223" s="53" t="s">
        <v>100</v>
      </c>
      <c r="C223" s="143"/>
      <c r="E223" s="62"/>
      <c r="F223" s="151" t="str">
        <f t="shared" si="33"/>
        <v/>
      </c>
      <c r="G223" s="151" t="str">
        <f t="shared" si="34"/>
        <v/>
      </c>
      <c r="H223" s="23"/>
      <c r="L223" s="23"/>
      <c r="M223" s="23"/>
      <c r="N223" s="54"/>
    </row>
    <row r="224" spans="1:14" outlineLevel="1" x14ac:dyDescent="0.25">
      <c r="A224" s="25" t="s">
        <v>307</v>
      </c>
      <c r="B224" s="53" t="s">
        <v>100</v>
      </c>
      <c r="C224" s="143"/>
      <c r="E224" s="62"/>
      <c r="F224" s="151" t="str">
        <f t="shared" si="33"/>
        <v/>
      </c>
      <c r="G224" s="151" t="str">
        <f t="shared" si="34"/>
        <v/>
      </c>
      <c r="H224" s="23"/>
      <c r="L224" s="23"/>
      <c r="M224" s="23"/>
      <c r="N224" s="54"/>
    </row>
    <row r="225" spans="1:14" outlineLevel="1" x14ac:dyDescent="0.25">
      <c r="A225" s="25" t="s">
        <v>308</v>
      </c>
      <c r="B225" s="53" t="s">
        <v>100</v>
      </c>
      <c r="C225" s="143"/>
      <c r="E225" s="62"/>
      <c r="F225" s="151" t="str">
        <f t="shared" si="33"/>
        <v/>
      </c>
      <c r="G225" s="151" t="str">
        <f t="shared" si="34"/>
        <v/>
      </c>
      <c r="H225" s="23"/>
      <c r="L225" s="23"/>
      <c r="M225" s="23"/>
    </row>
    <row r="226" spans="1:14" outlineLevel="1" x14ac:dyDescent="0.25">
      <c r="A226" s="25" t="s">
        <v>309</v>
      </c>
      <c r="B226" s="53" t="s">
        <v>100</v>
      </c>
      <c r="C226" s="143"/>
      <c r="E226" s="42"/>
      <c r="F226" s="151" t="str">
        <f t="shared" si="33"/>
        <v/>
      </c>
      <c r="G226" s="151" t="str">
        <f t="shared" si="34"/>
        <v/>
      </c>
      <c r="H226" s="23"/>
      <c r="L226" s="23"/>
      <c r="M226" s="23"/>
    </row>
    <row r="227" spans="1:14" outlineLevel="1" x14ac:dyDescent="0.25">
      <c r="A227" s="25" t="s">
        <v>310</v>
      </c>
      <c r="B227" s="53" t="s">
        <v>100</v>
      </c>
      <c r="C227" s="143"/>
      <c r="E227" s="62"/>
      <c r="F227" s="151" t="str">
        <f t="shared" si="33"/>
        <v/>
      </c>
      <c r="G227" s="151" t="str">
        <f t="shared" si="34"/>
        <v/>
      </c>
      <c r="H227" s="23"/>
      <c r="L227" s="23"/>
      <c r="M227" s="23"/>
    </row>
    <row r="228" spans="1:14" ht="15" customHeight="1" x14ac:dyDescent="0.25">
      <c r="A228" s="44"/>
      <c r="B228" s="45" t="s">
        <v>311</v>
      </c>
      <c r="C228" s="44"/>
      <c r="D228" s="44"/>
      <c r="E228" s="46"/>
      <c r="F228" s="47"/>
      <c r="G228" s="47"/>
      <c r="H228" s="23"/>
      <c r="L228" s="23"/>
      <c r="M228" s="23"/>
    </row>
    <row r="229" spans="1:14" ht="30" x14ac:dyDescent="0.25">
      <c r="A229" s="25" t="s">
        <v>312</v>
      </c>
      <c r="B229" s="42" t="s">
        <v>313</v>
      </c>
      <c r="C229" s="300" t="s">
        <v>2171</v>
      </c>
      <c r="H229" s="23"/>
      <c r="L229" s="23"/>
      <c r="M229" s="23"/>
    </row>
    <row r="230" spans="1:14" ht="15" customHeight="1" x14ac:dyDescent="0.25">
      <c r="A230" s="44"/>
      <c r="B230" s="45" t="s">
        <v>314</v>
      </c>
      <c r="C230" s="44"/>
      <c r="D230" s="44"/>
      <c r="E230" s="46"/>
      <c r="F230" s="47"/>
      <c r="G230" s="47"/>
      <c r="H230" s="23"/>
      <c r="L230" s="23"/>
      <c r="M230" s="23"/>
    </row>
    <row r="231" spans="1:14" x14ac:dyDescent="0.25">
      <c r="A231" s="25" t="s">
        <v>11</v>
      </c>
      <c r="B231" s="25" t="s">
        <v>982</v>
      </c>
      <c r="C231" s="143" t="s">
        <v>33</v>
      </c>
      <c r="E231" s="42"/>
      <c r="H231" s="23"/>
      <c r="L231" s="23"/>
      <c r="M231" s="23"/>
    </row>
    <row r="232" spans="1:14" x14ac:dyDescent="0.25">
      <c r="A232" s="25" t="s">
        <v>315</v>
      </c>
      <c r="B232" s="65" t="s">
        <v>316</v>
      </c>
      <c r="C232" s="143" t="s">
        <v>33</v>
      </c>
      <c r="E232" s="42"/>
      <c r="H232" s="23"/>
      <c r="L232" s="23"/>
      <c r="M232" s="23"/>
    </row>
    <row r="233" spans="1:14" x14ac:dyDescent="0.25">
      <c r="A233" s="25" t="s">
        <v>317</v>
      </c>
      <c r="B233" s="65" t="s">
        <v>318</v>
      </c>
      <c r="C233" s="143" t="s">
        <v>33</v>
      </c>
      <c r="E233" s="42"/>
      <c r="H233" s="23"/>
      <c r="L233" s="23"/>
      <c r="M233" s="23"/>
    </row>
    <row r="234" spans="1:14" outlineLevel="1" x14ac:dyDescent="0.25">
      <c r="A234" s="25" t="s">
        <v>319</v>
      </c>
      <c r="B234" s="40" t="s">
        <v>320</v>
      </c>
      <c r="C234" s="145"/>
      <c r="D234" s="42"/>
      <c r="E234" s="42"/>
      <c r="H234" s="23"/>
      <c r="L234" s="23"/>
      <c r="M234" s="23"/>
    </row>
    <row r="235" spans="1:14" outlineLevel="1" x14ac:dyDescent="0.25">
      <c r="A235" s="25" t="s">
        <v>321</v>
      </c>
      <c r="B235" s="40" t="s">
        <v>322</v>
      </c>
      <c r="C235" s="145"/>
      <c r="D235" s="42"/>
      <c r="E235" s="42"/>
      <c r="H235" s="23"/>
      <c r="L235" s="23"/>
      <c r="M235" s="23"/>
    </row>
    <row r="236" spans="1:14" outlineLevel="1" x14ac:dyDescent="0.25">
      <c r="A236" s="25" t="s">
        <v>323</v>
      </c>
      <c r="B236" s="40" t="s">
        <v>324</v>
      </c>
      <c r="C236" s="217"/>
      <c r="D236" s="42"/>
      <c r="E236" s="42"/>
      <c r="H236" s="23"/>
      <c r="L236" s="23"/>
      <c r="M236" s="23"/>
    </row>
    <row r="237" spans="1:14" outlineLevel="1" x14ac:dyDescent="0.25">
      <c r="A237" s="25" t="s">
        <v>325</v>
      </c>
      <c r="C237" s="42"/>
      <c r="D237" s="42"/>
      <c r="E237" s="42"/>
      <c r="H237" s="23"/>
      <c r="L237" s="23"/>
      <c r="M237" s="23"/>
    </row>
    <row r="238" spans="1:14" outlineLevel="1" x14ac:dyDescent="0.25">
      <c r="A238" s="25" t="s">
        <v>326</v>
      </c>
      <c r="C238" s="42"/>
      <c r="D238" s="42"/>
      <c r="E238" s="42"/>
      <c r="H238" s="23"/>
      <c r="L238" s="23"/>
      <c r="M238" s="23"/>
    </row>
    <row r="239" spans="1:14" outlineLevel="1" x14ac:dyDescent="0.25">
      <c r="A239" s="44"/>
      <c r="B239" s="45" t="s">
        <v>2141</v>
      </c>
      <c r="C239" s="44"/>
      <c r="D239" s="44"/>
      <c r="E239" s="46"/>
      <c r="F239" s="47"/>
      <c r="G239" s="47"/>
      <c r="H239" s="23"/>
      <c r="K239" s="66"/>
      <c r="L239" s="66"/>
      <c r="M239" s="66"/>
      <c r="N239" s="66"/>
    </row>
    <row r="240" spans="1:14" ht="30" outlineLevel="1" x14ac:dyDescent="0.25">
      <c r="A240" s="25" t="s">
        <v>1153</v>
      </c>
      <c r="B240" s="25" t="s">
        <v>2055</v>
      </c>
      <c r="D240" s="214"/>
      <c r="E240"/>
      <c r="F240"/>
      <c r="G240"/>
      <c r="H240" s="23"/>
      <c r="K240" s="66"/>
      <c r="L240" s="66"/>
      <c r="M240" s="66"/>
      <c r="N240" s="66"/>
    </row>
    <row r="241" spans="1:14" ht="30" outlineLevel="1" x14ac:dyDescent="0.25">
      <c r="A241" s="25" t="s">
        <v>1155</v>
      </c>
      <c r="B241" s="25" t="s">
        <v>2108</v>
      </c>
      <c r="C241" s="231"/>
      <c r="D241" s="214"/>
      <c r="E241"/>
      <c r="F241"/>
      <c r="G241"/>
      <c r="H241" s="23"/>
      <c r="K241" s="66"/>
      <c r="L241" s="66"/>
      <c r="M241" s="66"/>
      <c r="N241" s="66"/>
    </row>
    <row r="242" spans="1:14" outlineLevel="1" x14ac:dyDescent="0.25">
      <c r="A242" s="25" t="s">
        <v>2053</v>
      </c>
      <c r="B242" s="25" t="s">
        <v>1157</v>
      </c>
      <c r="C242" s="25" t="s">
        <v>1158</v>
      </c>
      <c r="D242" s="214"/>
      <c r="E242"/>
      <c r="F242"/>
      <c r="G242"/>
      <c r="H242" s="23"/>
      <c r="K242" s="66"/>
      <c r="L242" s="66"/>
      <c r="M242" s="66"/>
      <c r="N242" s="66"/>
    </row>
    <row r="243" spans="1:14" outlineLevel="1" x14ac:dyDescent="0.25">
      <c r="A243" s="231" t="s">
        <v>2054</v>
      </c>
      <c r="B243" s="25" t="s">
        <v>1154</v>
      </c>
      <c r="C243" s="302"/>
      <c r="D243" s="214"/>
      <c r="E243"/>
      <c r="F243"/>
      <c r="G243"/>
      <c r="H243" s="23"/>
      <c r="K243" s="66"/>
      <c r="L243" s="66"/>
      <c r="M243" s="66"/>
      <c r="N243" s="66"/>
    </row>
    <row r="244" spans="1:14" outlineLevel="1" x14ac:dyDescent="0.25">
      <c r="A244" s="25" t="s">
        <v>1159</v>
      </c>
      <c r="C244" s="303" t="s">
        <v>2172</v>
      </c>
      <c r="D244" s="214"/>
      <c r="E244"/>
      <c r="F244"/>
      <c r="G244"/>
      <c r="H244" s="23"/>
      <c r="K244" s="66"/>
      <c r="L244" s="66"/>
      <c r="M244" s="66"/>
      <c r="N244" s="66"/>
    </row>
    <row r="245" spans="1:14" outlineLevel="1" x14ac:dyDescent="0.25">
      <c r="A245" s="231" t="s">
        <v>1160</v>
      </c>
      <c r="D245" s="214"/>
      <c r="E245"/>
      <c r="F245"/>
      <c r="G245"/>
      <c r="H245" s="23"/>
      <c r="K245" s="66"/>
      <c r="L245" s="66"/>
      <c r="M245" s="66"/>
      <c r="N245" s="66"/>
    </row>
    <row r="246" spans="1:14" outlineLevel="1" x14ac:dyDescent="0.25">
      <c r="A246" s="231" t="s">
        <v>1156</v>
      </c>
      <c r="D246" s="214"/>
      <c r="E246"/>
      <c r="F246"/>
      <c r="G246"/>
      <c r="H246" s="23"/>
      <c r="K246" s="66"/>
      <c r="L246" s="66"/>
      <c r="M246" s="66"/>
      <c r="N246" s="66"/>
    </row>
    <row r="247" spans="1:14" outlineLevel="1" x14ac:dyDescent="0.25">
      <c r="A247" s="231" t="s">
        <v>1161</v>
      </c>
      <c r="D247" s="214"/>
      <c r="E247"/>
      <c r="F247"/>
      <c r="G247"/>
      <c r="H247" s="23"/>
      <c r="K247" s="66"/>
      <c r="L247" s="66"/>
      <c r="M247" s="66"/>
      <c r="N247" s="66"/>
    </row>
    <row r="248" spans="1:14" outlineLevel="1" x14ac:dyDescent="0.25">
      <c r="A248" s="231" t="s">
        <v>1162</v>
      </c>
      <c r="D248" s="214"/>
      <c r="E248"/>
      <c r="F248"/>
      <c r="G248"/>
      <c r="H248" s="23"/>
      <c r="K248" s="66"/>
      <c r="L248" s="66"/>
      <c r="M248" s="66"/>
      <c r="N248" s="66"/>
    </row>
    <row r="249" spans="1:14" outlineLevel="1" x14ac:dyDescent="0.25">
      <c r="A249" s="231" t="s">
        <v>1163</v>
      </c>
      <c r="D249" s="214"/>
      <c r="E249"/>
      <c r="F249"/>
      <c r="G249"/>
      <c r="H249" s="23"/>
      <c r="K249" s="66"/>
      <c r="L249" s="66"/>
      <c r="M249" s="66"/>
      <c r="N249" s="66"/>
    </row>
    <row r="250" spans="1:14" outlineLevel="1" x14ac:dyDescent="0.25">
      <c r="A250" s="231" t="s">
        <v>1164</v>
      </c>
      <c r="D250" s="214"/>
      <c r="E250"/>
      <c r="F250"/>
      <c r="G250"/>
      <c r="H250" s="23"/>
      <c r="K250" s="66"/>
      <c r="L250" s="66"/>
      <c r="M250" s="66"/>
      <c r="N250" s="66"/>
    </row>
    <row r="251" spans="1:14" outlineLevel="1" x14ac:dyDescent="0.25">
      <c r="A251" s="231" t="s">
        <v>1165</v>
      </c>
      <c r="D251" s="214"/>
      <c r="E251"/>
      <c r="F251"/>
      <c r="G251"/>
      <c r="H251" s="23"/>
      <c r="K251" s="66"/>
      <c r="L251" s="66"/>
      <c r="M251" s="66"/>
      <c r="N251" s="66"/>
    </row>
    <row r="252" spans="1:14" outlineLevel="1" x14ac:dyDescent="0.25">
      <c r="A252" s="231" t="s">
        <v>1166</v>
      </c>
      <c r="D252" s="214"/>
      <c r="E252"/>
      <c r="F252"/>
      <c r="G252"/>
      <c r="H252" s="23"/>
      <c r="K252" s="66"/>
      <c r="L252" s="66"/>
      <c r="M252" s="66"/>
      <c r="N252" s="66"/>
    </row>
    <row r="253" spans="1:14" outlineLevel="1" x14ac:dyDescent="0.25">
      <c r="A253" s="231" t="s">
        <v>1167</v>
      </c>
      <c r="D253" s="214"/>
      <c r="E253"/>
      <c r="F253"/>
      <c r="G253"/>
      <c r="H253" s="23"/>
      <c r="K253" s="66"/>
      <c r="L253" s="66"/>
      <c r="M253" s="66"/>
      <c r="N253" s="66"/>
    </row>
    <row r="254" spans="1:14" outlineLevel="1" x14ac:dyDescent="0.25">
      <c r="A254" s="231" t="s">
        <v>1168</v>
      </c>
      <c r="D254" s="214"/>
      <c r="E254"/>
      <c r="F254"/>
      <c r="G254"/>
      <c r="H254" s="23"/>
      <c r="K254" s="66"/>
      <c r="L254" s="66"/>
      <c r="M254" s="66"/>
      <c r="N254" s="66"/>
    </row>
    <row r="255" spans="1:14" outlineLevel="1" x14ac:dyDescent="0.25">
      <c r="A255" s="231" t="s">
        <v>1169</v>
      </c>
      <c r="D255" s="214"/>
      <c r="E255"/>
      <c r="F255"/>
      <c r="G255"/>
      <c r="H255" s="23"/>
      <c r="K255" s="66"/>
      <c r="L255" s="66"/>
      <c r="M255" s="66"/>
      <c r="N255" s="66"/>
    </row>
    <row r="256" spans="1:14" outlineLevel="1" x14ac:dyDescent="0.25">
      <c r="A256" s="231" t="s">
        <v>1170</v>
      </c>
      <c r="D256" s="214"/>
      <c r="E256"/>
      <c r="F256"/>
      <c r="G256"/>
      <c r="H256" s="23"/>
      <c r="K256" s="66"/>
      <c r="L256" s="66"/>
      <c r="M256" s="66"/>
      <c r="N256" s="66"/>
    </row>
    <row r="257" spans="1:14" outlineLevel="1" x14ac:dyDescent="0.25">
      <c r="A257" s="231" t="s">
        <v>1171</v>
      </c>
      <c r="D257" s="214"/>
      <c r="E257"/>
      <c r="F257"/>
      <c r="G257"/>
      <c r="H257" s="23"/>
      <c r="K257" s="66"/>
      <c r="L257" s="66"/>
      <c r="M257" s="66"/>
      <c r="N257" s="66"/>
    </row>
    <row r="258" spans="1:14" outlineLevel="1" x14ac:dyDescent="0.25">
      <c r="A258" s="231" t="s">
        <v>1172</v>
      </c>
      <c r="D258" s="214"/>
      <c r="E258"/>
      <c r="F258"/>
      <c r="G258"/>
      <c r="H258" s="23"/>
      <c r="K258" s="66"/>
      <c r="L258" s="66"/>
      <c r="M258" s="66"/>
      <c r="N258" s="66"/>
    </row>
    <row r="259" spans="1:14" outlineLevel="1" x14ac:dyDescent="0.25">
      <c r="A259" s="231" t="s">
        <v>1173</v>
      </c>
      <c r="D259" s="214"/>
      <c r="E259"/>
      <c r="F259"/>
      <c r="G259"/>
      <c r="H259" s="23"/>
      <c r="K259" s="66"/>
      <c r="L259" s="66"/>
      <c r="M259" s="66"/>
      <c r="N259" s="66"/>
    </row>
    <row r="260" spans="1:14" outlineLevel="1" x14ac:dyDescent="0.25">
      <c r="A260" s="231" t="s">
        <v>1174</v>
      </c>
      <c r="D260" s="214"/>
      <c r="E260"/>
      <c r="F260"/>
      <c r="G260"/>
      <c r="H260" s="23"/>
      <c r="K260" s="66"/>
      <c r="L260" s="66"/>
      <c r="M260" s="66"/>
      <c r="N260" s="66"/>
    </row>
    <row r="261" spans="1:14" outlineLevel="1" x14ac:dyDescent="0.25">
      <c r="A261" s="231" t="s">
        <v>1175</v>
      </c>
      <c r="D261" s="214"/>
      <c r="E261"/>
      <c r="F261"/>
      <c r="G261"/>
      <c r="H261" s="23"/>
      <c r="K261" s="66"/>
      <c r="L261" s="66"/>
      <c r="M261" s="66"/>
      <c r="N261" s="66"/>
    </row>
    <row r="262" spans="1:14" outlineLevel="1" x14ac:dyDescent="0.25">
      <c r="A262" s="231" t="s">
        <v>1176</v>
      </c>
      <c r="D262" s="214"/>
      <c r="E262"/>
      <c r="F262"/>
      <c r="G262"/>
      <c r="H262" s="23"/>
      <c r="K262" s="66"/>
      <c r="L262" s="66"/>
      <c r="M262" s="66"/>
      <c r="N262" s="66"/>
    </row>
    <row r="263" spans="1:14" outlineLevel="1" x14ac:dyDescent="0.25">
      <c r="A263" s="231" t="s">
        <v>1177</v>
      </c>
      <c r="D263" s="214"/>
      <c r="E263"/>
      <c r="F263"/>
      <c r="G263"/>
      <c r="H263" s="23"/>
      <c r="K263" s="66"/>
      <c r="L263" s="66"/>
      <c r="M263" s="66"/>
      <c r="N263" s="66"/>
    </row>
    <row r="264" spans="1:14" outlineLevel="1" x14ac:dyDescent="0.25">
      <c r="A264" s="231" t="s">
        <v>1178</v>
      </c>
      <c r="D264" s="214"/>
      <c r="E264"/>
      <c r="F264"/>
      <c r="G264"/>
      <c r="H264" s="23"/>
      <c r="K264" s="66"/>
      <c r="L264" s="66"/>
      <c r="M264" s="66"/>
      <c r="N264" s="66"/>
    </row>
    <row r="265" spans="1:14" outlineLevel="1" x14ac:dyDescent="0.25">
      <c r="A265" s="231" t="s">
        <v>1179</v>
      </c>
      <c r="D265" s="214"/>
      <c r="E265"/>
      <c r="F265"/>
      <c r="G265"/>
      <c r="H265" s="23"/>
      <c r="K265" s="66"/>
      <c r="L265" s="66"/>
      <c r="M265" s="66"/>
      <c r="N265" s="66"/>
    </row>
    <row r="266" spans="1:14" outlineLevel="1" x14ac:dyDescent="0.25">
      <c r="A266" s="231" t="s">
        <v>1180</v>
      </c>
      <c r="D266" s="214"/>
      <c r="E266"/>
      <c r="F266"/>
      <c r="G266"/>
      <c r="H266" s="23"/>
      <c r="K266" s="66"/>
      <c r="L266" s="66"/>
      <c r="M266" s="66"/>
      <c r="N266" s="66"/>
    </row>
    <row r="267" spans="1:14" outlineLevel="1" x14ac:dyDescent="0.25">
      <c r="A267" s="231" t="s">
        <v>1181</v>
      </c>
      <c r="D267" s="214"/>
      <c r="E267"/>
      <c r="F267"/>
      <c r="G267"/>
      <c r="H267" s="23"/>
      <c r="K267" s="66"/>
      <c r="L267" s="66"/>
      <c r="M267" s="66"/>
      <c r="N267" s="66"/>
    </row>
    <row r="268" spans="1:14" outlineLevel="1" x14ac:dyDescent="0.25">
      <c r="A268" s="231" t="s">
        <v>1182</v>
      </c>
      <c r="D268" s="214"/>
      <c r="E268"/>
      <c r="F268"/>
      <c r="G268"/>
      <c r="H268" s="23"/>
      <c r="K268" s="66"/>
      <c r="L268" s="66"/>
      <c r="M268" s="66"/>
      <c r="N268" s="66"/>
    </row>
    <row r="269" spans="1:14" outlineLevel="1" x14ac:dyDescent="0.25">
      <c r="A269" s="231" t="s">
        <v>1183</v>
      </c>
      <c r="D269" s="214"/>
      <c r="E269"/>
      <c r="F269"/>
      <c r="G269"/>
      <c r="H269" s="23"/>
      <c r="K269" s="66"/>
      <c r="L269" s="66"/>
      <c r="M269" s="66"/>
      <c r="N269" s="66"/>
    </row>
    <row r="270" spans="1:14" outlineLevel="1" x14ac:dyDescent="0.25">
      <c r="A270" s="231" t="s">
        <v>1184</v>
      </c>
      <c r="D270" s="214"/>
      <c r="E270"/>
      <c r="F270"/>
      <c r="G270"/>
      <c r="H270" s="23"/>
      <c r="K270" s="66"/>
      <c r="L270" s="66"/>
      <c r="M270" s="66"/>
      <c r="N270" s="66"/>
    </row>
    <row r="271" spans="1:14" outlineLevel="1" x14ac:dyDescent="0.25">
      <c r="A271" s="231" t="s">
        <v>1185</v>
      </c>
      <c r="D271" s="214"/>
      <c r="E271"/>
      <c r="F271"/>
      <c r="G271"/>
      <c r="H271" s="23"/>
      <c r="K271" s="66"/>
      <c r="L271" s="66"/>
      <c r="M271" s="66"/>
      <c r="N271" s="66"/>
    </row>
    <row r="272" spans="1:14" outlineLevel="1" x14ac:dyDescent="0.25">
      <c r="A272" s="231" t="s">
        <v>1186</v>
      </c>
      <c r="D272" s="214"/>
      <c r="E272"/>
      <c r="F272"/>
      <c r="G272"/>
      <c r="H272" s="23"/>
      <c r="K272" s="66"/>
      <c r="L272" s="66"/>
      <c r="M272" s="66"/>
      <c r="N272" s="66"/>
    </row>
    <row r="273" spans="1:14" outlineLevel="1" x14ac:dyDescent="0.25">
      <c r="A273" s="231" t="s">
        <v>1187</v>
      </c>
      <c r="D273" s="214"/>
      <c r="E273"/>
      <c r="F273"/>
      <c r="G273"/>
      <c r="H273" s="23"/>
      <c r="K273" s="66"/>
      <c r="L273" s="66"/>
      <c r="M273" s="66"/>
      <c r="N273" s="66"/>
    </row>
    <row r="274" spans="1:14" outlineLevel="1" x14ac:dyDescent="0.25">
      <c r="A274" s="231" t="s">
        <v>1188</v>
      </c>
      <c r="D274" s="214"/>
      <c r="E274"/>
      <c r="F274"/>
      <c r="G274"/>
      <c r="H274" s="23"/>
      <c r="K274" s="66"/>
      <c r="L274" s="66"/>
      <c r="M274" s="66"/>
      <c r="N274" s="66"/>
    </row>
    <row r="275" spans="1:14" outlineLevel="1" x14ac:dyDescent="0.25">
      <c r="A275" s="231" t="s">
        <v>1189</v>
      </c>
      <c r="D275" s="214"/>
      <c r="E275"/>
      <c r="F275"/>
      <c r="G275"/>
      <c r="H275" s="23"/>
      <c r="K275" s="66"/>
      <c r="L275" s="66"/>
      <c r="M275" s="66"/>
      <c r="N275" s="66"/>
    </row>
    <row r="276" spans="1:14" outlineLevel="1" x14ac:dyDescent="0.25">
      <c r="A276" s="231" t="s">
        <v>1190</v>
      </c>
      <c r="D276" s="214"/>
      <c r="E276"/>
      <c r="F276"/>
      <c r="G276"/>
      <c r="H276" s="23"/>
      <c r="K276" s="66"/>
      <c r="L276" s="66"/>
      <c r="M276" s="66"/>
      <c r="N276" s="66"/>
    </row>
    <row r="277" spans="1:14" outlineLevel="1" x14ac:dyDescent="0.25">
      <c r="A277" s="231" t="s">
        <v>1191</v>
      </c>
      <c r="D277" s="214"/>
      <c r="E277"/>
      <c r="F277"/>
      <c r="G277"/>
      <c r="H277" s="23"/>
      <c r="K277" s="66"/>
      <c r="L277" s="66"/>
      <c r="M277" s="66"/>
      <c r="N277" s="66"/>
    </row>
    <row r="278" spans="1:14" outlineLevel="1" x14ac:dyDescent="0.25">
      <c r="A278" s="231" t="s">
        <v>1192</v>
      </c>
      <c r="D278" s="214"/>
      <c r="E278"/>
      <c r="F278"/>
      <c r="G278"/>
      <c r="H278" s="23"/>
      <c r="K278" s="66"/>
      <c r="L278" s="66"/>
      <c r="M278" s="66"/>
      <c r="N278" s="66"/>
    </row>
    <row r="279" spans="1:14" outlineLevel="1" x14ac:dyDescent="0.25">
      <c r="A279" s="231" t="s">
        <v>1193</v>
      </c>
      <c r="D279" s="214"/>
      <c r="E279"/>
      <c r="F279"/>
      <c r="G279"/>
      <c r="H279" s="23"/>
      <c r="K279" s="66"/>
      <c r="L279" s="66"/>
      <c r="M279" s="66"/>
      <c r="N279" s="66"/>
    </row>
    <row r="280" spans="1:14" outlineLevel="1" x14ac:dyDescent="0.25">
      <c r="A280" s="231" t="s">
        <v>1194</v>
      </c>
      <c r="D280" s="214"/>
      <c r="E280"/>
      <c r="F280"/>
      <c r="G280"/>
      <c r="H280" s="23"/>
      <c r="K280" s="66"/>
      <c r="L280" s="66"/>
      <c r="M280" s="66"/>
      <c r="N280" s="66"/>
    </row>
    <row r="281" spans="1:14" outlineLevel="1" x14ac:dyDescent="0.25">
      <c r="A281" s="231" t="s">
        <v>1195</v>
      </c>
      <c r="D281" s="214"/>
      <c r="E281"/>
      <c r="F281"/>
      <c r="G281"/>
      <c r="H281" s="23"/>
      <c r="K281" s="66"/>
      <c r="L281" s="66"/>
      <c r="M281" s="66"/>
      <c r="N281" s="66"/>
    </row>
    <row r="282" spans="1:14" outlineLevel="1" x14ac:dyDescent="0.25">
      <c r="A282" s="231" t="s">
        <v>1196</v>
      </c>
      <c r="D282" s="214"/>
      <c r="E282"/>
      <c r="F282"/>
      <c r="G282"/>
      <c r="H282" s="23"/>
      <c r="K282" s="66"/>
      <c r="L282" s="66"/>
      <c r="M282" s="66"/>
      <c r="N282" s="66"/>
    </row>
    <row r="283" spans="1:14" outlineLevel="1" x14ac:dyDescent="0.25">
      <c r="A283" s="231" t="s">
        <v>1197</v>
      </c>
      <c r="D283" s="214"/>
      <c r="E283"/>
      <c r="F283"/>
      <c r="G283"/>
      <c r="H283" s="23"/>
      <c r="K283" s="66"/>
      <c r="L283" s="66"/>
      <c r="M283" s="66"/>
      <c r="N283" s="66"/>
    </row>
    <row r="284" spans="1:14" outlineLevel="1" x14ac:dyDescent="0.25">
      <c r="A284" s="231" t="s">
        <v>1198</v>
      </c>
      <c r="D284" s="214"/>
      <c r="E284"/>
      <c r="F284"/>
      <c r="G284"/>
      <c r="H284" s="23"/>
      <c r="K284" s="66"/>
      <c r="L284" s="66"/>
      <c r="M284" s="66"/>
      <c r="N284" s="66"/>
    </row>
    <row r="285" spans="1:14" ht="37.5" x14ac:dyDescent="0.25">
      <c r="A285" s="36"/>
      <c r="B285" s="36" t="s">
        <v>327</v>
      </c>
      <c r="C285" s="36" t="s">
        <v>1</v>
      </c>
      <c r="D285" s="36" t="s">
        <v>1</v>
      </c>
      <c r="E285" s="36"/>
      <c r="F285" s="37"/>
      <c r="G285" s="38"/>
      <c r="H285" s="23"/>
      <c r="I285" s="29"/>
      <c r="J285" s="29"/>
      <c r="K285" s="29"/>
      <c r="L285" s="29"/>
      <c r="M285" s="31"/>
    </row>
    <row r="286" spans="1:14" ht="18.75" x14ac:dyDescent="0.25">
      <c r="A286" s="67" t="s">
        <v>2151</v>
      </c>
      <c r="B286" s="68"/>
      <c r="C286" s="68"/>
      <c r="D286" s="68"/>
      <c r="E286" s="68"/>
      <c r="F286" s="69"/>
      <c r="G286" s="68"/>
      <c r="H286" s="23"/>
      <c r="I286" s="29"/>
      <c r="J286" s="29"/>
      <c r="K286" s="29"/>
      <c r="L286" s="29"/>
      <c r="M286" s="31"/>
    </row>
    <row r="287" spans="1:14" ht="18.75" x14ac:dyDescent="0.25">
      <c r="A287" s="67" t="s">
        <v>2152</v>
      </c>
      <c r="B287" s="68"/>
      <c r="C287" s="68"/>
      <c r="D287" s="68"/>
      <c r="E287" s="68"/>
      <c r="F287" s="69"/>
      <c r="G287" s="68"/>
      <c r="H287" s="23"/>
      <c r="I287" s="29"/>
      <c r="J287" s="29"/>
      <c r="K287" s="29"/>
      <c r="L287" s="29"/>
      <c r="M287" s="31"/>
    </row>
    <row r="288" spans="1:14" x14ac:dyDescent="0.25">
      <c r="A288" s="25" t="s">
        <v>328</v>
      </c>
      <c r="B288" s="40" t="s">
        <v>329</v>
      </c>
      <c r="C288" s="70">
        <f>ROW(B38)</f>
        <v>38</v>
      </c>
      <c r="D288" s="61"/>
      <c r="E288" s="61"/>
      <c r="F288" s="61"/>
      <c r="G288" s="61"/>
      <c r="H288" s="23"/>
      <c r="I288" s="40"/>
      <c r="J288" s="70"/>
      <c r="L288" s="61"/>
      <c r="M288" s="61"/>
      <c r="N288" s="61"/>
    </row>
    <row r="289" spans="1:14" x14ac:dyDescent="0.25">
      <c r="A289" s="25" t="s">
        <v>330</v>
      </c>
      <c r="B289" s="40" t="s">
        <v>331</v>
      </c>
      <c r="C289" s="70">
        <f>ROW(B39)</f>
        <v>39</v>
      </c>
      <c r="E289" s="61"/>
      <c r="F289" s="61"/>
      <c r="H289" s="23"/>
      <c r="I289" s="40"/>
      <c r="J289" s="70"/>
      <c r="L289" s="61"/>
      <c r="M289" s="61"/>
    </row>
    <row r="290" spans="1:14" x14ac:dyDescent="0.25">
      <c r="A290" s="25" t="s">
        <v>332</v>
      </c>
      <c r="B290" s="40" t="s">
        <v>333</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334</v>
      </c>
      <c r="B291" s="40" t="s">
        <v>335</v>
      </c>
      <c r="C291" s="70">
        <f>ROW(B52)</f>
        <v>52</v>
      </c>
      <c r="H291" s="23"/>
      <c r="I291" s="40"/>
      <c r="J291" s="70"/>
    </row>
    <row r="292" spans="1:14" x14ac:dyDescent="0.25">
      <c r="A292" s="25" t="s">
        <v>336</v>
      </c>
      <c r="B292" s="40" t="s">
        <v>337</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338</v>
      </c>
      <c r="B293" s="40" t="s">
        <v>339</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340</v>
      </c>
      <c r="B294" s="40" t="s">
        <v>341</v>
      </c>
      <c r="C294" s="70">
        <f>ROW(B111)</f>
        <v>111</v>
      </c>
      <c r="F294" s="71"/>
      <c r="H294" s="23"/>
      <c r="I294" s="40"/>
      <c r="J294" s="70"/>
      <c r="M294" s="71"/>
    </row>
    <row r="295" spans="1:14" x14ac:dyDescent="0.25">
      <c r="A295" s="25" t="s">
        <v>342</v>
      </c>
      <c r="B295" s="40" t="s">
        <v>343</v>
      </c>
      <c r="C295" s="70">
        <f>ROW(B163)</f>
        <v>163</v>
      </c>
      <c r="E295" s="71"/>
      <c r="F295" s="71"/>
      <c r="H295" s="23"/>
      <c r="I295" s="40"/>
      <c r="J295" s="70"/>
      <c r="L295" s="71"/>
      <c r="M295" s="71"/>
    </row>
    <row r="296" spans="1:14" x14ac:dyDescent="0.25">
      <c r="A296" s="25" t="s">
        <v>344</v>
      </c>
      <c r="B296" s="40" t="s">
        <v>345</v>
      </c>
      <c r="C296" s="70">
        <f>ROW(B137)</f>
        <v>137</v>
      </c>
      <c r="E296" s="71"/>
      <c r="F296" s="71"/>
      <c r="H296" s="23"/>
      <c r="I296" s="40"/>
      <c r="J296" s="70"/>
      <c r="L296" s="71"/>
      <c r="M296" s="71"/>
    </row>
    <row r="297" spans="1:14" ht="30" x14ac:dyDescent="0.25">
      <c r="A297" s="25" t="s">
        <v>346</v>
      </c>
      <c r="B297" s="25" t="s">
        <v>347</v>
      </c>
      <c r="C297" s="70" t="str">
        <f>ROW('C. HTT Harmonised Glossary'!B17)&amp;" for Harmonised Glossary"</f>
        <v>17 for Harmonised Glossary</v>
      </c>
      <c r="E297" s="71"/>
      <c r="H297" s="23"/>
      <c r="J297" s="70"/>
      <c r="L297" s="71"/>
    </row>
    <row r="298" spans="1:14" x14ac:dyDescent="0.25">
      <c r="A298" s="25" t="s">
        <v>348</v>
      </c>
      <c r="B298" s="40" t="s">
        <v>349</v>
      </c>
      <c r="C298" s="70">
        <f>ROW(B65)</f>
        <v>65</v>
      </c>
      <c r="E298" s="71"/>
      <c r="H298" s="23"/>
      <c r="I298" s="40"/>
      <c r="J298" s="70"/>
      <c r="L298" s="71"/>
    </row>
    <row r="299" spans="1:14" x14ac:dyDescent="0.25">
      <c r="A299" s="25" t="s">
        <v>350</v>
      </c>
      <c r="B299" s="40" t="s">
        <v>351</v>
      </c>
      <c r="C299" s="70">
        <f>ROW(B88)</f>
        <v>88</v>
      </c>
      <c r="E299" s="71"/>
      <c r="H299" s="23"/>
      <c r="I299" s="40"/>
      <c r="J299" s="70"/>
      <c r="L299" s="71"/>
    </row>
    <row r="300" spans="1:14" x14ac:dyDescent="0.25">
      <c r="A300" s="25" t="s">
        <v>352</v>
      </c>
      <c r="B300" s="40" t="s">
        <v>353</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354</v>
      </c>
      <c r="B301" s="40"/>
      <c r="C301" s="70"/>
      <c r="D301" s="70"/>
      <c r="E301" s="71"/>
      <c r="H301" s="23"/>
      <c r="I301" s="40"/>
      <c r="J301" s="70"/>
      <c r="K301" s="70"/>
      <c r="L301" s="71"/>
    </row>
    <row r="302" spans="1:14" outlineLevel="1" x14ac:dyDescent="0.25">
      <c r="A302" s="25" t="s">
        <v>355</v>
      </c>
      <c r="B302" s="40"/>
      <c r="C302" s="70"/>
      <c r="D302" s="70"/>
      <c r="E302" s="71"/>
      <c r="H302" s="23"/>
      <c r="I302" s="40"/>
      <c r="J302" s="70"/>
      <c r="K302" s="70"/>
      <c r="L302" s="71"/>
    </row>
    <row r="303" spans="1:14" outlineLevel="1" x14ac:dyDescent="0.25">
      <c r="A303" s="25" t="s">
        <v>356</v>
      </c>
      <c r="B303" s="40"/>
      <c r="C303" s="70"/>
      <c r="D303" s="70"/>
      <c r="E303" s="71"/>
      <c r="H303" s="23"/>
      <c r="I303" s="40"/>
      <c r="J303" s="70"/>
      <c r="K303" s="70"/>
      <c r="L303" s="71"/>
    </row>
    <row r="304" spans="1:14" outlineLevel="1" x14ac:dyDescent="0.25">
      <c r="A304" s="25" t="s">
        <v>357</v>
      </c>
      <c r="B304" s="40"/>
      <c r="C304" s="70"/>
      <c r="D304" s="70"/>
      <c r="E304" s="71"/>
      <c r="H304" s="23"/>
      <c r="I304" s="40"/>
      <c r="J304" s="70"/>
      <c r="K304" s="70"/>
      <c r="L304" s="71"/>
    </row>
    <row r="305" spans="1:14" outlineLevel="1" x14ac:dyDescent="0.25">
      <c r="A305" s="25" t="s">
        <v>358</v>
      </c>
      <c r="B305" s="40"/>
      <c r="C305" s="70"/>
      <c r="D305" s="70"/>
      <c r="E305" s="71"/>
      <c r="H305" s="23"/>
      <c r="I305" s="40"/>
      <c r="J305" s="70"/>
      <c r="K305" s="70"/>
      <c r="L305" s="71"/>
      <c r="N305" s="54"/>
    </row>
    <row r="306" spans="1:14" outlineLevel="1" x14ac:dyDescent="0.25">
      <c r="A306" s="25" t="s">
        <v>359</v>
      </c>
      <c r="B306" s="40"/>
      <c r="C306" s="70"/>
      <c r="D306" s="70"/>
      <c r="E306" s="71"/>
      <c r="H306" s="23"/>
      <c r="I306" s="40"/>
      <c r="J306" s="70"/>
      <c r="K306" s="70"/>
      <c r="L306" s="71"/>
      <c r="N306" s="54"/>
    </row>
    <row r="307" spans="1:14" outlineLevel="1" x14ac:dyDescent="0.25">
      <c r="A307" s="25" t="s">
        <v>360</v>
      </c>
      <c r="B307" s="40"/>
      <c r="C307" s="70"/>
      <c r="D307" s="70"/>
      <c r="E307" s="71"/>
      <c r="H307" s="23"/>
      <c r="I307" s="40"/>
      <c r="J307" s="70"/>
      <c r="K307" s="70"/>
      <c r="L307" s="71"/>
      <c r="N307" s="54"/>
    </row>
    <row r="308" spans="1:14" outlineLevel="1" x14ac:dyDescent="0.25">
      <c r="A308" s="25" t="s">
        <v>361</v>
      </c>
      <c r="B308" s="40"/>
      <c r="C308" s="70"/>
      <c r="D308" s="70"/>
      <c r="E308" s="71"/>
      <c r="H308" s="23"/>
      <c r="I308" s="40"/>
      <c r="J308" s="70"/>
      <c r="K308" s="70"/>
      <c r="L308" s="71"/>
      <c r="N308" s="54"/>
    </row>
    <row r="309" spans="1:14" outlineLevel="1" x14ac:dyDescent="0.25">
      <c r="A309" s="25" t="s">
        <v>362</v>
      </c>
      <c r="B309" s="40"/>
      <c r="C309" s="70"/>
      <c r="D309" s="70"/>
      <c r="E309" s="71"/>
      <c r="H309" s="23"/>
      <c r="I309" s="40"/>
      <c r="J309" s="70"/>
      <c r="K309" s="70"/>
      <c r="L309" s="71"/>
      <c r="N309" s="54"/>
    </row>
    <row r="310" spans="1:14" outlineLevel="1" x14ac:dyDescent="0.25">
      <c r="A310" s="25" t="s">
        <v>363</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5" t="s">
        <v>5</v>
      </c>
      <c r="B312" s="48" t="s">
        <v>364</v>
      </c>
      <c r="C312" s="25" t="s">
        <v>33</v>
      </c>
      <c r="H312" s="23"/>
      <c r="I312" s="48"/>
      <c r="J312" s="70"/>
      <c r="N312" s="54"/>
    </row>
    <row r="313" spans="1:14" outlineLevel="1" x14ac:dyDescent="0.25">
      <c r="A313" s="25" t="s">
        <v>365</v>
      </c>
      <c r="B313" s="48"/>
      <c r="C313" s="70"/>
      <c r="H313" s="23"/>
      <c r="I313" s="48"/>
      <c r="J313" s="70"/>
      <c r="N313" s="54"/>
    </row>
    <row r="314" spans="1:14" outlineLevel="1" x14ac:dyDescent="0.25">
      <c r="A314" s="25" t="s">
        <v>366</v>
      </c>
      <c r="B314" s="48"/>
      <c r="C314" s="70"/>
      <c r="H314" s="23"/>
      <c r="I314" s="48"/>
      <c r="J314" s="70"/>
      <c r="N314" s="54"/>
    </row>
    <row r="315" spans="1:14" outlineLevel="1" x14ac:dyDescent="0.25">
      <c r="A315" s="25" t="s">
        <v>367</v>
      </c>
      <c r="B315" s="48"/>
      <c r="C315" s="70"/>
      <c r="H315" s="23"/>
      <c r="I315" s="48"/>
      <c r="J315" s="70"/>
      <c r="N315" s="54"/>
    </row>
    <row r="316" spans="1:14" outlineLevel="1" x14ac:dyDescent="0.25">
      <c r="A316" s="25" t="s">
        <v>368</v>
      </c>
      <c r="B316" s="48"/>
      <c r="C316" s="70"/>
      <c r="H316" s="23"/>
      <c r="I316" s="48"/>
      <c r="J316" s="70"/>
      <c r="N316" s="54"/>
    </row>
    <row r="317" spans="1:14" outlineLevel="1" x14ac:dyDescent="0.25">
      <c r="A317" s="25" t="s">
        <v>369</v>
      </c>
      <c r="B317" s="48"/>
      <c r="C317" s="70"/>
      <c r="H317" s="23"/>
      <c r="I317" s="48"/>
      <c r="J317" s="70"/>
      <c r="N317" s="54"/>
    </row>
    <row r="318" spans="1:14" outlineLevel="1" x14ac:dyDescent="0.25">
      <c r="A318" s="25" t="s">
        <v>370</v>
      </c>
      <c r="B318" s="48"/>
      <c r="C318" s="70"/>
      <c r="H318" s="23"/>
      <c r="I318" s="48"/>
      <c r="J318" s="70"/>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371</v>
      </c>
      <c r="C320" s="44"/>
      <c r="D320" s="44"/>
      <c r="E320" s="46"/>
      <c r="F320" s="47"/>
      <c r="G320" s="47"/>
      <c r="H320" s="23"/>
      <c r="L320" s="23"/>
      <c r="M320" s="23"/>
      <c r="N320" s="54"/>
    </row>
    <row r="321" spans="1:14" outlineLevel="1" x14ac:dyDescent="0.25">
      <c r="A321" s="25" t="s">
        <v>372</v>
      </c>
      <c r="B321" s="40" t="s">
        <v>373</v>
      </c>
      <c r="C321" s="40"/>
      <c r="H321" s="23"/>
      <c r="I321" s="54"/>
      <c r="J321" s="54"/>
      <c r="K321" s="54"/>
      <c r="L321" s="54"/>
      <c r="M321" s="54"/>
      <c r="N321" s="54"/>
    </row>
    <row r="322" spans="1:14" outlineLevel="1" x14ac:dyDescent="0.25">
      <c r="A322" s="25" t="s">
        <v>374</v>
      </c>
      <c r="B322" s="40" t="s">
        <v>375</v>
      </c>
      <c r="C322" s="40"/>
      <c r="H322" s="23"/>
      <c r="I322" s="54"/>
      <c r="J322" s="54"/>
      <c r="K322" s="54"/>
      <c r="L322" s="54"/>
      <c r="M322" s="54"/>
      <c r="N322" s="54"/>
    </row>
    <row r="323" spans="1:14" outlineLevel="1" x14ac:dyDescent="0.25">
      <c r="A323" s="25" t="s">
        <v>376</v>
      </c>
      <c r="B323" s="40" t="s">
        <v>377</v>
      </c>
      <c r="C323" s="40"/>
      <c r="H323" s="23"/>
      <c r="I323" s="54"/>
      <c r="J323" s="54"/>
      <c r="K323" s="54"/>
      <c r="L323" s="54"/>
      <c r="M323" s="54"/>
      <c r="N323" s="54"/>
    </row>
    <row r="324" spans="1:14" outlineLevel="1" x14ac:dyDescent="0.25">
      <c r="A324" s="25" t="s">
        <v>378</v>
      </c>
      <c r="B324" s="40" t="s">
        <v>379</v>
      </c>
      <c r="H324" s="23"/>
      <c r="I324" s="54"/>
      <c r="J324" s="54"/>
      <c r="K324" s="54"/>
      <c r="L324" s="54"/>
      <c r="M324" s="54"/>
      <c r="N324" s="54"/>
    </row>
    <row r="325" spans="1:14" outlineLevel="1" x14ac:dyDescent="0.25">
      <c r="A325" s="25" t="s">
        <v>380</v>
      </c>
      <c r="B325" s="40" t="s">
        <v>381</v>
      </c>
      <c r="H325" s="23"/>
      <c r="I325" s="54"/>
      <c r="J325" s="54"/>
      <c r="K325" s="54"/>
      <c r="L325" s="54"/>
      <c r="M325" s="54"/>
      <c r="N325" s="54"/>
    </row>
    <row r="326" spans="1:14" outlineLevel="1" x14ac:dyDescent="0.25">
      <c r="A326" s="25" t="s">
        <v>382</v>
      </c>
      <c r="B326" s="40" t="s">
        <v>383</v>
      </c>
      <c r="H326" s="23"/>
      <c r="I326" s="54"/>
      <c r="J326" s="54"/>
      <c r="K326" s="54"/>
      <c r="L326" s="54"/>
      <c r="M326" s="54"/>
      <c r="N326" s="54"/>
    </row>
    <row r="327" spans="1:14" outlineLevel="1" x14ac:dyDescent="0.25">
      <c r="A327" s="25" t="s">
        <v>384</v>
      </c>
      <c r="B327" s="40" t="s">
        <v>385</v>
      </c>
      <c r="H327" s="23"/>
      <c r="I327" s="54"/>
      <c r="J327" s="54"/>
      <c r="K327" s="54"/>
      <c r="L327" s="54"/>
      <c r="M327" s="54"/>
      <c r="N327" s="54"/>
    </row>
    <row r="328" spans="1:14" outlineLevel="1" x14ac:dyDescent="0.25">
      <c r="A328" s="25" t="s">
        <v>386</v>
      </c>
      <c r="B328" s="40" t="s">
        <v>387</v>
      </c>
      <c r="H328" s="23"/>
      <c r="I328" s="54"/>
      <c r="J328" s="54"/>
      <c r="K328" s="54"/>
      <c r="L328" s="54"/>
      <c r="M328" s="54"/>
      <c r="N328" s="54"/>
    </row>
    <row r="329" spans="1:14" outlineLevel="1" x14ac:dyDescent="0.25">
      <c r="A329" s="25" t="s">
        <v>388</v>
      </c>
      <c r="B329" s="40" t="s">
        <v>389</v>
      </c>
      <c r="H329" s="23"/>
      <c r="I329" s="54"/>
      <c r="J329" s="54"/>
      <c r="K329" s="54"/>
      <c r="L329" s="54"/>
      <c r="M329" s="54"/>
      <c r="N329" s="54"/>
    </row>
    <row r="330" spans="1:14" outlineLevel="1" x14ac:dyDescent="0.25">
      <c r="A330" s="25" t="s">
        <v>390</v>
      </c>
      <c r="B330" s="53" t="s">
        <v>391</v>
      </c>
      <c r="H330" s="23"/>
      <c r="I330" s="54"/>
      <c r="J330" s="54"/>
      <c r="K330" s="54"/>
      <c r="L330" s="54"/>
      <c r="M330" s="54"/>
      <c r="N330" s="54"/>
    </row>
    <row r="331" spans="1:14" outlineLevel="1" x14ac:dyDescent="0.25">
      <c r="A331" s="25" t="s">
        <v>392</v>
      </c>
      <c r="B331" s="53" t="s">
        <v>391</v>
      </c>
      <c r="H331" s="23"/>
      <c r="I331" s="54"/>
      <c r="J331" s="54"/>
      <c r="K331" s="54"/>
      <c r="L331" s="54"/>
      <c r="M331" s="54"/>
      <c r="N331" s="54"/>
    </row>
    <row r="332" spans="1:14" outlineLevel="1" x14ac:dyDescent="0.25">
      <c r="A332" s="25" t="s">
        <v>393</v>
      </c>
      <c r="B332" s="53" t="s">
        <v>391</v>
      </c>
      <c r="H332" s="23"/>
      <c r="I332" s="54"/>
      <c r="J332" s="54"/>
      <c r="K332" s="54"/>
      <c r="L332" s="54"/>
      <c r="M332" s="54"/>
      <c r="N332" s="54"/>
    </row>
    <row r="333" spans="1:14" outlineLevel="1" x14ac:dyDescent="0.25">
      <c r="A333" s="25" t="s">
        <v>394</v>
      </c>
      <c r="B333" s="53" t="s">
        <v>391</v>
      </c>
      <c r="H333" s="23"/>
      <c r="I333" s="54"/>
      <c r="J333" s="54"/>
      <c r="K333" s="54"/>
      <c r="L333" s="54"/>
      <c r="M333" s="54"/>
      <c r="N333" s="54"/>
    </row>
    <row r="334" spans="1:14" outlineLevel="1" x14ac:dyDescent="0.25">
      <c r="A334" s="25" t="s">
        <v>395</v>
      </c>
      <c r="B334" s="53" t="s">
        <v>391</v>
      </c>
      <c r="H334" s="23"/>
      <c r="I334" s="54"/>
      <c r="J334" s="54"/>
      <c r="K334" s="54"/>
      <c r="L334" s="54"/>
      <c r="M334" s="54"/>
      <c r="N334" s="54"/>
    </row>
    <row r="335" spans="1:14" outlineLevel="1" x14ac:dyDescent="0.25">
      <c r="A335" s="25" t="s">
        <v>396</v>
      </c>
      <c r="B335" s="53" t="s">
        <v>391</v>
      </c>
      <c r="H335" s="23"/>
      <c r="I335" s="54"/>
      <c r="J335" s="54"/>
      <c r="K335" s="54"/>
      <c r="L335" s="54"/>
      <c r="M335" s="54"/>
      <c r="N335" s="54"/>
    </row>
    <row r="336" spans="1:14" outlineLevel="1" x14ac:dyDescent="0.25">
      <c r="A336" s="25" t="s">
        <v>397</v>
      </c>
      <c r="B336" s="53" t="s">
        <v>391</v>
      </c>
      <c r="H336" s="23"/>
      <c r="I336" s="54"/>
      <c r="J336" s="54"/>
      <c r="K336" s="54"/>
      <c r="L336" s="54"/>
      <c r="M336" s="54"/>
      <c r="N336" s="54"/>
    </row>
    <row r="337" spans="1:14" outlineLevel="1" x14ac:dyDescent="0.25">
      <c r="A337" s="25" t="s">
        <v>398</v>
      </c>
      <c r="B337" s="53" t="s">
        <v>391</v>
      </c>
      <c r="H337" s="23"/>
      <c r="I337" s="54"/>
      <c r="J337" s="54"/>
      <c r="K337" s="54"/>
      <c r="L337" s="54"/>
      <c r="M337" s="54"/>
      <c r="N337" s="54"/>
    </row>
    <row r="338" spans="1:14" outlineLevel="1" x14ac:dyDescent="0.25">
      <c r="A338" s="25" t="s">
        <v>399</v>
      </c>
      <c r="B338" s="53" t="s">
        <v>391</v>
      </c>
      <c r="H338" s="23"/>
      <c r="I338" s="54"/>
      <c r="J338" s="54"/>
      <c r="K338" s="54"/>
      <c r="L338" s="54"/>
      <c r="M338" s="54"/>
      <c r="N338" s="54"/>
    </row>
    <row r="339" spans="1:14" outlineLevel="1" x14ac:dyDescent="0.25">
      <c r="A339" s="25" t="s">
        <v>400</v>
      </c>
      <c r="B339" s="53" t="s">
        <v>391</v>
      </c>
      <c r="H339" s="23"/>
      <c r="I339" s="54"/>
      <c r="J339" s="54"/>
      <c r="K339" s="54"/>
      <c r="L339" s="54"/>
      <c r="M339" s="54"/>
      <c r="N339" s="54"/>
    </row>
    <row r="340" spans="1:14" outlineLevel="1" x14ac:dyDescent="0.25">
      <c r="A340" s="25" t="s">
        <v>401</v>
      </c>
      <c r="B340" s="53" t="s">
        <v>391</v>
      </c>
      <c r="H340" s="23"/>
      <c r="I340" s="54"/>
      <c r="J340" s="54"/>
      <c r="K340" s="54"/>
      <c r="L340" s="54"/>
      <c r="M340" s="54"/>
      <c r="N340" s="54"/>
    </row>
    <row r="341" spans="1:14" outlineLevel="1" x14ac:dyDescent="0.25">
      <c r="A341" s="25" t="s">
        <v>402</v>
      </c>
      <c r="B341" s="53" t="s">
        <v>391</v>
      </c>
      <c r="H341" s="23"/>
      <c r="I341" s="54"/>
      <c r="J341" s="54"/>
      <c r="K341" s="54"/>
      <c r="L341" s="54"/>
      <c r="M341" s="54"/>
      <c r="N341" s="54"/>
    </row>
    <row r="342" spans="1:14" outlineLevel="1" x14ac:dyDescent="0.25">
      <c r="A342" s="25" t="s">
        <v>403</v>
      </c>
      <c r="B342" s="53" t="s">
        <v>391</v>
      </c>
      <c r="H342" s="23"/>
      <c r="I342" s="54"/>
      <c r="J342" s="54"/>
      <c r="K342" s="54"/>
      <c r="L342" s="54"/>
      <c r="M342" s="54"/>
      <c r="N342" s="54"/>
    </row>
    <row r="343" spans="1:14" outlineLevel="1" x14ac:dyDescent="0.25">
      <c r="A343" s="25" t="s">
        <v>404</v>
      </c>
      <c r="B343" s="53" t="s">
        <v>391</v>
      </c>
      <c r="H343" s="23"/>
      <c r="I343" s="54"/>
      <c r="J343" s="54"/>
      <c r="K343" s="54"/>
      <c r="L343" s="54"/>
      <c r="M343" s="54"/>
      <c r="N343" s="54"/>
    </row>
    <row r="344" spans="1:14" outlineLevel="1" x14ac:dyDescent="0.25">
      <c r="A344" s="25" t="s">
        <v>405</v>
      </c>
      <c r="B344" s="53" t="s">
        <v>391</v>
      </c>
      <c r="H344" s="23"/>
      <c r="I344" s="54"/>
      <c r="J344" s="54"/>
      <c r="K344" s="54"/>
      <c r="L344" s="54"/>
      <c r="M344" s="54"/>
      <c r="N344" s="54"/>
    </row>
    <row r="345" spans="1:14" outlineLevel="1" x14ac:dyDescent="0.25">
      <c r="A345" s="25" t="s">
        <v>406</v>
      </c>
      <c r="B345" s="53" t="s">
        <v>391</v>
      </c>
      <c r="H345" s="23"/>
      <c r="I345" s="54"/>
      <c r="J345" s="54"/>
      <c r="K345" s="54"/>
      <c r="L345" s="54"/>
      <c r="M345" s="54"/>
      <c r="N345" s="54"/>
    </row>
    <row r="346" spans="1:14" outlineLevel="1" x14ac:dyDescent="0.25">
      <c r="A346" s="25" t="s">
        <v>407</v>
      </c>
      <c r="B346" s="53" t="s">
        <v>391</v>
      </c>
      <c r="H346" s="23"/>
      <c r="I346" s="54"/>
      <c r="J346" s="54"/>
      <c r="K346" s="54"/>
      <c r="L346" s="54"/>
      <c r="M346" s="54"/>
      <c r="N346" s="54"/>
    </row>
    <row r="347" spans="1:14" outlineLevel="1" x14ac:dyDescent="0.25">
      <c r="A347" s="25" t="s">
        <v>408</v>
      </c>
      <c r="B347" s="53" t="s">
        <v>391</v>
      </c>
      <c r="H347" s="23"/>
      <c r="I347" s="54"/>
      <c r="J347" s="54"/>
      <c r="K347" s="54"/>
      <c r="L347" s="54"/>
      <c r="M347" s="54"/>
      <c r="N347" s="54"/>
    </row>
    <row r="348" spans="1:14" outlineLevel="1" x14ac:dyDescent="0.25">
      <c r="A348" s="25" t="s">
        <v>409</v>
      </c>
      <c r="B348" s="53" t="s">
        <v>391</v>
      </c>
      <c r="H348" s="23"/>
      <c r="I348" s="54"/>
      <c r="J348" s="54"/>
      <c r="K348" s="54"/>
      <c r="L348" s="54"/>
      <c r="M348" s="54"/>
      <c r="N348" s="54"/>
    </row>
    <row r="349" spans="1:14" outlineLevel="1" x14ac:dyDescent="0.25">
      <c r="A349" s="25" t="s">
        <v>410</v>
      </c>
      <c r="B349" s="53" t="s">
        <v>391</v>
      </c>
      <c r="H349" s="23"/>
      <c r="I349" s="54"/>
      <c r="J349" s="54"/>
      <c r="K349" s="54"/>
      <c r="L349" s="54"/>
      <c r="M349" s="54"/>
      <c r="N349" s="54"/>
    </row>
    <row r="350" spans="1:14" outlineLevel="1" x14ac:dyDescent="0.25">
      <c r="A350" s="25" t="s">
        <v>411</v>
      </c>
      <c r="B350" s="53" t="s">
        <v>391</v>
      </c>
      <c r="H350" s="23"/>
      <c r="I350" s="54"/>
      <c r="J350" s="54"/>
      <c r="K350" s="54"/>
      <c r="L350" s="54"/>
      <c r="M350" s="54"/>
      <c r="N350" s="54"/>
    </row>
    <row r="351" spans="1:14" outlineLevel="1" x14ac:dyDescent="0.25">
      <c r="A351" s="25" t="s">
        <v>412</v>
      </c>
      <c r="B351" s="53" t="s">
        <v>391</v>
      </c>
      <c r="H351" s="23"/>
      <c r="I351" s="54"/>
      <c r="J351" s="54"/>
      <c r="K351" s="54"/>
      <c r="L351" s="54"/>
      <c r="M351" s="54"/>
      <c r="N351" s="54"/>
    </row>
    <row r="352" spans="1:14" outlineLevel="1" x14ac:dyDescent="0.25">
      <c r="A352" s="25" t="s">
        <v>413</v>
      </c>
      <c r="B352" s="53" t="s">
        <v>391</v>
      </c>
      <c r="H352" s="23"/>
      <c r="I352" s="54"/>
      <c r="J352" s="54"/>
      <c r="K352" s="54"/>
      <c r="L352" s="54"/>
      <c r="M352" s="54"/>
      <c r="N352" s="54"/>
    </row>
    <row r="353" spans="1:14" outlineLevel="1" x14ac:dyDescent="0.25">
      <c r="A353" s="25" t="s">
        <v>414</v>
      </c>
      <c r="B353" s="53" t="s">
        <v>391</v>
      </c>
      <c r="H353" s="23"/>
      <c r="I353" s="54"/>
      <c r="J353" s="54"/>
      <c r="K353" s="54"/>
      <c r="L353" s="54"/>
      <c r="M353" s="54"/>
      <c r="N353" s="54"/>
    </row>
    <row r="354" spans="1:14" outlineLevel="1" x14ac:dyDescent="0.25">
      <c r="A354" s="25" t="s">
        <v>415</v>
      </c>
      <c r="B354" s="53" t="s">
        <v>391</v>
      </c>
      <c r="H354" s="23"/>
      <c r="I354" s="54"/>
      <c r="J354" s="54"/>
      <c r="K354" s="54"/>
      <c r="L354" s="54"/>
      <c r="M354" s="54"/>
      <c r="N354" s="54"/>
    </row>
    <row r="355" spans="1:14" outlineLevel="1" x14ac:dyDescent="0.25">
      <c r="A355" s="25" t="s">
        <v>416</v>
      </c>
      <c r="B355" s="53" t="s">
        <v>391</v>
      </c>
      <c r="H355" s="23"/>
      <c r="I355" s="54"/>
      <c r="J355" s="54"/>
      <c r="K355" s="54"/>
      <c r="L355" s="54"/>
      <c r="M355" s="54"/>
      <c r="N355" s="54"/>
    </row>
    <row r="356" spans="1:14" outlineLevel="1" x14ac:dyDescent="0.25">
      <c r="A356" s="25" t="s">
        <v>417</v>
      </c>
      <c r="B356" s="53" t="s">
        <v>391</v>
      </c>
      <c r="H356" s="23"/>
      <c r="I356" s="54"/>
      <c r="J356" s="54"/>
      <c r="K356" s="54"/>
      <c r="L356" s="54"/>
      <c r="M356" s="54"/>
      <c r="N356" s="54"/>
    </row>
    <row r="357" spans="1:14" outlineLevel="1" x14ac:dyDescent="0.25">
      <c r="A357" s="25" t="s">
        <v>418</v>
      </c>
      <c r="B357" s="53" t="s">
        <v>391</v>
      </c>
      <c r="H357" s="23"/>
      <c r="I357" s="54"/>
      <c r="J357" s="54"/>
      <c r="K357" s="54"/>
      <c r="L357" s="54"/>
      <c r="M357" s="54"/>
      <c r="N357" s="54"/>
    </row>
    <row r="358" spans="1:14" outlineLevel="1" x14ac:dyDescent="0.25">
      <c r="A358" s="25" t="s">
        <v>419</v>
      </c>
      <c r="B358" s="53" t="s">
        <v>391</v>
      </c>
      <c r="H358" s="23"/>
      <c r="I358" s="54"/>
      <c r="J358" s="54"/>
      <c r="K358" s="54"/>
      <c r="L358" s="54"/>
      <c r="M358" s="54"/>
      <c r="N358" s="54"/>
    </row>
    <row r="359" spans="1:14" outlineLevel="1" x14ac:dyDescent="0.25">
      <c r="A359" s="25" t="s">
        <v>420</v>
      </c>
      <c r="B359" s="53" t="s">
        <v>391</v>
      </c>
      <c r="H359" s="23"/>
      <c r="I359" s="54"/>
      <c r="J359" s="54"/>
      <c r="K359" s="54"/>
      <c r="L359" s="54"/>
      <c r="M359" s="54"/>
      <c r="N359" s="54"/>
    </row>
    <row r="360" spans="1:14" outlineLevel="1" x14ac:dyDescent="0.25">
      <c r="A360" s="25" t="s">
        <v>421</v>
      </c>
      <c r="B360" s="53" t="s">
        <v>391</v>
      </c>
      <c r="H360" s="23"/>
      <c r="I360" s="54"/>
      <c r="J360" s="54"/>
      <c r="K360" s="54"/>
      <c r="L360" s="54"/>
      <c r="M360" s="54"/>
      <c r="N360" s="54"/>
    </row>
    <row r="361" spans="1:14" outlineLevel="1" x14ac:dyDescent="0.25">
      <c r="A361" s="25" t="s">
        <v>422</v>
      </c>
      <c r="B361" s="53" t="s">
        <v>391</v>
      </c>
      <c r="H361" s="23"/>
      <c r="I361" s="54"/>
      <c r="J361" s="54"/>
      <c r="K361" s="54"/>
      <c r="L361" s="54"/>
      <c r="M361" s="54"/>
      <c r="N361" s="54"/>
    </row>
    <row r="362" spans="1:14" outlineLevel="1" x14ac:dyDescent="0.25">
      <c r="A362" s="25" t="s">
        <v>423</v>
      </c>
      <c r="B362" s="53" t="s">
        <v>391</v>
      </c>
      <c r="H362" s="23"/>
      <c r="I362" s="54"/>
      <c r="J362" s="54"/>
      <c r="K362" s="54"/>
      <c r="L362" s="54"/>
      <c r="M362" s="54"/>
      <c r="N362" s="54"/>
    </row>
    <row r="363" spans="1:14" outlineLevel="1" x14ac:dyDescent="0.25">
      <c r="A363" s="25" t="s">
        <v>424</v>
      </c>
      <c r="B363" s="53" t="s">
        <v>391</v>
      </c>
      <c r="H363" s="23"/>
      <c r="I363" s="54"/>
      <c r="J363" s="54"/>
      <c r="K363" s="54"/>
      <c r="L363" s="54"/>
      <c r="M363" s="54"/>
      <c r="N363" s="54"/>
    </row>
    <row r="364" spans="1:14" outlineLevel="1" x14ac:dyDescent="0.25">
      <c r="A364" s="25" t="s">
        <v>425</v>
      </c>
      <c r="B364" s="53" t="s">
        <v>391</v>
      </c>
      <c r="H364" s="23"/>
      <c r="I364" s="54"/>
      <c r="J364" s="54"/>
      <c r="K364" s="54"/>
      <c r="L364" s="54"/>
      <c r="M364" s="54"/>
      <c r="N364" s="54"/>
    </row>
    <row r="365" spans="1:14" outlineLevel="1" x14ac:dyDescent="0.25">
      <c r="A365" s="25" t="s">
        <v>426</v>
      </c>
      <c r="B365" s="53" t="s">
        <v>391</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4" r:id="rId7" display="https://www.rd.dk/da-dk/investor/Library/Pages/Green-Bond-Framework.aspx"/>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drawing r:id="rId9"/>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578"/>
  <sheetViews>
    <sheetView zoomScaleNormal="100" workbookViewId="0">
      <selection activeCell="A2" sqref="A2"/>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427</v>
      </c>
      <c r="B1" s="141"/>
      <c r="C1" s="98"/>
      <c r="D1" s="98"/>
      <c r="E1" s="98"/>
      <c r="F1" s="149" t="s">
        <v>1600</v>
      </c>
    </row>
    <row r="2" spans="1:7" ht="15.75" thickBot="1" x14ac:dyDescent="0.3">
      <c r="A2" s="98"/>
      <c r="B2" s="98"/>
      <c r="C2" s="98"/>
      <c r="D2" s="98"/>
      <c r="E2" s="98"/>
      <c r="F2" s="98"/>
    </row>
    <row r="3" spans="1:7" ht="19.5" thickBot="1" x14ac:dyDescent="0.3">
      <c r="A3" s="100"/>
      <c r="B3" s="101" t="s">
        <v>21</v>
      </c>
      <c r="C3" s="102" t="s">
        <v>176</v>
      </c>
      <c r="D3" s="100"/>
      <c r="E3" s="100"/>
      <c r="F3" s="98"/>
      <c r="G3" s="100"/>
    </row>
    <row r="4" spans="1:7" ht="15.75" thickBot="1" x14ac:dyDescent="0.3"/>
    <row r="5" spans="1:7" ht="18.75" x14ac:dyDescent="0.25">
      <c r="A5" s="104"/>
      <c r="B5" s="105" t="s">
        <v>428</v>
      </c>
      <c r="C5" s="104"/>
      <c r="E5" s="106"/>
      <c r="F5" s="106"/>
    </row>
    <row r="6" spans="1:7" x14ac:dyDescent="0.25">
      <c r="B6" s="107" t="s">
        <v>429</v>
      </c>
    </row>
    <row r="7" spans="1:7" x14ac:dyDescent="0.25">
      <c r="B7" s="108" t="s">
        <v>430</v>
      </c>
    </row>
    <row r="8" spans="1:7" ht="15.75" thickBot="1" x14ac:dyDescent="0.3">
      <c r="B8" s="109" t="s">
        <v>431</v>
      </c>
    </row>
    <row r="9" spans="1:7" x14ac:dyDescent="0.25">
      <c r="B9" s="110"/>
    </row>
    <row r="10" spans="1:7" ht="37.5" x14ac:dyDescent="0.25">
      <c r="A10" s="111" t="s">
        <v>31</v>
      </c>
      <c r="B10" s="111" t="s">
        <v>429</v>
      </c>
      <c r="C10" s="112"/>
      <c r="D10" s="112"/>
      <c r="E10" s="112"/>
      <c r="F10" s="112"/>
      <c r="G10" s="113"/>
    </row>
    <row r="11" spans="1:7" ht="15" customHeight="1" x14ac:dyDescent="0.25">
      <c r="A11" s="114"/>
      <c r="B11" s="115" t="s">
        <v>432</v>
      </c>
      <c r="C11" s="114" t="s">
        <v>63</v>
      </c>
      <c r="D11" s="114"/>
      <c r="E11" s="114"/>
      <c r="F11" s="116" t="s">
        <v>433</v>
      </c>
      <c r="G11" s="116"/>
    </row>
    <row r="12" spans="1:7" x14ac:dyDescent="0.25">
      <c r="A12" s="103" t="s">
        <v>434</v>
      </c>
      <c r="B12" s="103" t="s">
        <v>435</v>
      </c>
      <c r="C12" s="200">
        <v>252315.6</v>
      </c>
      <c r="F12" s="159">
        <f>IF($C$15=0,"",IF(C12="[for completion]","",C12/$C$15))</f>
        <v>0.81028962450231135</v>
      </c>
    </row>
    <row r="13" spans="1:7" x14ac:dyDescent="0.25">
      <c r="A13" s="103" t="s">
        <v>436</v>
      </c>
      <c r="B13" s="103" t="s">
        <v>437</v>
      </c>
      <c r="C13" s="200">
        <v>59006.2</v>
      </c>
      <c r="F13" s="159">
        <f>IF($C$15=0,"",IF(C13="[for completion]","",C13/$C$15))</f>
        <v>0.18949328397177298</v>
      </c>
    </row>
    <row r="14" spans="1:7" x14ac:dyDescent="0.25">
      <c r="A14" s="103" t="s">
        <v>438</v>
      </c>
      <c r="B14" s="103" t="s">
        <v>96</v>
      </c>
      <c r="C14" s="160">
        <v>67.599999999999994</v>
      </c>
      <c r="F14" s="159">
        <f>IF($C$15=0,"",IF(C14="[for completion]","",C14/$C$15))</f>
        <v>2.1709152591578262E-4</v>
      </c>
    </row>
    <row r="15" spans="1:7" x14ac:dyDescent="0.25">
      <c r="A15" s="103" t="s">
        <v>439</v>
      </c>
      <c r="B15" s="118" t="s">
        <v>98</v>
      </c>
      <c r="C15" s="160">
        <f>SUM(C12:C14)</f>
        <v>311389.39999999997</v>
      </c>
      <c r="F15" s="137">
        <f>SUM(F12:F14)</f>
        <v>1.0000000000000002</v>
      </c>
    </row>
    <row r="16" spans="1:7" outlineLevel="1" x14ac:dyDescent="0.25">
      <c r="A16" s="103" t="s">
        <v>440</v>
      </c>
      <c r="B16" s="573" t="s">
        <v>2466</v>
      </c>
      <c r="C16" s="160">
        <v>201924</v>
      </c>
      <c r="F16" s="159">
        <f t="shared" ref="F16:F26" si="0">IF($C$15=0,"",IF(C16="[for completion]","",C16/$C$15))</f>
        <v>0.64846137986713748</v>
      </c>
    </row>
    <row r="17" spans="1:7" outlineLevel="1" x14ac:dyDescent="0.25">
      <c r="A17" s="103" t="s">
        <v>441</v>
      </c>
      <c r="B17" s="573" t="s">
        <v>2467</v>
      </c>
      <c r="C17" s="160">
        <v>9537.6</v>
      </c>
      <c r="F17" s="159">
        <f t="shared" si="0"/>
        <v>3.0629173632756933E-2</v>
      </c>
    </row>
    <row r="18" spans="1:7" outlineLevel="1" x14ac:dyDescent="0.25">
      <c r="A18" s="103" t="s">
        <v>442</v>
      </c>
      <c r="B18" s="573" t="s">
        <v>2468</v>
      </c>
      <c r="C18" s="160">
        <v>18477</v>
      </c>
      <c r="F18" s="159">
        <f t="shared" si="0"/>
        <v>5.9337279945945502E-2</v>
      </c>
    </row>
    <row r="19" spans="1:7" outlineLevel="1" x14ac:dyDescent="0.25">
      <c r="A19" s="103" t="s">
        <v>443</v>
      </c>
      <c r="B19" s="573" t="s">
        <v>2469</v>
      </c>
      <c r="C19" s="160">
        <v>22701</v>
      </c>
      <c r="F19" s="159">
        <f t="shared" si="0"/>
        <v>7.2902288902576648E-2</v>
      </c>
    </row>
    <row r="20" spans="1:7" outlineLevel="1" x14ac:dyDescent="0.25">
      <c r="A20" s="103" t="s">
        <v>444</v>
      </c>
      <c r="B20" s="573" t="s">
        <v>2470</v>
      </c>
      <c r="C20" s="160">
        <v>22377</v>
      </c>
      <c r="F20" s="159">
        <f t="shared" si="0"/>
        <v>7.1861791056471419E-2</v>
      </c>
    </row>
    <row r="21" spans="1:7" outlineLevel="1" x14ac:dyDescent="0.25">
      <c r="A21" s="103" t="s">
        <v>445</v>
      </c>
      <c r="B21" s="573" t="s">
        <v>2471</v>
      </c>
      <c r="C21" s="160">
        <v>2954</v>
      </c>
      <c r="F21" s="159">
        <f t="shared" si="0"/>
        <v>9.4865143129470707E-3</v>
      </c>
    </row>
    <row r="22" spans="1:7" outlineLevel="1" x14ac:dyDescent="0.25">
      <c r="A22" s="103" t="s">
        <v>446</v>
      </c>
      <c r="B22" s="573" t="s">
        <v>2472</v>
      </c>
      <c r="C22" s="160">
        <v>16795</v>
      </c>
      <c r="F22" s="159">
        <f t="shared" si="0"/>
        <v>5.3935683102893039E-2</v>
      </c>
    </row>
    <row r="23" spans="1:7" outlineLevel="1" x14ac:dyDescent="0.25">
      <c r="A23" s="103" t="s">
        <v>447</v>
      </c>
      <c r="B23" s="573" t="s">
        <v>2673</v>
      </c>
      <c r="C23" s="160">
        <v>11104</v>
      </c>
      <c r="F23" s="159">
        <f t="shared" si="0"/>
        <v>3.5659531120840984E-2</v>
      </c>
    </row>
    <row r="24" spans="1:7" outlineLevel="1" x14ac:dyDescent="0.25">
      <c r="A24" s="103" t="s">
        <v>448</v>
      </c>
      <c r="B24" s="573" t="s">
        <v>2674</v>
      </c>
      <c r="C24" s="160">
        <v>5452.2</v>
      </c>
      <c r="F24" s="159">
        <f t="shared" si="0"/>
        <v>1.7509266532515239E-2</v>
      </c>
    </row>
    <row r="25" spans="1:7" outlineLevel="1" x14ac:dyDescent="0.25">
      <c r="A25" s="103" t="s">
        <v>449</v>
      </c>
      <c r="B25" s="573" t="s">
        <v>96</v>
      </c>
      <c r="C25" s="160">
        <v>67.599999999999994</v>
      </c>
      <c r="F25" s="159">
        <f t="shared" si="0"/>
        <v>2.1709152591578262E-4</v>
      </c>
    </row>
    <row r="26" spans="1:7" outlineLevel="1" x14ac:dyDescent="0.25">
      <c r="A26" s="103" t="s">
        <v>450</v>
      </c>
      <c r="B26" s="120" t="s">
        <v>100</v>
      </c>
      <c r="C26" s="161"/>
      <c r="D26" s="99"/>
      <c r="E26" s="99"/>
      <c r="F26" s="159">
        <f t="shared" si="0"/>
        <v>0</v>
      </c>
    </row>
    <row r="27" spans="1:7" ht="15" customHeight="1" x14ac:dyDescent="0.25">
      <c r="A27" s="114"/>
      <c r="B27" s="115" t="s">
        <v>451</v>
      </c>
      <c r="C27" s="114" t="s">
        <v>452</v>
      </c>
      <c r="D27" s="114" t="s">
        <v>453</v>
      </c>
      <c r="E27" s="121"/>
      <c r="F27" s="114" t="s">
        <v>454</v>
      </c>
      <c r="G27" s="116"/>
    </row>
    <row r="28" spans="1:7" x14ac:dyDescent="0.25">
      <c r="A28" s="103" t="s">
        <v>455</v>
      </c>
      <c r="B28" s="103" t="s">
        <v>456</v>
      </c>
      <c r="C28" s="220">
        <v>164579</v>
      </c>
      <c r="D28" s="103">
        <v>8518</v>
      </c>
      <c r="F28" s="103">
        <f>SUM(C28,D28)</f>
        <v>173097</v>
      </c>
    </row>
    <row r="29" spans="1:7" outlineLevel="1" x14ac:dyDescent="0.25">
      <c r="A29" s="103" t="s">
        <v>457</v>
      </c>
      <c r="B29" s="122" t="s">
        <v>458</v>
      </c>
    </row>
    <row r="30" spans="1:7" outlineLevel="1" x14ac:dyDescent="0.25">
      <c r="A30" s="103" t="s">
        <v>459</v>
      </c>
      <c r="B30" s="122" t="s">
        <v>460</v>
      </c>
    </row>
    <row r="31" spans="1:7" outlineLevel="1" x14ac:dyDescent="0.25">
      <c r="A31" s="103" t="s">
        <v>461</v>
      </c>
      <c r="B31" s="122"/>
    </row>
    <row r="32" spans="1:7" outlineLevel="1" x14ac:dyDescent="0.25">
      <c r="A32" s="103" t="s">
        <v>462</v>
      </c>
      <c r="B32" s="122"/>
    </row>
    <row r="33" spans="1:7" outlineLevel="1" x14ac:dyDescent="0.25">
      <c r="A33" s="103" t="s">
        <v>1151</v>
      </c>
      <c r="B33" s="122"/>
    </row>
    <row r="34" spans="1:7" outlineLevel="1" x14ac:dyDescent="0.25">
      <c r="A34" s="103" t="s">
        <v>1152</v>
      </c>
      <c r="B34" s="122"/>
    </row>
    <row r="35" spans="1:7" ht="15" customHeight="1" x14ac:dyDescent="0.25">
      <c r="A35" s="114"/>
      <c r="B35" s="115" t="s">
        <v>463</v>
      </c>
      <c r="C35" s="114" t="s">
        <v>464</v>
      </c>
      <c r="D35" s="114" t="s">
        <v>465</v>
      </c>
      <c r="E35" s="121"/>
      <c r="F35" s="116" t="s">
        <v>433</v>
      </c>
      <c r="G35" s="116"/>
    </row>
    <row r="36" spans="1:7" x14ac:dyDescent="0.25">
      <c r="A36" s="103" t="s">
        <v>466</v>
      </c>
      <c r="B36" s="103" t="s">
        <v>467</v>
      </c>
      <c r="C36" s="137">
        <v>8.199999999999999E-3</v>
      </c>
      <c r="D36" s="137">
        <v>4.0800000000000003E-2</v>
      </c>
      <c r="E36" s="162"/>
      <c r="F36" s="137">
        <v>8.5000000000000006E-3</v>
      </c>
    </row>
    <row r="37" spans="1:7" outlineLevel="1" x14ac:dyDescent="0.25">
      <c r="A37" s="103" t="s">
        <v>468</v>
      </c>
      <c r="C37" s="137"/>
      <c r="D37" s="137"/>
      <c r="E37" s="162"/>
      <c r="F37" s="137"/>
    </row>
    <row r="38" spans="1:7" outlineLevel="1" x14ac:dyDescent="0.25">
      <c r="A38" s="103" t="s">
        <v>469</v>
      </c>
      <c r="C38" s="137"/>
      <c r="D38" s="137"/>
      <c r="E38" s="162"/>
      <c r="F38" s="137"/>
    </row>
    <row r="39" spans="1:7" outlineLevel="1" x14ac:dyDescent="0.25">
      <c r="A39" s="103" t="s">
        <v>470</v>
      </c>
      <c r="C39" s="137"/>
      <c r="D39" s="137"/>
      <c r="E39" s="162"/>
      <c r="F39" s="137"/>
    </row>
    <row r="40" spans="1:7" outlineLevel="1" x14ac:dyDescent="0.25">
      <c r="A40" s="103" t="s">
        <v>471</v>
      </c>
      <c r="C40" s="137"/>
      <c r="D40" s="137"/>
      <c r="E40" s="162"/>
      <c r="F40" s="137"/>
    </row>
    <row r="41" spans="1:7" outlineLevel="1" x14ac:dyDescent="0.25">
      <c r="A41" s="103" t="s">
        <v>472</v>
      </c>
      <c r="C41" s="137"/>
      <c r="D41" s="137"/>
      <c r="E41" s="162"/>
      <c r="F41" s="137"/>
    </row>
    <row r="42" spans="1:7" outlineLevel="1" x14ac:dyDescent="0.25">
      <c r="A42" s="103" t="s">
        <v>473</v>
      </c>
      <c r="C42" s="137"/>
      <c r="D42" s="137"/>
      <c r="E42" s="162"/>
      <c r="F42" s="137"/>
    </row>
    <row r="43" spans="1:7" ht="15" customHeight="1" x14ac:dyDescent="0.25">
      <c r="A43" s="114"/>
      <c r="B43" s="115" t="s">
        <v>474</v>
      </c>
      <c r="C43" s="114" t="s">
        <v>464</v>
      </c>
      <c r="D43" s="114" t="s">
        <v>465</v>
      </c>
      <c r="E43" s="121"/>
      <c r="F43" s="116" t="s">
        <v>433</v>
      </c>
      <c r="G43" s="116"/>
    </row>
    <row r="44" spans="1:7" x14ac:dyDescent="0.25">
      <c r="A44" s="103" t="s">
        <v>475</v>
      </c>
      <c r="B44" s="123" t="s">
        <v>476</v>
      </c>
      <c r="C44" s="136">
        <f>SUM(C45:C71)</f>
        <v>1</v>
      </c>
      <c r="D44" s="136">
        <f>SUM(D45:D71)</f>
        <v>1</v>
      </c>
      <c r="E44" s="137"/>
      <c r="F44" s="136">
        <f>SUM(F45:F71)</f>
        <v>1</v>
      </c>
      <c r="G44" s="103"/>
    </row>
    <row r="45" spans="1:7" x14ac:dyDescent="0.25">
      <c r="A45" s="103" t="s">
        <v>477</v>
      </c>
      <c r="B45" s="103" t="s">
        <v>478</v>
      </c>
      <c r="C45" s="137"/>
      <c r="D45" s="137"/>
      <c r="E45" s="137"/>
      <c r="F45" s="137"/>
      <c r="G45" s="103"/>
    </row>
    <row r="46" spans="1:7" x14ac:dyDescent="0.25">
      <c r="A46" s="103" t="s">
        <v>479</v>
      </c>
      <c r="B46" s="103" t="s">
        <v>480</v>
      </c>
      <c r="C46" s="137"/>
      <c r="D46" s="137"/>
      <c r="E46" s="137"/>
      <c r="F46" s="137"/>
      <c r="G46" s="103"/>
    </row>
    <row r="47" spans="1:7" x14ac:dyDescent="0.25">
      <c r="A47" s="103" t="s">
        <v>481</v>
      </c>
      <c r="B47" s="103" t="s">
        <v>482</v>
      </c>
      <c r="C47" s="137"/>
      <c r="D47" s="137"/>
      <c r="E47" s="137"/>
      <c r="F47" s="137"/>
      <c r="G47" s="103"/>
    </row>
    <row r="48" spans="1:7" x14ac:dyDescent="0.25">
      <c r="A48" s="103" t="s">
        <v>483</v>
      </c>
      <c r="B48" s="103" t="s">
        <v>484</v>
      </c>
      <c r="C48" s="137"/>
      <c r="D48" s="137"/>
      <c r="E48" s="137"/>
      <c r="F48" s="137"/>
      <c r="G48" s="103"/>
    </row>
    <row r="49" spans="1:7" x14ac:dyDescent="0.25">
      <c r="A49" s="103" t="s">
        <v>485</v>
      </c>
      <c r="B49" s="103" t="s">
        <v>486</v>
      </c>
      <c r="C49" s="137"/>
      <c r="D49" s="137"/>
      <c r="E49" s="137"/>
      <c r="F49" s="137"/>
      <c r="G49" s="103"/>
    </row>
    <row r="50" spans="1:7" x14ac:dyDescent="0.25">
      <c r="A50" s="103" t="s">
        <v>487</v>
      </c>
      <c r="B50" s="103" t="s">
        <v>2140</v>
      </c>
      <c r="C50" s="137"/>
      <c r="D50" s="137"/>
      <c r="E50" s="137"/>
      <c r="F50" s="137"/>
      <c r="G50" s="103"/>
    </row>
    <row r="51" spans="1:7" x14ac:dyDescent="0.25">
      <c r="A51" s="103" t="s">
        <v>488</v>
      </c>
      <c r="B51" s="103" t="s">
        <v>489</v>
      </c>
      <c r="C51" s="137">
        <v>1</v>
      </c>
      <c r="D51" s="137">
        <v>1</v>
      </c>
      <c r="E51" s="137"/>
      <c r="F51" s="137">
        <v>1</v>
      </c>
      <c r="G51" s="103"/>
    </row>
    <row r="52" spans="1:7" x14ac:dyDescent="0.25">
      <c r="A52" s="103" t="s">
        <v>490</v>
      </c>
      <c r="B52" s="103" t="s">
        <v>491</v>
      </c>
      <c r="C52" s="137"/>
      <c r="D52" s="137"/>
      <c r="E52" s="137"/>
      <c r="F52" s="137"/>
      <c r="G52" s="103"/>
    </row>
    <row r="53" spans="1:7" x14ac:dyDescent="0.25">
      <c r="A53" s="103" t="s">
        <v>492</v>
      </c>
      <c r="B53" s="103" t="s">
        <v>493</v>
      </c>
      <c r="C53" s="137"/>
      <c r="D53" s="137"/>
      <c r="E53" s="137"/>
      <c r="F53" s="137"/>
      <c r="G53" s="103"/>
    </row>
    <row r="54" spans="1:7" x14ac:dyDescent="0.25">
      <c r="A54" s="103" t="s">
        <v>494</v>
      </c>
      <c r="B54" s="103" t="s">
        <v>495</v>
      </c>
      <c r="C54" s="137"/>
      <c r="D54" s="137"/>
      <c r="E54" s="137"/>
      <c r="F54" s="137"/>
      <c r="G54" s="103"/>
    </row>
    <row r="55" spans="1:7" x14ac:dyDescent="0.25">
      <c r="A55" s="103" t="s">
        <v>496</v>
      </c>
      <c r="B55" s="103" t="s">
        <v>497</v>
      </c>
      <c r="C55" s="137"/>
      <c r="D55" s="137"/>
      <c r="E55" s="137"/>
      <c r="F55" s="137"/>
      <c r="G55" s="103"/>
    </row>
    <row r="56" spans="1:7" x14ac:dyDescent="0.25">
      <c r="A56" s="103" t="s">
        <v>498</v>
      </c>
      <c r="B56" s="103" t="s">
        <v>499</v>
      </c>
      <c r="C56" s="137"/>
      <c r="D56" s="137"/>
      <c r="E56" s="137"/>
      <c r="F56" s="137"/>
      <c r="G56" s="103"/>
    </row>
    <row r="57" spans="1:7" x14ac:dyDescent="0.25">
      <c r="A57" s="103" t="s">
        <v>500</v>
      </c>
      <c r="B57" s="103" t="s">
        <v>501</v>
      </c>
      <c r="C57" s="137"/>
      <c r="D57" s="137"/>
      <c r="E57" s="137"/>
      <c r="F57" s="137"/>
      <c r="G57" s="103"/>
    </row>
    <row r="58" spans="1:7" x14ac:dyDescent="0.25">
      <c r="A58" s="103" t="s">
        <v>502</v>
      </c>
      <c r="B58" s="103" t="s">
        <v>503</v>
      </c>
      <c r="C58" s="137"/>
      <c r="D58" s="137"/>
      <c r="E58" s="137"/>
      <c r="F58" s="137"/>
      <c r="G58" s="103"/>
    </row>
    <row r="59" spans="1:7" x14ac:dyDescent="0.25">
      <c r="A59" s="103" t="s">
        <v>504</v>
      </c>
      <c r="B59" s="103" t="s">
        <v>505</v>
      </c>
      <c r="C59" s="137"/>
      <c r="D59" s="137"/>
      <c r="E59" s="137"/>
      <c r="F59" s="137"/>
      <c r="G59" s="103"/>
    </row>
    <row r="60" spans="1:7" x14ac:dyDescent="0.25">
      <c r="A60" s="103" t="s">
        <v>506</v>
      </c>
      <c r="B60" s="103" t="s">
        <v>3</v>
      </c>
      <c r="C60" s="137"/>
      <c r="D60" s="137"/>
      <c r="E60" s="137"/>
      <c r="F60" s="137"/>
      <c r="G60" s="103"/>
    </row>
    <row r="61" spans="1:7" x14ac:dyDescent="0.25">
      <c r="A61" s="103" t="s">
        <v>507</v>
      </c>
      <c r="B61" s="103" t="s">
        <v>508</v>
      </c>
      <c r="C61" s="137"/>
      <c r="D61" s="137"/>
      <c r="E61" s="137"/>
      <c r="F61" s="137"/>
      <c r="G61" s="103"/>
    </row>
    <row r="62" spans="1:7" x14ac:dyDescent="0.25">
      <c r="A62" s="103" t="s">
        <v>509</v>
      </c>
      <c r="B62" s="103" t="s">
        <v>510</v>
      </c>
      <c r="C62" s="137"/>
      <c r="D62" s="137"/>
      <c r="E62" s="137"/>
      <c r="F62" s="137"/>
      <c r="G62" s="103"/>
    </row>
    <row r="63" spans="1:7" x14ac:dyDescent="0.25">
      <c r="A63" s="103" t="s">
        <v>511</v>
      </c>
      <c r="B63" s="103" t="s">
        <v>512</v>
      </c>
      <c r="C63" s="137"/>
      <c r="D63" s="137"/>
      <c r="E63" s="137"/>
      <c r="F63" s="137"/>
      <c r="G63" s="103"/>
    </row>
    <row r="64" spans="1:7" x14ac:dyDescent="0.25">
      <c r="A64" s="103" t="s">
        <v>513</v>
      </c>
      <c r="B64" s="103" t="s">
        <v>514</v>
      </c>
      <c r="C64" s="137"/>
      <c r="D64" s="137"/>
      <c r="E64" s="137"/>
      <c r="F64" s="137"/>
      <c r="G64" s="103"/>
    </row>
    <row r="65" spans="1:7" x14ac:dyDescent="0.25">
      <c r="A65" s="103" t="s">
        <v>515</v>
      </c>
      <c r="B65" s="103" t="s">
        <v>516</v>
      </c>
      <c r="C65" s="137"/>
      <c r="D65" s="137"/>
      <c r="E65" s="137"/>
      <c r="F65" s="137"/>
      <c r="G65" s="103"/>
    </row>
    <row r="66" spans="1:7" x14ac:dyDescent="0.25">
      <c r="A66" s="103" t="s">
        <v>517</v>
      </c>
      <c r="B66" s="103" t="s">
        <v>518</v>
      </c>
      <c r="C66" s="137"/>
      <c r="D66" s="137"/>
      <c r="E66" s="137"/>
      <c r="F66" s="137"/>
      <c r="G66" s="103"/>
    </row>
    <row r="67" spans="1:7" x14ac:dyDescent="0.25">
      <c r="A67" s="103" t="s">
        <v>519</v>
      </c>
      <c r="B67" s="103" t="s">
        <v>520</v>
      </c>
      <c r="C67" s="137"/>
      <c r="D67" s="137"/>
      <c r="E67" s="137"/>
      <c r="F67" s="137"/>
      <c r="G67" s="103"/>
    </row>
    <row r="68" spans="1:7" x14ac:dyDescent="0.25">
      <c r="A68" s="103" t="s">
        <v>521</v>
      </c>
      <c r="B68" s="103" t="s">
        <v>522</v>
      </c>
      <c r="C68" s="137"/>
      <c r="D68" s="137"/>
      <c r="E68" s="137"/>
      <c r="F68" s="137"/>
      <c r="G68" s="103"/>
    </row>
    <row r="69" spans="1:7" x14ac:dyDescent="0.25">
      <c r="A69" s="220" t="s">
        <v>523</v>
      </c>
      <c r="B69" s="103" t="s">
        <v>524</v>
      </c>
      <c r="C69" s="137"/>
      <c r="D69" s="137"/>
      <c r="E69" s="137"/>
      <c r="F69" s="137"/>
      <c r="G69" s="103"/>
    </row>
    <row r="70" spans="1:7" x14ac:dyDescent="0.25">
      <c r="A70" s="220" t="s">
        <v>525</v>
      </c>
      <c r="B70" s="103" t="s">
        <v>526</v>
      </c>
      <c r="C70" s="137"/>
      <c r="D70" s="137"/>
      <c r="E70" s="137"/>
      <c r="F70" s="137"/>
      <c r="G70" s="103"/>
    </row>
    <row r="71" spans="1:7" x14ac:dyDescent="0.25">
      <c r="A71" s="220" t="s">
        <v>527</v>
      </c>
      <c r="B71" s="103" t="s">
        <v>6</v>
      </c>
      <c r="C71" s="137"/>
      <c r="D71" s="137">
        <v>0</v>
      </c>
      <c r="E71" s="137"/>
      <c r="F71" s="137">
        <v>0</v>
      </c>
      <c r="G71" s="103"/>
    </row>
    <row r="72" spans="1:7" x14ac:dyDescent="0.25">
      <c r="A72" s="220" t="s">
        <v>528</v>
      </c>
      <c r="B72" s="123" t="s">
        <v>268</v>
      </c>
      <c r="C72" s="136">
        <f>SUM(C73:C75)</f>
        <v>0</v>
      </c>
      <c r="D72" s="136">
        <f>SUM(D73:D75)</f>
        <v>0</v>
      </c>
      <c r="E72" s="137"/>
      <c r="F72" s="136">
        <f>SUM(F73:F75)</f>
        <v>0</v>
      </c>
      <c r="G72" s="103"/>
    </row>
    <row r="73" spans="1:7" x14ac:dyDescent="0.25">
      <c r="A73" s="220" t="s">
        <v>530</v>
      </c>
      <c r="B73" s="103" t="s">
        <v>532</v>
      </c>
      <c r="C73" s="137"/>
      <c r="D73" s="137"/>
      <c r="E73" s="137"/>
      <c r="F73" s="137"/>
      <c r="G73" s="103"/>
    </row>
    <row r="74" spans="1:7" x14ac:dyDescent="0.25">
      <c r="A74" s="220" t="s">
        <v>531</v>
      </c>
      <c r="B74" s="103" t="s">
        <v>534</v>
      </c>
      <c r="C74" s="137"/>
      <c r="D74" s="137"/>
      <c r="E74" s="137"/>
      <c r="F74" s="137"/>
      <c r="G74" s="103"/>
    </row>
    <row r="75" spans="1:7" x14ac:dyDescent="0.25">
      <c r="A75" s="220" t="s">
        <v>533</v>
      </c>
      <c r="B75" s="103" t="s">
        <v>2</v>
      </c>
      <c r="C75" s="137"/>
      <c r="D75" s="137">
        <v>0</v>
      </c>
      <c r="E75" s="137"/>
      <c r="F75" s="137">
        <v>0</v>
      </c>
      <c r="G75" s="103"/>
    </row>
    <row r="76" spans="1:7" x14ac:dyDescent="0.25">
      <c r="A76" s="220" t="s">
        <v>1132</v>
      </c>
      <c r="B76" s="123" t="s">
        <v>96</v>
      </c>
      <c r="C76" s="136">
        <f>SUM(C77:C87)</f>
        <v>0</v>
      </c>
      <c r="D76" s="136">
        <f>SUM(D77:D87)</f>
        <v>0</v>
      </c>
      <c r="E76" s="137"/>
      <c r="F76" s="136">
        <f>SUM(F77:F87)</f>
        <v>0</v>
      </c>
      <c r="G76" s="103"/>
    </row>
    <row r="77" spans="1:7" x14ac:dyDescent="0.25">
      <c r="A77" s="220" t="s">
        <v>535</v>
      </c>
      <c r="B77" s="124" t="s">
        <v>270</v>
      </c>
      <c r="C77" s="137"/>
      <c r="D77" s="137"/>
      <c r="E77" s="137"/>
      <c r="F77" s="137"/>
      <c r="G77" s="103"/>
    </row>
    <row r="78" spans="1:7" s="219" customFormat="1" x14ac:dyDescent="0.25">
      <c r="A78" s="220" t="s">
        <v>536</v>
      </c>
      <c r="B78" s="220" t="s">
        <v>529</v>
      </c>
      <c r="C78" s="221"/>
      <c r="D78" s="221"/>
      <c r="E78" s="221"/>
      <c r="F78" s="221"/>
      <c r="G78" s="220"/>
    </row>
    <row r="79" spans="1:7" x14ac:dyDescent="0.25">
      <c r="A79" s="220" t="s">
        <v>537</v>
      </c>
      <c r="B79" s="124" t="s">
        <v>272</v>
      </c>
      <c r="C79" s="137"/>
      <c r="D79" s="137"/>
      <c r="E79" s="137"/>
      <c r="F79" s="137"/>
      <c r="G79" s="103"/>
    </row>
    <row r="80" spans="1:7" x14ac:dyDescent="0.25">
      <c r="A80" s="103" t="s">
        <v>538</v>
      </c>
      <c r="B80" s="124" t="s">
        <v>274</v>
      </c>
      <c r="C80" s="137"/>
      <c r="D80" s="137"/>
      <c r="E80" s="137"/>
      <c r="F80" s="137"/>
      <c r="G80" s="103"/>
    </row>
    <row r="81" spans="1:7" x14ac:dyDescent="0.25">
      <c r="A81" s="103" t="s">
        <v>539</v>
      </c>
      <c r="B81" s="124" t="s">
        <v>12</v>
      </c>
      <c r="C81" s="137"/>
      <c r="D81" s="137"/>
      <c r="E81" s="137"/>
      <c r="F81" s="137"/>
      <c r="G81" s="103"/>
    </row>
    <row r="82" spans="1:7" x14ac:dyDescent="0.25">
      <c r="A82" s="103" t="s">
        <v>540</v>
      </c>
      <c r="B82" s="124" t="s">
        <v>277</v>
      </c>
      <c r="C82" s="137"/>
      <c r="D82" s="137"/>
      <c r="E82" s="137"/>
      <c r="F82" s="137"/>
      <c r="G82" s="103"/>
    </row>
    <row r="83" spans="1:7" x14ac:dyDescent="0.25">
      <c r="A83" s="103" t="s">
        <v>541</v>
      </c>
      <c r="B83" s="124" t="s">
        <v>279</v>
      </c>
      <c r="C83" s="137"/>
      <c r="D83" s="137"/>
      <c r="E83" s="137"/>
      <c r="F83" s="137"/>
      <c r="G83" s="103"/>
    </row>
    <row r="84" spans="1:7" x14ac:dyDescent="0.25">
      <c r="A84" s="103" t="s">
        <v>542</v>
      </c>
      <c r="B84" s="124" t="s">
        <v>281</v>
      </c>
      <c r="C84" s="137"/>
      <c r="D84" s="137"/>
      <c r="E84" s="137"/>
      <c r="F84" s="137"/>
      <c r="G84" s="103"/>
    </row>
    <row r="85" spans="1:7" x14ac:dyDescent="0.25">
      <c r="A85" s="103" t="s">
        <v>543</v>
      </c>
      <c r="B85" s="124" t="s">
        <v>283</v>
      </c>
      <c r="C85" s="137"/>
      <c r="D85" s="137"/>
      <c r="E85" s="137"/>
      <c r="F85" s="137"/>
      <c r="G85" s="103"/>
    </row>
    <row r="86" spans="1:7" x14ac:dyDescent="0.25">
      <c r="A86" s="103" t="s">
        <v>544</v>
      </c>
      <c r="B86" s="124" t="s">
        <v>285</v>
      </c>
      <c r="C86" s="137"/>
      <c r="D86" s="137"/>
      <c r="E86" s="137"/>
      <c r="F86" s="137"/>
      <c r="G86" s="103"/>
    </row>
    <row r="87" spans="1:7" x14ac:dyDescent="0.25">
      <c r="A87" s="103" t="s">
        <v>545</v>
      </c>
      <c r="B87" s="124" t="s">
        <v>96</v>
      </c>
      <c r="C87" s="137"/>
      <c r="D87" s="137"/>
      <c r="E87" s="137"/>
      <c r="F87" s="137"/>
      <c r="G87" s="103"/>
    </row>
    <row r="88" spans="1:7" outlineLevel="1" x14ac:dyDescent="0.25">
      <c r="A88" s="103" t="s">
        <v>546</v>
      </c>
      <c r="B88" s="120" t="s">
        <v>100</v>
      </c>
      <c r="C88" s="137"/>
      <c r="D88" s="137"/>
      <c r="E88" s="137"/>
      <c r="F88" s="137"/>
      <c r="G88" s="103"/>
    </row>
    <row r="89" spans="1:7" outlineLevel="1" x14ac:dyDescent="0.25">
      <c r="A89" s="103" t="s">
        <v>547</v>
      </c>
      <c r="B89" s="120" t="s">
        <v>100</v>
      </c>
      <c r="C89" s="137"/>
      <c r="D89" s="137"/>
      <c r="E89" s="137"/>
      <c r="F89" s="137"/>
      <c r="G89" s="103"/>
    </row>
    <row r="90" spans="1:7" outlineLevel="1" x14ac:dyDescent="0.25">
      <c r="A90" s="103" t="s">
        <v>548</v>
      </c>
      <c r="B90" s="120" t="s">
        <v>100</v>
      </c>
      <c r="C90" s="137"/>
      <c r="D90" s="137"/>
      <c r="E90" s="137"/>
      <c r="F90" s="137"/>
      <c r="G90" s="103"/>
    </row>
    <row r="91" spans="1:7" outlineLevel="1" x14ac:dyDescent="0.25">
      <c r="A91" s="103" t="s">
        <v>549</v>
      </c>
      <c r="B91" s="120" t="s">
        <v>100</v>
      </c>
      <c r="C91" s="137"/>
      <c r="D91" s="137"/>
      <c r="E91" s="137"/>
      <c r="F91" s="137"/>
      <c r="G91" s="103"/>
    </row>
    <row r="92" spans="1:7" outlineLevel="1" x14ac:dyDescent="0.25">
      <c r="A92" s="103" t="s">
        <v>550</v>
      </c>
      <c r="B92" s="120" t="s">
        <v>100</v>
      </c>
      <c r="C92" s="137"/>
      <c r="D92" s="137"/>
      <c r="E92" s="137"/>
      <c r="F92" s="137"/>
      <c r="G92" s="103"/>
    </row>
    <row r="93" spans="1:7" outlineLevel="1" x14ac:dyDescent="0.25">
      <c r="A93" s="103" t="s">
        <v>551</v>
      </c>
      <c r="B93" s="120" t="s">
        <v>100</v>
      </c>
      <c r="C93" s="137"/>
      <c r="D93" s="137"/>
      <c r="E93" s="137"/>
      <c r="F93" s="137"/>
      <c r="G93" s="103"/>
    </row>
    <row r="94" spans="1:7" outlineLevel="1" x14ac:dyDescent="0.25">
      <c r="A94" s="103" t="s">
        <v>552</v>
      </c>
      <c r="B94" s="120" t="s">
        <v>100</v>
      </c>
      <c r="C94" s="137"/>
      <c r="D94" s="137"/>
      <c r="E94" s="137"/>
      <c r="F94" s="137"/>
      <c r="G94" s="103"/>
    </row>
    <row r="95" spans="1:7" outlineLevel="1" x14ac:dyDescent="0.25">
      <c r="A95" s="103" t="s">
        <v>553</v>
      </c>
      <c r="B95" s="120" t="s">
        <v>100</v>
      </c>
      <c r="C95" s="137"/>
      <c r="D95" s="137"/>
      <c r="E95" s="137"/>
      <c r="F95" s="137"/>
      <c r="G95" s="103"/>
    </row>
    <row r="96" spans="1:7" outlineLevel="1" x14ac:dyDescent="0.25">
      <c r="A96" s="103" t="s">
        <v>554</v>
      </c>
      <c r="B96" s="120" t="s">
        <v>100</v>
      </c>
      <c r="C96" s="137"/>
      <c r="D96" s="137"/>
      <c r="E96" s="137"/>
      <c r="F96" s="137"/>
      <c r="G96" s="103"/>
    </row>
    <row r="97" spans="1:7" outlineLevel="1" x14ac:dyDescent="0.25">
      <c r="A97" s="103" t="s">
        <v>555</v>
      </c>
      <c r="B97" s="120" t="s">
        <v>100</v>
      </c>
      <c r="C97" s="137"/>
      <c r="D97" s="137"/>
      <c r="E97" s="137"/>
      <c r="F97" s="137"/>
      <c r="G97" s="103"/>
    </row>
    <row r="98" spans="1:7" ht="15" customHeight="1" x14ac:dyDescent="0.25">
      <c r="A98" s="114"/>
      <c r="B98" s="150" t="s">
        <v>1143</v>
      </c>
      <c r="C98" s="114" t="s">
        <v>464</v>
      </c>
      <c r="D98" s="114" t="s">
        <v>465</v>
      </c>
      <c r="E98" s="121"/>
      <c r="F98" s="116" t="s">
        <v>433</v>
      </c>
      <c r="G98" s="116"/>
    </row>
    <row r="99" spans="1:7" x14ac:dyDescent="0.25">
      <c r="A99" s="103" t="s">
        <v>556</v>
      </c>
      <c r="B99" s="287" t="s">
        <v>2173</v>
      </c>
      <c r="C99" s="137">
        <v>0.47157663447282033</v>
      </c>
      <c r="D99" s="137">
        <v>0.46354234106466025</v>
      </c>
      <c r="E99" s="137"/>
      <c r="F99" s="137">
        <v>0.47002695850132264</v>
      </c>
      <c r="G99" s="103"/>
    </row>
    <row r="100" spans="1:7" x14ac:dyDescent="0.25">
      <c r="A100" s="103" t="s">
        <v>557</v>
      </c>
      <c r="B100" s="287" t="s">
        <v>2174</v>
      </c>
      <c r="C100" s="137">
        <v>0.14582587738436789</v>
      </c>
      <c r="D100" s="137">
        <v>0.12011543772850442</v>
      </c>
      <c r="E100" s="137"/>
      <c r="F100" s="137">
        <v>0.14096913748170828</v>
      </c>
      <c r="G100" s="103"/>
    </row>
    <row r="101" spans="1:7" x14ac:dyDescent="0.25">
      <c r="A101" s="103" t="s">
        <v>558</v>
      </c>
      <c r="B101" s="287" t="s">
        <v>2175</v>
      </c>
      <c r="C101" s="137">
        <v>5.069371536327761E-2</v>
      </c>
      <c r="D101" s="137">
        <v>6.7617303727727507E-2</v>
      </c>
      <c r="E101" s="137"/>
      <c r="F101" s="137">
        <v>5.3901649744035808E-2</v>
      </c>
      <c r="G101" s="103"/>
    </row>
    <row r="102" spans="1:7" x14ac:dyDescent="0.25">
      <c r="A102" s="103" t="s">
        <v>559</v>
      </c>
      <c r="B102" s="287" t="s">
        <v>2176</v>
      </c>
      <c r="C102" s="137">
        <v>0.17120721573364753</v>
      </c>
      <c r="D102" s="137">
        <v>0.17686655851441382</v>
      </c>
      <c r="E102" s="137"/>
      <c r="F102" s="137">
        <v>0.17227614728995294</v>
      </c>
      <c r="G102" s="103"/>
    </row>
    <row r="103" spans="1:7" x14ac:dyDescent="0.25">
      <c r="A103" s="103" t="s">
        <v>560</v>
      </c>
      <c r="B103" s="287" t="s">
        <v>2177</v>
      </c>
      <c r="C103" s="137">
        <v>0.16069655704588662</v>
      </c>
      <c r="D103" s="137">
        <v>0.17185835896469417</v>
      </c>
      <c r="E103" s="137"/>
      <c r="F103" s="137">
        <v>0.16282610698298039</v>
      </c>
      <c r="G103" s="103"/>
    </row>
    <row r="104" spans="1:7" x14ac:dyDescent="0.25">
      <c r="A104" s="103" t="s">
        <v>561</v>
      </c>
      <c r="B104" s="124"/>
      <c r="C104" s="137"/>
      <c r="D104" s="137"/>
      <c r="E104" s="137"/>
      <c r="F104" s="137"/>
      <c r="G104" s="103"/>
    </row>
    <row r="105" spans="1:7" x14ac:dyDescent="0.25">
      <c r="A105" s="103" t="s">
        <v>562</v>
      </c>
      <c r="B105" s="124"/>
      <c r="C105" s="137"/>
      <c r="D105" s="137"/>
      <c r="E105" s="137"/>
      <c r="F105" s="137"/>
      <c r="G105" s="103"/>
    </row>
    <row r="106" spans="1:7" x14ac:dyDescent="0.25">
      <c r="A106" s="103" t="s">
        <v>563</v>
      </c>
      <c r="B106" s="124"/>
      <c r="C106" s="137"/>
      <c r="D106" s="137"/>
      <c r="E106" s="137"/>
      <c r="F106" s="137"/>
      <c r="G106" s="103"/>
    </row>
    <row r="107" spans="1:7" x14ac:dyDescent="0.25">
      <c r="A107" s="103" t="s">
        <v>564</v>
      </c>
      <c r="B107" s="124"/>
      <c r="C107" s="137"/>
      <c r="D107" s="137"/>
      <c r="E107" s="137"/>
      <c r="F107" s="137"/>
      <c r="G107" s="103"/>
    </row>
    <row r="108" spans="1:7" x14ac:dyDescent="0.25">
      <c r="A108" s="103" t="s">
        <v>565</v>
      </c>
      <c r="B108" s="124"/>
      <c r="C108" s="137"/>
      <c r="D108" s="137"/>
      <c r="E108" s="137"/>
      <c r="F108" s="137"/>
      <c r="G108" s="103"/>
    </row>
    <row r="109" spans="1:7" x14ac:dyDescent="0.25">
      <c r="A109" s="103" t="s">
        <v>566</v>
      </c>
      <c r="B109" s="124"/>
      <c r="C109" s="137"/>
      <c r="D109" s="137"/>
      <c r="E109" s="137"/>
      <c r="F109" s="137"/>
      <c r="G109" s="103"/>
    </row>
    <row r="110" spans="1:7" x14ac:dyDescent="0.25">
      <c r="A110" s="103" t="s">
        <v>567</v>
      </c>
      <c r="B110" s="124"/>
      <c r="C110" s="137"/>
      <c r="D110" s="137"/>
      <c r="E110" s="137"/>
      <c r="F110" s="137"/>
      <c r="G110" s="103"/>
    </row>
    <row r="111" spans="1:7" x14ac:dyDescent="0.25">
      <c r="A111" s="103" t="s">
        <v>568</v>
      </c>
      <c r="B111" s="124"/>
      <c r="C111" s="137"/>
      <c r="D111" s="137"/>
      <c r="E111" s="137"/>
      <c r="F111" s="137"/>
      <c r="G111" s="103"/>
    </row>
    <row r="112" spans="1:7" x14ac:dyDescent="0.25">
      <c r="A112" s="103" t="s">
        <v>569</v>
      </c>
      <c r="B112" s="124"/>
      <c r="C112" s="137"/>
      <c r="D112" s="137"/>
      <c r="E112" s="137"/>
      <c r="F112" s="137"/>
      <c r="G112" s="103"/>
    </row>
    <row r="113" spans="1:7" x14ac:dyDescent="0.25">
      <c r="A113" s="103" t="s">
        <v>570</v>
      </c>
      <c r="B113" s="124"/>
      <c r="C113" s="137"/>
      <c r="D113" s="137"/>
      <c r="E113" s="137"/>
      <c r="F113" s="137"/>
      <c r="G113" s="103"/>
    </row>
    <row r="114" spans="1:7" x14ac:dyDescent="0.25">
      <c r="A114" s="103" t="s">
        <v>571</v>
      </c>
      <c r="B114" s="124"/>
      <c r="C114" s="137"/>
      <c r="D114" s="137"/>
      <c r="E114" s="137"/>
      <c r="F114" s="137"/>
      <c r="G114" s="103"/>
    </row>
    <row r="115" spans="1:7" x14ac:dyDescent="0.25">
      <c r="A115" s="103" t="s">
        <v>572</v>
      </c>
      <c r="B115" s="124"/>
      <c r="C115" s="137"/>
      <c r="D115" s="137"/>
      <c r="E115" s="137"/>
      <c r="F115" s="137"/>
      <c r="G115" s="103"/>
    </row>
    <row r="116" spans="1:7" x14ac:dyDescent="0.25">
      <c r="A116" s="103" t="s">
        <v>573</v>
      </c>
      <c r="B116" s="124"/>
      <c r="C116" s="137"/>
      <c r="D116" s="137"/>
      <c r="E116" s="137"/>
      <c r="F116" s="137"/>
      <c r="G116" s="103"/>
    </row>
    <row r="117" spans="1:7" x14ac:dyDescent="0.25">
      <c r="A117" s="103" t="s">
        <v>574</v>
      </c>
      <c r="B117" s="124"/>
      <c r="C117" s="137"/>
      <c r="D117" s="137"/>
      <c r="E117" s="137"/>
      <c r="F117" s="137"/>
      <c r="G117" s="103"/>
    </row>
    <row r="118" spans="1:7" x14ac:dyDescent="0.25">
      <c r="A118" s="103" t="s">
        <v>575</v>
      </c>
      <c r="B118" s="124"/>
      <c r="C118" s="137"/>
      <c r="D118" s="137"/>
      <c r="E118" s="137"/>
      <c r="F118" s="137"/>
      <c r="G118" s="103"/>
    </row>
    <row r="119" spans="1:7" x14ac:dyDescent="0.25">
      <c r="A119" s="103" t="s">
        <v>576</v>
      </c>
      <c r="B119" s="124"/>
      <c r="C119" s="137"/>
      <c r="D119" s="137"/>
      <c r="E119" s="137"/>
      <c r="F119" s="137"/>
      <c r="G119" s="103"/>
    </row>
    <row r="120" spans="1:7" x14ac:dyDescent="0.25">
      <c r="A120" s="103" t="s">
        <v>577</v>
      </c>
      <c r="B120" s="124"/>
      <c r="C120" s="137"/>
      <c r="D120" s="137"/>
      <c r="E120" s="137"/>
      <c r="F120" s="137"/>
      <c r="G120" s="103"/>
    </row>
    <row r="121" spans="1:7" x14ac:dyDescent="0.25">
      <c r="A121" s="103" t="s">
        <v>578</v>
      </c>
      <c r="B121" s="124"/>
      <c r="C121" s="137"/>
      <c r="D121" s="137"/>
      <c r="E121" s="137"/>
      <c r="F121" s="137"/>
      <c r="G121" s="103"/>
    </row>
    <row r="122" spans="1:7" x14ac:dyDescent="0.25">
      <c r="A122" s="103" t="s">
        <v>579</v>
      </c>
      <c r="B122" s="124"/>
      <c r="C122" s="137"/>
      <c r="D122" s="137"/>
      <c r="E122" s="137"/>
      <c r="F122" s="137"/>
      <c r="G122" s="103"/>
    </row>
    <row r="123" spans="1:7" x14ac:dyDescent="0.25">
      <c r="A123" s="103" t="s">
        <v>580</v>
      </c>
      <c r="B123" s="124"/>
      <c r="C123" s="137"/>
      <c r="D123" s="137"/>
      <c r="E123" s="137"/>
      <c r="F123" s="137"/>
      <c r="G123" s="103"/>
    </row>
    <row r="124" spans="1:7" x14ac:dyDescent="0.25">
      <c r="A124" s="103" t="s">
        <v>581</v>
      </c>
      <c r="B124" s="124"/>
      <c r="C124" s="137"/>
      <c r="D124" s="137"/>
      <c r="E124" s="137"/>
      <c r="F124" s="137"/>
      <c r="G124" s="103"/>
    </row>
    <row r="125" spans="1:7" x14ac:dyDescent="0.25">
      <c r="A125" s="103" t="s">
        <v>582</v>
      </c>
      <c r="B125" s="124"/>
      <c r="C125" s="137"/>
      <c r="D125" s="137"/>
      <c r="E125" s="137"/>
      <c r="F125" s="137"/>
      <c r="G125" s="103"/>
    </row>
    <row r="126" spans="1:7" x14ac:dyDescent="0.25">
      <c r="A126" s="103" t="s">
        <v>583</v>
      </c>
      <c r="B126" s="124"/>
      <c r="C126" s="137"/>
      <c r="D126" s="137"/>
      <c r="E126" s="137"/>
      <c r="F126" s="137"/>
      <c r="G126" s="103"/>
    </row>
    <row r="127" spans="1:7" x14ac:dyDescent="0.25">
      <c r="A127" s="103" t="s">
        <v>584</v>
      </c>
      <c r="B127" s="124"/>
      <c r="C127" s="137"/>
      <c r="D127" s="137"/>
      <c r="E127" s="137"/>
      <c r="F127" s="137"/>
      <c r="G127" s="103"/>
    </row>
    <row r="128" spans="1:7" x14ac:dyDescent="0.25">
      <c r="A128" s="103" t="s">
        <v>585</v>
      </c>
      <c r="B128" s="124"/>
      <c r="C128" s="137"/>
      <c r="D128" s="137"/>
      <c r="E128" s="137"/>
      <c r="F128" s="137"/>
      <c r="G128" s="103"/>
    </row>
    <row r="129" spans="1:7" x14ac:dyDescent="0.25">
      <c r="A129" s="103" t="s">
        <v>586</v>
      </c>
      <c r="B129" s="124"/>
      <c r="C129" s="137"/>
      <c r="D129" s="137"/>
      <c r="E129" s="137"/>
      <c r="F129" s="137"/>
      <c r="G129" s="103"/>
    </row>
    <row r="130" spans="1:7" x14ac:dyDescent="0.25">
      <c r="A130" s="103" t="s">
        <v>1106</v>
      </c>
      <c r="B130" s="124"/>
      <c r="C130" s="137"/>
      <c r="D130" s="137"/>
      <c r="E130" s="137"/>
      <c r="F130" s="137"/>
      <c r="G130" s="103"/>
    </row>
    <row r="131" spans="1:7" x14ac:dyDescent="0.25">
      <c r="A131" s="103" t="s">
        <v>1107</v>
      </c>
      <c r="B131" s="124"/>
      <c r="C131" s="137"/>
      <c r="D131" s="137"/>
      <c r="E131" s="137"/>
      <c r="F131" s="137"/>
      <c r="G131" s="103"/>
    </row>
    <row r="132" spans="1:7" x14ac:dyDescent="0.25">
      <c r="A132" s="103" t="s">
        <v>1108</v>
      </c>
      <c r="B132" s="124"/>
      <c r="C132" s="137"/>
      <c r="D132" s="137"/>
      <c r="E132" s="137"/>
      <c r="F132" s="137"/>
      <c r="G132" s="103"/>
    </row>
    <row r="133" spans="1:7" x14ac:dyDescent="0.25">
      <c r="A133" s="103" t="s">
        <v>1109</v>
      </c>
      <c r="B133" s="124"/>
      <c r="C133" s="137"/>
      <c r="D133" s="137"/>
      <c r="E133" s="137"/>
      <c r="F133" s="137"/>
      <c r="G133" s="103"/>
    </row>
    <row r="134" spans="1:7" x14ac:dyDescent="0.25">
      <c r="A134" s="103" t="s">
        <v>1110</v>
      </c>
      <c r="B134" s="124"/>
      <c r="C134" s="137"/>
      <c r="D134" s="137"/>
      <c r="E134" s="137"/>
      <c r="F134" s="137"/>
      <c r="G134" s="103"/>
    </row>
    <row r="135" spans="1:7" x14ac:dyDescent="0.25">
      <c r="A135" s="103" t="s">
        <v>1111</v>
      </c>
      <c r="B135" s="124"/>
      <c r="C135" s="137"/>
      <c r="D135" s="137"/>
      <c r="E135" s="137"/>
      <c r="F135" s="137"/>
      <c r="G135" s="103"/>
    </row>
    <row r="136" spans="1:7" x14ac:dyDescent="0.25">
      <c r="A136" s="103" t="s">
        <v>1112</v>
      </c>
      <c r="B136" s="124"/>
      <c r="C136" s="137"/>
      <c r="D136" s="137"/>
      <c r="E136" s="137"/>
      <c r="F136" s="137"/>
      <c r="G136" s="103"/>
    </row>
    <row r="137" spans="1:7" x14ac:dyDescent="0.25">
      <c r="A137" s="103" t="s">
        <v>1113</v>
      </c>
      <c r="B137" s="124"/>
      <c r="C137" s="137"/>
      <c r="D137" s="137"/>
      <c r="E137" s="137"/>
      <c r="F137" s="137"/>
      <c r="G137" s="103"/>
    </row>
    <row r="138" spans="1:7" x14ac:dyDescent="0.25">
      <c r="A138" s="103" t="s">
        <v>1114</v>
      </c>
      <c r="B138" s="124"/>
      <c r="C138" s="137"/>
      <c r="D138" s="137"/>
      <c r="E138" s="137"/>
      <c r="F138" s="137"/>
      <c r="G138" s="103"/>
    </row>
    <row r="139" spans="1:7" x14ac:dyDescent="0.25">
      <c r="A139" s="103" t="s">
        <v>1115</v>
      </c>
      <c r="B139" s="124"/>
      <c r="C139" s="137"/>
      <c r="D139" s="137"/>
      <c r="E139" s="137"/>
      <c r="F139" s="137"/>
      <c r="G139" s="103"/>
    </row>
    <row r="140" spans="1:7" x14ac:dyDescent="0.25">
      <c r="A140" s="103" t="s">
        <v>1116</v>
      </c>
      <c r="B140" s="124"/>
      <c r="C140" s="137"/>
      <c r="D140" s="137"/>
      <c r="E140" s="137"/>
      <c r="F140" s="137"/>
      <c r="G140" s="103"/>
    </row>
    <row r="141" spans="1:7" x14ac:dyDescent="0.25">
      <c r="A141" s="103" t="s">
        <v>1117</v>
      </c>
      <c r="B141" s="124"/>
      <c r="C141" s="137"/>
      <c r="D141" s="137"/>
      <c r="E141" s="137"/>
      <c r="F141" s="137"/>
      <c r="G141" s="103"/>
    </row>
    <row r="142" spans="1:7" x14ac:dyDescent="0.25">
      <c r="A142" s="103" t="s">
        <v>1118</v>
      </c>
      <c r="B142" s="124"/>
      <c r="C142" s="137"/>
      <c r="D142" s="137"/>
      <c r="E142" s="137"/>
      <c r="F142" s="137"/>
      <c r="G142" s="103"/>
    </row>
    <row r="143" spans="1:7" x14ac:dyDescent="0.25">
      <c r="A143" s="103" t="s">
        <v>1119</v>
      </c>
      <c r="B143" s="124"/>
      <c r="C143" s="137"/>
      <c r="D143" s="137"/>
      <c r="E143" s="137"/>
      <c r="F143" s="137"/>
      <c r="G143" s="103"/>
    </row>
    <row r="144" spans="1:7" x14ac:dyDescent="0.25">
      <c r="A144" s="103" t="s">
        <v>1120</v>
      </c>
      <c r="B144" s="124"/>
      <c r="C144" s="137"/>
      <c r="D144" s="137"/>
      <c r="E144" s="137"/>
      <c r="F144" s="137"/>
      <c r="G144" s="103"/>
    </row>
    <row r="145" spans="1:7" x14ac:dyDescent="0.25">
      <c r="A145" s="103" t="s">
        <v>1121</v>
      </c>
      <c r="B145" s="124"/>
      <c r="C145" s="137"/>
      <c r="D145" s="137"/>
      <c r="E145" s="137"/>
      <c r="F145" s="137"/>
      <c r="G145" s="103"/>
    </row>
    <row r="146" spans="1:7" x14ac:dyDescent="0.25">
      <c r="A146" s="103" t="s">
        <v>1122</v>
      </c>
      <c r="B146" s="124"/>
      <c r="C146" s="137"/>
      <c r="D146" s="137"/>
      <c r="E146" s="137"/>
      <c r="F146" s="137"/>
      <c r="G146" s="103"/>
    </row>
    <row r="147" spans="1:7" x14ac:dyDescent="0.25">
      <c r="A147" s="103" t="s">
        <v>1123</v>
      </c>
      <c r="B147" s="124"/>
      <c r="C147" s="137"/>
      <c r="D147" s="137"/>
      <c r="E147" s="137"/>
      <c r="F147" s="137"/>
      <c r="G147" s="103"/>
    </row>
    <row r="148" spans="1:7" x14ac:dyDescent="0.25">
      <c r="A148" s="103" t="s">
        <v>1124</v>
      </c>
      <c r="B148" s="124"/>
      <c r="C148" s="137"/>
      <c r="D148" s="137"/>
      <c r="E148" s="137"/>
      <c r="F148" s="137"/>
      <c r="G148" s="103"/>
    </row>
    <row r="149" spans="1:7" ht="15" customHeight="1" x14ac:dyDescent="0.25">
      <c r="A149" s="114"/>
      <c r="B149" s="115" t="s">
        <v>587</v>
      </c>
      <c r="C149" s="114" t="s">
        <v>464</v>
      </c>
      <c r="D149" s="114" t="s">
        <v>465</v>
      </c>
      <c r="E149" s="121"/>
      <c r="F149" s="116" t="s">
        <v>433</v>
      </c>
      <c r="G149" s="116"/>
    </row>
    <row r="150" spans="1:7" x14ac:dyDescent="0.25">
      <c r="A150" s="103" t="s">
        <v>588</v>
      </c>
      <c r="B150" s="103" t="s">
        <v>589</v>
      </c>
      <c r="C150" s="137">
        <v>0.9912623831851447</v>
      </c>
      <c r="D150" s="137">
        <v>0.998668945311176</v>
      </c>
      <c r="E150" s="138"/>
      <c r="F150" s="137">
        <v>0.9926672458776179</v>
      </c>
    </row>
    <row r="151" spans="1:7" x14ac:dyDescent="0.25">
      <c r="A151" s="103" t="s">
        <v>590</v>
      </c>
      <c r="B151" s="103" t="s">
        <v>591</v>
      </c>
      <c r="C151" s="137">
        <v>8.7376168148552164E-3</v>
      </c>
      <c r="D151" s="137">
        <v>1.3310546888240212E-3</v>
      </c>
      <c r="E151" s="138"/>
      <c r="F151" s="137">
        <v>7.3327541223820458E-3</v>
      </c>
    </row>
    <row r="152" spans="1:7" x14ac:dyDescent="0.25">
      <c r="A152" s="103" t="s">
        <v>592</v>
      </c>
      <c r="B152" s="103" t="s">
        <v>96</v>
      </c>
      <c r="C152" s="137">
        <v>0</v>
      </c>
      <c r="D152" s="137">
        <v>0</v>
      </c>
      <c r="E152" s="138"/>
      <c r="F152" s="137">
        <v>0</v>
      </c>
    </row>
    <row r="153" spans="1:7" outlineLevel="1" x14ac:dyDescent="0.25">
      <c r="A153" s="103" t="s">
        <v>593</v>
      </c>
      <c r="C153" s="137"/>
      <c r="D153" s="137"/>
      <c r="E153" s="138"/>
      <c r="F153" s="137"/>
    </row>
    <row r="154" spans="1:7" outlineLevel="1" x14ac:dyDescent="0.25">
      <c r="A154" s="103" t="s">
        <v>594</v>
      </c>
      <c r="C154" s="137"/>
      <c r="D154" s="137"/>
      <c r="E154" s="138"/>
      <c r="F154" s="137"/>
    </row>
    <row r="155" spans="1:7" outlineLevel="1" x14ac:dyDescent="0.25">
      <c r="A155" s="103" t="s">
        <v>595</v>
      </c>
      <c r="C155" s="137"/>
      <c r="D155" s="137"/>
      <c r="E155" s="138"/>
      <c r="F155" s="137"/>
    </row>
    <row r="156" spans="1:7" outlineLevel="1" x14ac:dyDescent="0.25">
      <c r="A156" s="103" t="s">
        <v>596</v>
      </c>
      <c r="C156" s="137"/>
      <c r="D156" s="137"/>
      <c r="E156" s="138"/>
      <c r="F156" s="137"/>
    </row>
    <row r="157" spans="1:7" outlineLevel="1" x14ac:dyDescent="0.25">
      <c r="A157" s="103" t="s">
        <v>597</v>
      </c>
      <c r="C157" s="137"/>
      <c r="D157" s="137"/>
      <c r="E157" s="138"/>
      <c r="F157" s="137"/>
    </row>
    <row r="158" spans="1:7" outlineLevel="1" x14ac:dyDescent="0.25">
      <c r="A158" s="103" t="s">
        <v>598</v>
      </c>
      <c r="C158" s="137"/>
      <c r="D158" s="137"/>
      <c r="E158" s="138"/>
      <c r="F158" s="137"/>
    </row>
    <row r="159" spans="1:7" ht="15" customHeight="1" x14ac:dyDescent="0.25">
      <c r="A159" s="114"/>
      <c r="B159" s="115" t="s">
        <v>599</v>
      </c>
      <c r="C159" s="114" t="s">
        <v>464</v>
      </c>
      <c r="D159" s="114" t="s">
        <v>465</v>
      </c>
      <c r="E159" s="121"/>
      <c r="F159" s="116" t="s">
        <v>433</v>
      </c>
      <c r="G159" s="116"/>
    </row>
    <row r="160" spans="1:7" x14ac:dyDescent="0.25">
      <c r="A160" s="103" t="s">
        <v>600</v>
      </c>
      <c r="B160" s="103" t="s">
        <v>601</v>
      </c>
      <c r="C160" s="137">
        <v>0.336909281003062</v>
      </c>
      <c r="D160" s="137">
        <v>0.20547980029081886</v>
      </c>
      <c r="E160" s="138"/>
      <c r="F160" s="137">
        <v>0.31200127454825283</v>
      </c>
    </row>
    <row r="161" spans="1:7" x14ac:dyDescent="0.25">
      <c r="A161" s="103" t="s">
        <v>602</v>
      </c>
      <c r="B161" s="103" t="s">
        <v>603</v>
      </c>
      <c r="C161" s="137">
        <v>0.66309071899693794</v>
      </c>
      <c r="D161" s="137">
        <v>0.7945201997091812</v>
      </c>
      <c r="E161" s="138"/>
      <c r="F161" s="137">
        <v>0.68799872545174723</v>
      </c>
    </row>
    <row r="162" spans="1:7" x14ac:dyDescent="0.25">
      <c r="A162" s="103" t="s">
        <v>604</v>
      </c>
      <c r="B162" s="103" t="s">
        <v>96</v>
      </c>
      <c r="C162" s="137"/>
      <c r="D162" s="137"/>
      <c r="E162" s="138"/>
      <c r="F162" s="137"/>
    </row>
    <row r="163" spans="1:7" outlineLevel="1" x14ac:dyDescent="0.25">
      <c r="A163" s="103" t="s">
        <v>605</v>
      </c>
      <c r="E163" s="98"/>
    </row>
    <row r="164" spans="1:7" outlineLevel="1" x14ac:dyDescent="0.25">
      <c r="A164" s="103" t="s">
        <v>606</v>
      </c>
      <c r="E164" s="98"/>
    </row>
    <row r="165" spans="1:7" outlineLevel="1" x14ac:dyDescent="0.25">
      <c r="A165" s="103" t="s">
        <v>607</v>
      </c>
      <c r="E165" s="98"/>
    </row>
    <row r="166" spans="1:7" outlineLevel="1" x14ac:dyDescent="0.25">
      <c r="A166" s="103" t="s">
        <v>608</v>
      </c>
      <c r="E166" s="98"/>
    </row>
    <row r="167" spans="1:7" outlineLevel="1" x14ac:dyDescent="0.25">
      <c r="A167" s="103" t="s">
        <v>609</v>
      </c>
      <c r="E167" s="98"/>
    </row>
    <row r="168" spans="1:7" outlineLevel="1" x14ac:dyDescent="0.25">
      <c r="A168" s="103" t="s">
        <v>610</v>
      </c>
      <c r="E168" s="98"/>
    </row>
    <row r="169" spans="1:7" ht="15" customHeight="1" x14ac:dyDescent="0.25">
      <c r="A169" s="114"/>
      <c r="B169" s="115" t="s">
        <v>611</v>
      </c>
      <c r="C169" s="114" t="s">
        <v>464</v>
      </c>
      <c r="D169" s="114" t="s">
        <v>465</v>
      </c>
      <c r="E169" s="121"/>
      <c r="F169" s="116" t="s">
        <v>433</v>
      </c>
      <c r="G169" s="116"/>
    </row>
    <row r="170" spans="1:7" x14ac:dyDescent="0.25">
      <c r="A170" s="103" t="s">
        <v>612</v>
      </c>
      <c r="B170" s="125" t="s">
        <v>613</v>
      </c>
      <c r="C170" s="137">
        <v>0.16552959594158095</v>
      </c>
      <c r="D170" s="137">
        <v>9.6570134946010425E-2</v>
      </c>
      <c r="E170" s="138"/>
      <c r="F170" s="137">
        <v>0.15247961951067557</v>
      </c>
    </row>
    <row r="171" spans="1:7" x14ac:dyDescent="0.25">
      <c r="A171" s="103" t="s">
        <v>614</v>
      </c>
      <c r="B171" s="125" t="s">
        <v>615</v>
      </c>
      <c r="C171" s="137">
        <v>5.0591918831619211E-2</v>
      </c>
      <c r="D171" s="137">
        <v>4.2576139099498998E-2</v>
      </c>
      <c r="E171" s="138"/>
      <c r="F171" s="137">
        <v>4.9080810627238965E-2</v>
      </c>
    </row>
    <row r="172" spans="1:7" x14ac:dyDescent="0.25">
      <c r="A172" s="103" t="s">
        <v>616</v>
      </c>
      <c r="B172" s="125" t="s">
        <v>617</v>
      </c>
      <c r="C172" s="137">
        <v>4.9991478905336582E-2</v>
      </c>
      <c r="D172" s="137">
        <v>4.6919947896665121E-2</v>
      </c>
      <c r="E172" s="137"/>
      <c r="F172" s="137">
        <v>4.9411908275353779E-2</v>
      </c>
    </row>
    <row r="173" spans="1:7" x14ac:dyDescent="0.25">
      <c r="A173" s="103" t="s">
        <v>618</v>
      </c>
      <c r="B173" s="125" t="s">
        <v>619</v>
      </c>
      <c r="C173" s="137">
        <v>9.2755880546142727E-2</v>
      </c>
      <c r="D173" s="137">
        <v>9.0883068822702584E-2</v>
      </c>
      <c r="E173" s="137"/>
      <c r="F173" s="137">
        <v>9.2388126086865766E-2</v>
      </c>
    </row>
    <row r="174" spans="1:7" x14ac:dyDescent="0.25">
      <c r="A174" s="103" t="s">
        <v>620</v>
      </c>
      <c r="B174" s="125" t="s">
        <v>621</v>
      </c>
      <c r="C174" s="137">
        <v>0.6411311257753205</v>
      </c>
      <c r="D174" s="137">
        <v>0.72305070923512293</v>
      </c>
      <c r="E174" s="137"/>
      <c r="F174" s="137">
        <v>0.65663953549986598</v>
      </c>
    </row>
    <row r="175" spans="1:7" outlineLevel="1" x14ac:dyDescent="0.25">
      <c r="A175" s="103" t="s">
        <v>622</v>
      </c>
      <c r="B175" s="122"/>
      <c r="C175" s="137"/>
      <c r="D175" s="137"/>
      <c r="E175" s="137"/>
      <c r="F175" s="137"/>
    </row>
    <row r="176" spans="1:7" outlineLevel="1" x14ac:dyDescent="0.25">
      <c r="A176" s="103" t="s">
        <v>623</v>
      </c>
      <c r="B176" s="122"/>
      <c r="C176" s="137"/>
      <c r="D176" s="137"/>
      <c r="E176" s="137"/>
      <c r="F176" s="137"/>
    </row>
    <row r="177" spans="1:7" outlineLevel="1" x14ac:dyDescent="0.25">
      <c r="A177" s="103" t="s">
        <v>624</v>
      </c>
      <c r="B177" s="125"/>
      <c r="C177" s="137"/>
      <c r="D177" s="137"/>
      <c r="E177" s="137"/>
      <c r="F177" s="137"/>
    </row>
    <row r="178" spans="1:7" outlineLevel="1" x14ac:dyDescent="0.25">
      <c r="A178" s="103" t="s">
        <v>625</v>
      </c>
      <c r="B178" s="125"/>
      <c r="C178" s="137"/>
      <c r="D178" s="137"/>
      <c r="E178" s="137"/>
      <c r="F178" s="137"/>
    </row>
    <row r="179" spans="1:7" ht="15" customHeight="1" x14ac:dyDescent="0.25">
      <c r="A179" s="114"/>
      <c r="B179" s="115" t="s">
        <v>626</v>
      </c>
      <c r="C179" s="114" t="s">
        <v>464</v>
      </c>
      <c r="D179" s="114" t="s">
        <v>465</v>
      </c>
      <c r="E179" s="121"/>
      <c r="F179" s="116" t="s">
        <v>433</v>
      </c>
      <c r="G179" s="116"/>
    </row>
    <row r="180" spans="1:7" x14ac:dyDescent="0.25">
      <c r="A180" s="103" t="s">
        <v>627</v>
      </c>
      <c r="B180" s="103" t="s">
        <v>628</v>
      </c>
      <c r="C180" s="137">
        <v>6.9999999999999999E-4</v>
      </c>
      <c r="D180" s="137">
        <v>2.9999999999999997E-4</v>
      </c>
      <c r="E180" s="138"/>
      <c r="F180" s="137">
        <v>5.9999999999999995E-4</v>
      </c>
    </row>
    <row r="181" spans="1:7" outlineLevel="1" x14ac:dyDescent="0.25">
      <c r="A181" s="103" t="s">
        <v>629</v>
      </c>
      <c r="B181" s="126"/>
      <c r="C181" s="137"/>
      <c r="D181" s="137"/>
      <c r="E181" s="138"/>
      <c r="F181" s="137"/>
    </row>
    <row r="182" spans="1:7" outlineLevel="1" x14ac:dyDescent="0.25">
      <c r="A182" s="103" t="s">
        <v>630</v>
      </c>
      <c r="B182" s="126"/>
      <c r="C182" s="137"/>
      <c r="D182" s="137"/>
      <c r="E182" s="138"/>
      <c r="F182" s="137"/>
    </row>
    <row r="183" spans="1:7" outlineLevel="1" x14ac:dyDescent="0.25">
      <c r="A183" s="103" t="s">
        <v>631</v>
      </c>
      <c r="B183" s="126"/>
      <c r="C183" s="137"/>
      <c r="D183" s="137"/>
      <c r="E183" s="138"/>
      <c r="F183" s="137"/>
    </row>
    <row r="184" spans="1:7" outlineLevel="1" x14ac:dyDescent="0.25">
      <c r="A184" s="103" t="s">
        <v>632</v>
      </c>
      <c r="B184" s="126"/>
      <c r="C184" s="137"/>
      <c r="D184" s="137"/>
      <c r="E184" s="138"/>
      <c r="F184" s="137"/>
    </row>
    <row r="185" spans="1:7" ht="18.75" x14ac:dyDescent="0.25">
      <c r="A185" s="127"/>
      <c r="B185" s="128" t="s">
        <v>430</v>
      </c>
      <c r="C185" s="127"/>
      <c r="D185" s="127"/>
      <c r="E185" s="127"/>
      <c r="F185" s="129"/>
      <c r="G185" s="129"/>
    </row>
    <row r="186" spans="1:7" ht="15" customHeight="1" x14ac:dyDescent="0.25">
      <c r="A186" s="114"/>
      <c r="B186" s="115" t="s">
        <v>633</v>
      </c>
      <c r="C186" s="114" t="s">
        <v>634</v>
      </c>
      <c r="D186" s="114" t="s">
        <v>635</v>
      </c>
      <c r="E186" s="121"/>
      <c r="F186" s="114" t="s">
        <v>464</v>
      </c>
      <c r="G186" s="114" t="s">
        <v>636</v>
      </c>
    </row>
    <row r="187" spans="1:7" x14ac:dyDescent="0.25">
      <c r="A187" s="103" t="s">
        <v>637</v>
      </c>
      <c r="B187" s="124" t="s">
        <v>638</v>
      </c>
      <c r="C187" s="160">
        <v>1533.096</v>
      </c>
      <c r="E187" s="130"/>
      <c r="F187" s="131"/>
      <c r="G187" s="131"/>
    </row>
    <row r="188" spans="1:7" x14ac:dyDescent="0.25">
      <c r="A188" s="130"/>
      <c r="B188" s="132"/>
      <c r="C188" s="130"/>
      <c r="D188" s="130"/>
      <c r="E188" s="130"/>
      <c r="F188" s="131"/>
      <c r="G188" s="131"/>
    </row>
    <row r="189" spans="1:7" x14ac:dyDescent="0.25">
      <c r="B189" s="124" t="s">
        <v>639</v>
      </c>
      <c r="C189" s="130"/>
      <c r="D189" s="130"/>
      <c r="E189" s="130"/>
      <c r="F189" s="131"/>
      <c r="G189" s="131"/>
    </row>
    <row r="190" spans="1:7" x14ac:dyDescent="0.25">
      <c r="A190" s="103" t="s">
        <v>640</v>
      </c>
      <c r="B190" s="287" t="s">
        <v>2178</v>
      </c>
      <c r="C190" s="160">
        <v>116464</v>
      </c>
      <c r="D190" s="163">
        <v>129336</v>
      </c>
      <c r="E190" s="130"/>
      <c r="F190" s="159">
        <f>IF($C$214=0,"",IF(C190="[for completion]","",IF(C190="","",C190/$C$214)))</f>
        <v>0.46158010652519321</v>
      </c>
      <c r="G190" s="159">
        <f>IF($D$214=0,"",IF(D190="[for completion]","",IF(D190="","",D190/$D$214)))</f>
        <v>0.78585967833077119</v>
      </c>
    </row>
    <row r="191" spans="1:7" x14ac:dyDescent="0.25">
      <c r="A191" s="103" t="s">
        <v>641</v>
      </c>
      <c r="B191" s="287" t="s">
        <v>2179</v>
      </c>
      <c r="C191" s="160">
        <v>89595.9</v>
      </c>
      <c r="D191" s="163">
        <v>31400</v>
      </c>
      <c r="E191" s="130"/>
      <c r="F191" s="159">
        <f t="shared" ref="F191:F213" si="1">IF($C$214=0,"",IF(C191="[for completion]","",IF(C191="","",C191/$C$214)))</f>
        <v>0.35509414983360144</v>
      </c>
      <c r="G191" s="159">
        <f t="shared" ref="G191:G213" si="2">IF($D$214=0,"",IF(D191="[for completion]","",IF(D191="","",D191/$D$214)))</f>
        <v>0.19078983345384284</v>
      </c>
    </row>
    <row r="192" spans="1:7" x14ac:dyDescent="0.25">
      <c r="A192" s="103" t="s">
        <v>642</v>
      </c>
      <c r="B192" s="287" t="s">
        <v>2180</v>
      </c>
      <c r="C192" s="160">
        <v>26964.5</v>
      </c>
      <c r="D192" s="163">
        <v>3398</v>
      </c>
      <c r="E192" s="130"/>
      <c r="F192" s="159">
        <f t="shared" si="1"/>
        <v>0.10686801743370117</v>
      </c>
      <c r="G192" s="159">
        <f t="shared" si="2"/>
        <v>2.0646619556565542E-2</v>
      </c>
    </row>
    <row r="193" spans="1:7" x14ac:dyDescent="0.25">
      <c r="A193" s="103" t="s">
        <v>643</v>
      </c>
      <c r="B193" s="287" t="s">
        <v>2181</v>
      </c>
      <c r="C193" s="160">
        <v>10606.2</v>
      </c>
      <c r="D193" s="163">
        <v>353</v>
      </c>
      <c r="E193" s="130"/>
      <c r="F193" s="159">
        <f t="shared" si="1"/>
        <v>4.2035400860587865E-2</v>
      </c>
      <c r="G193" s="159">
        <f t="shared" si="2"/>
        <v>2.144866599019316E-3</v>
      </c>
    </row>
    <row r="194" spans="1:7" x14ac:dyDescent="0.25">
      <c r="A194" s="103" t="s">
        <v>644</v>
      </c>
      <c r="B194" s="287" t="s">
        <v>2211</v>
      </c>
      <c r="C194" s="160">
        <v>4239.8999999999996</v>
      </c>
      <c r="D194" s="163">
        <v>62</v>
      </c>
      <c r="E194" s="130"/>
      <c r="F194" s="159">
        <f t="shared" si="1"/>
        <v>1.6803935067112297E-2</v>
      </c>
      <c r="G194" s="159">
        <f t="shared" si="2"/>
        <v>3.7671877943115466E-4</v>
      </c>
    </row>
    <row r="195" spans="1:7" x14ac:dyDescent="0.25">
      <c r="A195" s="103" t="s">
        <v>645</v>
      </c>
      <c r="B195" s="287" t="s">
        <v>2182</v>
      </c>
      <c r="C195" s="160">
        <v>4445.3999999999996</v>
      </c>
      <c r="D195" s="163">
        <v>30</v>
      </c>
      <c r="E195" s="130"/>
      <c r="F195" s="159">
        <f t="shared" si="1"/>
        <v>1.7618390279804007E-2</v>
      </c>
      <c r="G195" s="159">
        <f t="shared" si="2"/>
        <v>1.8228328036991353E-4</v>
      </c>
    </row>
    <row r="196" spans="1:7" x14ac:dyDescent="0.25">
      <c r="A196" s="103" t="s">
        <v>646</v>
      </c>
      <c r="B196" s="124"/>
      <c r="C196" s="160"/>
      <c r="D196" s="163"/>
      <c r="E196" s="130"/>
      <c r="F196" s="159" t="str">
        <f t="shared" si="1"/>
        <v/>
      </c>
      <c r="G196" s="159" t="str">
        <f t="shared" si="2"/>
        <v/>
      </c>
    </row>
    <row r="197" spans="1:7" x14ac:dyDescent="0.25">
      <c r="A197" s="103" t="s">
        <v>647</v>
      </c>
      <c r="B197" s="124"/>
      <c r="C197" s="160"/>
      <c r="D197" s="163"/>
      <c r="E197" s="130"/>
      <c r="F197" s="159" t="str">
        <f t="shared" si="1"/>
        <v/>
      </c>
      <c r="G197" s="159" t="str">
        <f t="shared" si="2"/>
        <v/>
      </c>
    </row>
    <row r="198" spans="1:7" x14ac:dyDescent="0.25">
      <c r="A198" s="103" t="s">
        <v>648</v>
      </c>
      <c r="B198" s="124"/>
      <c r="C198" s="160"/>
      <c r="D198" s="163"/>
      <c r="E198" s="130"/>
      <c r="F198" s="159" t="str">
        <f t="shared" si="1"/>
        <v/>
      </c>
      <c r="G198" s="159" t="str">
        <f t="shared" si="2"/>
        <v/>
      </c>
    </row>
    <row r="199" spans="1:7" x14ac:dyDescent="0.25">
      <c r="A199" s="103" t="s">
        <v>649</v>
      </c>
      <c r="B199" s="124"/>
      <c r="C199" s="160"/>
      <c r="D199" s="163"/>
      <c r="E199" s="124"/>
      <c r="F199" s="159" t="str">
        <f t="shared" si="1"/>
        <v/>
      </c>
      <c r="G199" s="159" t="str">
        <f t="shared" si="2"/>
        <v/>
      </c>
    </row>
    <row r="200" spans="1:7" x14ac:dyDescent="0.25">
      <c r="A200" s="103" t="s">
        <v>650</v>
      </c>
      <c r="B200" s="124"/>
      <c r="C200" s="160"/>
      <c r="D200" s="163"/>
      <c r="E200" s="124"/>
      <c r="F200" s="159" t="str">
        <f t="shared" si="1"/>
        <v/>
      </c>
      <c r="G200" s="159" t="str">
        <f t="shared" si="2"/>
        <v/>
      </c>
    </row>
    <row r="201" spans="1:7" x14ac:dyDescent="0.25">
      <c r="A201" s="103" t="s">
        <v>651</v>
      </c>
      <c r="B201" s="124"/>
      <c r="C201" s="160"/>
      <c r="D201" s="163"/>
      <c r="E201" s="124"/>
      <c r="F201" s="159" t="str">
        <f t="shared" si="1"/>
        <v/>
      </c>
      <c r="G201" s="159" t="str">
        <f t="shared" si="2"/>
        <v/>
      </c>
    </row>
    <row r="202" spans="1:7" x14ac:dyDescent="0.25">
      <c r="A202" s="103" t="s">
        <v>652</v>
      </c>
      <c r="B202" s="124"/>
      <c r="C202" s="160"/>
      <c r="D202" s="163"/>
      <c r="E202" s="124"/>
      <c r="F202" s="159" t="str">
        <f t="shared" si="1"/>
        <v/>
      </c>
      <c r="G202" s="159" t="str">
        <f t="shared" si="2"/>
        <v/>
      </c>
    </row>
    <row r="203" spans="1:7" x14ac:dyDescent="0.25">
      <c r="A203" s="103" t="s">
        <v>653</v>
      </c>
      <c r="B203" s="124"/>
      <c r="C203" s="160"/>
      <c r="D203" s="163"/>
      <c r="E203" s="124"/>
      <c r="F203" s="159" t="str">
        <f t="shared" si="1"/>
        <v/>
      </c>
      <c r="G203" s="159" t="str">
        <f t="shared" si="2"/>
        <v/>
      </c>
    </row>
    <row r="204" spans="1:7" x14ac:dyDescent="0.25">
      <c r="A204" s="103" t="s">
        <v>654</v>
      </c>
      <c r="B204" s="124"/>
      <c r="C204" s="160"/>
      <c r="D204" s="163"/>
      <c r="E204" s="124"/>
      <c r="F204" s="159" t="str">
        <f t="shared" si="1"/>
        <v/>
      </c>
      <c r="G204" s="159" t="str">
        <f t="shared" si="2"/>
        <v/>
      </c>
    </row>
    <row r="205" spans="1:7" x14ac:dyDescent="0.25">
      <c r="A205" s="103" t="s">
        <v>655</v>
      </c>
      <c r="B205" s="124"/>
      <c r="C205" s="160"/>
      <c r="D205" s="163"/>
      <c r="F205" s="159" t="str">
        <f t="shared" si="1"/>
        <v/>
      </c>
      <c r="G205" s="159" t="str">
        <f t="shared" si="2"/>
        <v/>
      </c>
    </row>
    <row r="206" spans="1:7" x14ac:dyDescent="0.25">
      <c r="A206" s="103" t="s">
        <v>656</v>
      </c>
      <c r="B206" s="124"/>
      <c r="C206" s="160"/>
      <c r="D206" s="163"/>
      <c r="E206" s="119"/>
      <c r="F206" s="159" t="str">
        <f t="shared" si="1"/>
        <v/>
      </c>
      <c r="G206" s="159" t="str">
        <f t="shared" si="2"/>
        <v/>
      </c>
    </row>
    <row r="207" spans="1:7" x14ac:dyDescent="0.25">
      <c r="A207" s="103" t="s">
        <v>657</v>
      </c>
      <c r="B207" s="124"/>
      <c r="C207" s="160"/>
      <c r="D207" s="163"/>
      <c r="E207" s="119"/>
      <c r="F207" s="159" t="str">
        <f t="shared" si="1"/>
        <v/>
      </c>
      <c r="G207" s="159" t="str">
        <f t="shared" si="2"/>
        <v/>
      </c>
    </row>
    <row r="208" spans="1:7" x14ac:dyDescent="0.25">
      <c r="A208" s="103" t="s">
        <v>658</v>
      </c>
      <c r="B208" s="124"/>
      <c r="C208" s="160"/>
      <c r="D208" s="163"/>
      <c r="E208" s="119"/>
      <c r="F208" s="159" t="str">
        <f t="shared" si="1"/>
        <v/>
      </c>
      <c r="G208" s="159" t="str">
        <f t="shared" si="2"/>
        <v/>
      </c>
    </row>
    <row r="209" spans="1:7" x14ac:dyDescent="0.25">
      <c r="A209" s="103" t="s">
        <v>659</v>
      </c>
      <c r="B209" s="124"/>
      <c r="C209" s="160"/>
      <c r="D209" s="163"/>
      <c r="E209" s="119"/>
      <c r="F209" s="159" t="str">
        <f t="shared" si="1"/>
        <v/>
      </c>
      <c r="G209" s="159" t="str">
        <f t="shared" si="2"/>
        <v/>
      </c>
    </row>
    <row r="210" spans="1:7" x14ac:dyDescent="0.25">
      <c r="A210" s="103" t="s">
        <v>660</v>
      </c>
      <c r="B210" s="124"/>
      <c r="C210" s="160"/>
      <c r="D210" s="163"/>
      <c r="E210" s="119"/>
      <c r="F210" s="159" t="str">
        <f t="shared" si="1"/>
        <v/>
      </c>
      <c r="G210" s="159" t="str">
        <f t="shared" si="2"/>
        <v/>
      </c>
    </row>
    <row r="211" spans="1:7" x14ac:dyDescent="0.25">
      <c r="A211" s="103" t="s">
        <v>661</v>
      </c>
      <c r="B211" s="124"/>
      <c r="C211" s="160"/>
      <c r="D211" s="163"/>
      <c r="E211" s="119"/>
      <c r="F211" s="159" t="str">
        <f t="shared" si="1"/>
        <v/>
      </c>
      <c r="G211" s="159" t="str">
        <f t="shared" si="2"/>
        <v/>
      </c>
    </row>
    <row r="212" spans="1:7" x14ac:dyDescent="0.25">
      <c r="A212" s="103" t="s">
        <v>662</v>
      </c>
      <c r="B212" s="124"/>
      <c r="C212" s="160"/>
      <c r="D212" s="163"/>
      <c r="E212" s="119"/>
      <c r="F212" s="159" t="str">
        <f t="shared" si="1"/>
        <v/>
      </c>
      <c r="G212" s="159" t="str">
        <f t="shared" si="2"/>
        <v/>
      </c>
    </row>
    <row r="213" spans="1:7" x14ac:dyDescent="0.25">
      <c r="A213" s="103" t="s">
        <v>663</v>
      </c>
      <c r="B213" s="124"/>
      <c r="C213" s="160"/>
      <c r="D213" s="163"/>
      <c r="E213" s="119"/>
      <c r="F213" s="159" t="str">
        <f t="shared" si="1"/>
        <v/>
      </c>
      <c r="G213" s="159" t="str">
        <f t="shared" si="2"/>
        <v/>
      </c>
    </row>
    <row r="214" spans="1:7" x14ac:dyDescent="0.25">
      <c r="A214" s="103" t="s">
        <v>664</v>
      </c>
      <c r="B214" s="133" t="s">
        <v>98</v>
      </c>
      <c r="C214" s="166">
        <f>SUM(C190:C213)</f>
        <v>252315.9</v>
      </c>
      <c r="D214" s="164">
        <f>SUM(D190:D213)</f>
        <v>164579</v>
      </c>
      <c r="E214" s="119"/>
      <c r="F214" s="165">
        <f>SUM(F190:F213)</f>
        <v>1</v>
      </c>
      <c r="G214" s="165">
        <f>SUM(G190:G213)</f>
        <v>1</v>
      </c>
    </row>
    <row r="215" spans="1:7" ht="15" customHeight="1" x14ac:dyDescent="0.25">
      <c r="A215" s="114"/>
      <c r="B215" s="278" t="s">
        <v>665</v>
      </c>
      <c r="C215" s="114" t="s">
        <v>634</v>
      </c>
      <c r="D215" s="114" t="s">
        <v>635</v>
      </c>
      <c r="E215" s="121"/>
      <c r="F215" s="114" t="s">
        <v>464</v>
      </c>
      <c r="G215" s="114" t="s">
        <v>636</v>
      </c>
    </row>
    <row r="216" spans="1:7" x14ac:dyDescent="0.25">
      <c r="A216" s="103" t="s">
        <v>666</v>
      </c>
      <c r="B216" s="103" t="s">
        <v>667</v>
      </c>
      <c r="C216" s="137" t="s">
        <v>804</v>
      </c>
      <c r="D216" s="221" t="s">
        <v>804</v>
      </c>
      <c r="F216" s="162"/>
      <c r="G216" s="162"/>
    </row>
    <row r="217" spans="1:7" x14ac:dyDescent="0.25">
      <c r="F217" s="162"/>
      <c r="G217" s="162"/>
    </row>
    <row r="218" spans="1:7" x14ac:dyDescent="0.25">
      <c r="B218" s="124" t="s">
        <v>668</v>
      </c>
      <c r="F218" s="162"/>
      <c r="G218" s="162"/>
    </row>
    <row r="219" spans="1:7" x14ac:dyDescent="0.25">
      <c r="A219" s="103" t="s">
        <v>669</v>
      </c>
      <c r="B219" s="103" t="s">
        <v>670</v>
      </c>
      <c r="C219" s="221" t="s">
        <v>804</v>
      </c>
      <c r="D219" s="221" t="s">
        <v>804</v>
      </c>
      <c r="F219" s="159" t="str">
        <f t="shared" ref="F219:F233" si="3">IF($C$227=0,"",IF(C219="[for completion]","",C219/$C$227))</f>
        <v/>
      </c>
      <c r="G219" s="159" t="str">
        <f t="shared" ref="G219:G233" si="4">IF($D$227=0,"",IF(D219="[for completion]","",D219/$D$227))</f>
        <v/>
      </c>
    </row>
    <row r="220" spans="1:7" x14ac:dyDescent="0.25">
      <c r="A220" s="103" t="s">
        <v>671</v>
      </c>
      <c r="B220" s="103" t="s">
        <v>672</v>
      </c>
      <c r="C220" s="221" t="s">
        <v>804</v>
      </c>
      <c r="D220" s="221" t="s">
        <v>804</v>
      </c>
      <c r="F220" s="159" t="str">
        <f t="shared" si="3"/>
        <v/>
      </c>
      <c r="G220" s="159" t="str">
        <f t="shared" si="4"/>
        <v/>
      </c>
    </row>
    <row r="221" spans="1:7" x14ac:dyDescent="0.25">
      <c r="A221" s="103" t="s">
        <v>673</v>
      </c>
      <c r="B221" s="103" t="s">
        <v>674</v>
      </c>
      <c r="C221" s="221" t="s">
        <v>804</v>
      </c>
      <c r="D221" s="221" t="s">
        <v>804</v>
      </c>
      <c r="F221" s="159" t="str">
        <f t="shared" si="3"/>
        <v/>
      </c>
      <c r="G221" s="159" t="str">
        <f t="shared" si="4"/>
        <v/>
      </c>
    </row>
    <row r="222" spans="1:7" x14ac:dyDescent="0.25">
      <c r="A222" s="103" t="s">
        <v>675</v>
      </c>
      <c r="B222" s="103" t="s">
        <v>676</v>
      </c>
      <c r="C222" s="221" t="s">
        <v>804</v>
      </c>
      <c r="D222" s="221" t="s">
        <v>804</v>
      </c>
      <c r="F222" s="159" t="str">
        <f t="shared" si="3"/>
        <v/>
      </c>
      <c r="G222" s="159" t="str">
        <f t="shared" si="4"/>
        <v/>
      </c>
    </row>
    <row r="223" spans="1:7" x14ac:dyDescent="0.25">
      <c r="A223" s="103" t="s">
        <v>677</v>
      </c>
      <c r="B223" s="103" t="s">
        <v>678</v>
      </c>
      <c r="C223" s="221" t="s">
        <v>804</v>
      </c>
      <c r="D223" s="221" t="s">
        <v>804</v>
      </c>
      <c r="F223" s="159" t="str">
        <f t="shared" si="3"/>
        <v/>
      </c>
      <c r="G223" s="159" t="str">
        <f t="shared" si="4"/>
        <v/>
      </c>
    </row>
    <row r="224" spans="1:7" x14ac:dyDescent="0.25">
      <c r="A224" s="103" t="s">
        <v>679</v>
      </c>
      <c r="B224" s="103" t="s">
        <v>680</v>
      </c>
      <c r="C224" s="221" t="s">
        <v>804</v>
      </c>
      <c r="D224" s="221" t="s">
        <v>804</v>
      </c>
      <c r="F224" s="159" t="str">
        <f t="shared" si="3"/>
        <v/>
      </c>
      <c r="G224" s="159" t="str">
        <f t="shared" si="4"/>
        <v/>
      </c>
    </row>
    <row r="225" spans="1:7" x14ac:dyDescent="0.25">
      <c r="A225" s="103" t="s">
        <v>681</v>
      </c>
      <c r="B225" s="103" t="s">
        <v>682</v>
      </c>
      <c r="C225" s="221" t="s">
        <v>804</v>
      </c>
      <c r="D225" s="221" t="s">
        <v>804</v>
      </c>
      <c r="F225" s="159" t="str">
        <f t="shared" si="3"/>
        <v/>
      </c>
      <c r="G225" s="159" t="str">
        <f t="shared" si="4"/>
        <v/>
      </c>
    </row>
    <row r="226" spans="1:7" x14ac:dyDescent="0.25">
      <c r="A226" s="103" t="s">
        <v>683</v>
      </c>
      <c r="B226" s="103" t="s">
        <v>684</v>
      </c>
      <c r="C226" s="221" t="s">
        <v>804</v>
      </c>
      <c r="D226" s="221" t="s">
        <v>804</v>
      </c>
      <c r="F226" s="159" t="str">
        <f t="shared" si="3"/>
        <v/>
      </c>
      <c r="G226" s="159" t="str">
        <f t="shared" si="4"/>
        <v/>
      </c>
    </row>
    <row r="227" spans="1:7" x14ac:dyDescent="0.25">
      <c r="A227" s="103" t="s">
        <v>685</v>
      </c>
      <c r="B227" s="133" t="s">
        <v>98</v>
      </c>
      <c r="C227" s="160">
        <f>SUM(C219:C226)</f>
        <v>0</v>
      </c>
      <c r="D227" s="163">
        <f>SUM(D219:D226)</f>
        <v>0</v>
      </c>
      <c r="F227" s="137">
        <f>SUM(F219:F226)</f>
        <v>0</v>
      </c>
      <c r="G227" s="137">
        <f>SUM(G219:G226)</f>
        <v>0</v>
      </c>
    </row>
    <row r="228" spans="1:7" outlineLevel="1" x14ac:dyDescent="0.25">
      <c r="A228" s="103" t="s">
        <v>686</v>
      </c>
      <c r="B228" s="120" t="s">
        <v>687</v>
      </c>
      <c r="C228" s="160"/>
      <c r="D228" s="163"/>
      <c r="F228" s="159" t="str">
        <f t="shared" si="3"/>
        <v/>
      </c>
      <c r="G228" s="159" t="str">
        <f t="shared" si="4"/>
        <v/>
      </c>
    </row>
    <row r="229" spans="1:7" outlineLevel="1" x14ac:dyDescent="0.25">
      <c r="A229" s="103" t="s">
        <v>688</v>
      </c>
      <c r="B229" s="120" t="s">
        <v>689</v>
      </c>
      <c r="C229" s="160"/>
      <c r="D229" s="163"/>
      <c r="F229" s="159" t="str">
        <f t="shared" si="3"/>
        <v/>
      </c>
      <c r="G229" s="159" t="str">
        <f t="shared" si="4"/>
        <v/>
      </c>
    </row>
    <row r="230" spans="1:7" outlineLevel="1" x14ac:dyDescent="0.25">
      <c r="A230" s="103" t="s">
        <v>690</v>
      </c>
      <c r="B230" s="120" t="s">
        <v>691</v>
      </c>
      <c r="C230" s="160"/>
      <c r="D230" s="163"/>
      <c r="F230" s="159" t="str">
        <f t="shared" si="3"/>
        <v/>
      </c>
      <c r="G230" s="159" t="str">
        <f t="shared" si="4"/>
        <v/>
      </c>
    </row>
    <row r="231" spans="1:7" outlineLevel="1" x14ac:dyDescent="0.25">
      <c r="A231" s="103" t="s">
        <v>692</v>
      </c>
      <c r="B231" s="120" t="s">
        <v>693</v>
      </c>
      <c r="C231" s="160"/>
      <c r="D231" s="163"/>
      <c r="F231" s="159" t="str">
        <f t="shared" si="3"/>
        <v/>
      </c>
      <c r="G231" s="159" t="str">
        <f t="shared" si="4"/>
        <v/>
      </c>
    </row>
    <row r="232" spans="1:7" outlineLevel="1" x14ac:dyDescent="0.25">
      <c r="A232" s="103" t="s">
        <v>694</v>
      </c>
      <c r="B232" s="120" t="s">
        <v>695</v>
      </c>
      <c r="C232" s="160"/>
      <c r="D232" s="163"/>
      <c r="F232" s="159" t="str">
        <f t="shared" si="3"/>
        <v/>
      </c>
      <c r="G232" s="159" t="str">
        <f t="shared" si="4"/>
        <v/>
      </c>
    </row>
    <row r="233" spans="1:7" outlineLevel="1" x14ac:dyDescent="0.25">
      <c r="A233" s="103" t="s">
        <v>696</v>
      </c>
      <c r="B233" s="120" t="s">
        <v>697</v>
      </c>
      <c r="C233" s="160"/>
      <c r="D233" s="163"/>
      <c r="F233" s="159" t="str">
        <f t="shared" si="3"/>
        <v/>
      </c>
      <c r="G233" s="159" t="str">
        <f t="shared" si="4"/>
        <v/>
      </c>
    </row>
    <row r="234" spans="1:7" outlineLevel="1" x14ac:dyDescent="0.25">
      <c r="A234" s="103" t="s">
        <v>698</v>
      </c>
      <c r="B234" s="120"/>
      <c r="F234" s="159"/>
      <c r="G234" s="159"/>
    </row>
    <row r="235" spans="1:7" outlineLevel="1" x14ac:dyDescent="0.25">
      <c r="A235" s="103" t="s">
        <v>699</v>
      </c>
      <c r="B235" s="120"/>
      <c r="F235" s="159"/>
      <c r="G235" s="159"/>
    </row>
    <row r="236" spans="1:7" outlineLevel="1" x14ac:dyDescent="0.25">
      <c r="A236" s="103" t="s">
        <v>700</v>
      </c>
      <c r="B236" s="120"/>
      <c r="F236" s="159"/>
      <c r="G236" s="159"/>
    </row>
    <row r="237" spans="1:7" ht="15" customHeight="1" x14ac:dyDescent="0.25">
      <c r="A237" s="114"/>
      <c r="B237" s="278" t="s">
        <v>701</v>
      </c>
      <c r="C237" s="114" t="s">
        <v>634</v>
      </c>
      <c r="D237" s="114" t="s">
        <v>635</v>
      </c>
      <c r="E237" s="121"/>
      <c r="F237" s="114" t="s">
        <v>464</v>
      </c>
      <c r="G237" s="114" t="s">
        <v>636</v>
      </c>
    </row>
    <row r="238" spans="1:7" x14ac:dyDescent="0.25">
      <c r="A238" s="103" t="s">
        <v>702</v>
      </c>
      <c r="B238" s="103" t="s">
        <v>667</v>
      </c>
      <c r="C238" s="137">
        <v>0.55000000000000004</v>
      </c>
      <c r="F238" s="162"/>
      <c r="G238" s="162"/>
    </row>
    <row r="239" spans="1:7" x14ac:dyDescent="0.25">
      <c r="F239" s="162"/>
      <c r="G239" s="162"/>
    </row>
    <row r="240" spans="1:7" x14ac:dyDescent="0.25">
      <c r="B240" s="124" t="s">
        <v>668</v>
      </c>
      <c r="F240" s="162"/>
      <c r="G240" s="162"/>
    </row>
    <row r="241" spans="1:7" x14ac:dyDescent="0.25">
      <c r="A241" s="103" t="s">
        <v>703</v>
      </c>
      <c r="B241" s="103" t="s">
        <v>670</v>
      </c>
      <c r="C241" s="160">
        <v>182264.07742929528</v>
      </c>
      <c r="D241" s="163"/>
      <c r="F241" s="159">
        <f>IF($C$249=0,"",IF(C241="[Mark as ND1 if not relevant]","",C241/$C$249))</f>
        <v>0.72236471472505892</v>
      </c>
      <c r="G241" s="159" t="str">
        <f>IF($D$249=0,"",IF(D241="[Mark as ND1 if not relevant]","",D241/$D$249))</f>
        <v/>
      </c>
    </row>
    <row r="242" spans="1:7" x14ac:dyDescent="0.25">
      <c r="A242" s="103" t="s">
        <v>704</v>
      </c>
      <c r="B242" s="103" t="s">
        <v>672</v>
      </c>
      <c r="C242" s="160">
        <v>30222.389884330307</v>
      </c>
      <c r="D242" s="163"/>
      <c r="F242" s="159">
        <f t="shared" ref="F242:F248" si="5">IF($C$249=0,"",IF(C242="[Mark as ND1 if not relevant]","",C242/$C$249))</f>
        <v>0.11977998273177433</v>
      </c>
      <c r="G242" s="159" t="str">
        <f t="shared" ref="G242:G248" si="6">IF($D$249=0,"",IF(D242="[Mark as ND1 if not relevant]","",D242/$D$249))</f>
        <v/>
      </c>
    </row>
    <row r="243" spans="1:7" x14ac:dyDescent="0.25">
      <c r="A243" s="103" t="s">
        <v>705</v>
      </c>
      <c r="B243" s="103" t="s">
        <v>674</v>
      </c>
      <c r="C243" s="160">
        <v>21287.462497892026</v>
      </c>
      <c r="D243" s="163"/>
      <c r="F243" s="159">
        <f t="shared" si="5"/>
        <v>8.4368307740044932E-2</v>
      </c>
      <c r="G243" s="159" t="str">
        <f t="shared" si="6"/>
        <v/>
      </c>
    </row>
    <row r="244" spans="1:7" x14ac:dyDescent="0.25">
      <c r="A244" s="103" t="s">
        <v>706</v>
      </c>
      <c r="B244" s="103" t="s">
        <v>676</v>
      </c>
      <c r="C244" s="160">
        <v>12395.141441115058</v>
      </c>
      <c r="D244" s="163"/>
      <c r="F244" s="159">
        <f t="shared" si="5"/>
        <v>4.9125493829475196E-2</v>
      </c>
      <c r="G244" s="159" t="str">
        <f t="shared" si="6"/>
        <v/>
      </c>
    </row>
    <row r="245" spans="1:7" x14ac:dyDescent="0.25">
      <c r="A245" s="103" t="s">
        <v>707</v>
      </c>
      <c r="B245" s="103" t="s">
        <v>678</v>
      </c>
      <c r="C245" s="160">
        <v>3496.1994007146677</v>
      </c>
      <c r="D245" s="163"/>
      <c r="F245" s="159">
        <f t="shared" si="5"/>
        <v>1.3856439065448256E-2</v>
      </c>
      <c r="G245" s="159" t="str">
        <f t="shared" si="6"/>
        <v/>
      </c>
    </row>
    <row r="246" spans="1:7" x14ac:dyDescent="0.25">
      <c r="A246" s="103" t="s">
        <v>708</v>
      </c>
      <c r="B246" s="103" t="s">
        <v>680</v>
      </c>
      <c r="C246" s="160">
        <v>694.28314376261778</v>
      </c>
      <c r="D246" s="163"/>
      <c r="F246" s="159">
        <f t="shared" si="5"/>
        <v>2.7516428478730516E-3</v>
      </c>
      <c r="G246" s="159" t="str">
        <f t="shared" si="6"/>
        <v/>
      </c>
    </row>
    <row r="247" spans="1:7" x14ac:dyDescent="0.25">
      <c r="A247" s="103" t="s">
        <v>709</v>
      </c>
      <c r="B247" s="103" t="s">
        <v>682</v>
      </c>
      <c r="C247" s="160">
        <v>425.84326392469882</v>
      </c>
      <c r="D247" s="163"/>
      <c r="F247" s="159">
        <f t="shared" si="5"/>
        <v>1.6877387590644906E-3</v>
      </c>
      <c r="G247" s="159" t="str">
        <f t="shared" si="6"/>
        <v/>
      </c>
    </row>
    <row r="248" spans="1:7" x14ac:dyDescent="0.25">
      <c r="A248" s="103" t="s">
        <v>710</v>
      </c>
      <c r="B248" s="103" t="s">
        <v>684</v>
      </c>
      <c r="C248" s="160">
        <v>1530.467368566234</v>
      </c>
      <c r="D248" s="163"/>
      <c r="F248" s="159">
        <f t="shared" si="5"/>
        <v>6.0656803012608526E-3</v>
      </c>
      <c r="G248" s="159" t="str">
        <f t="shared" si="6"/>
        <v/>
      </c>
    </row>
    <row r="249" spans="1:7" x14ac:dyDescent="0.25">
      <c r="A249" s="103" t="s">
        <v>711</v>
      </c>
      <c r="B249" s="133" t="s">
        <v>98</v>
      </c>
      <c r="C249" s="160">
        <f>SUM(C241:C248)</f>
        <v>252315.86442960089</v>
      </c>
      <c r="D249" s="163">
        <f>SUM(D241:D248)</f>
        <v>0</v>
      </c>
      <c r="F249" s="137">
        <f>SUM(F241:F248)</f>
        <v>1</v>
      </c>
      <c r="G249" s="137">
        <f>SUM(G241:G248)</f>
        <v>0</v>
      </c>
    </row>
    <row r="250" spans="1:7" outlineLevel="1" x14ac:dyDescent="0.25">
      <c r="A250" s="103" t="s">
        <v>712</v>
      </c>
      <c r="B250" s="120" t="s">
        <v>687</v>
      </c>
      <c r="C250" s="160"/>
      <c r="D250" s="163"/>
      <c r="F250" s="159">
        <f t="shared" ref="F250:F255" si="7">IF($C$249=0,"",IF(C250="[for completion]","",C250/$C$249))</f>
        <v>0</v>
      </c>
      <c r="G250" s="159" t="str">
        <f t="shared" ref="G250:G255" si="8">IF($D$249=0,"",IF(D250="[for completion]","",D250/$D$249))</f>
        <v/>
      </c>
    </row>
    <row r="251" spans="1:7" outlineLevel="1" x14ac:dyDescent="0.25">
      <c r="A251" s="103" t="s">
        <v>713</v>
      </c>
      <c r="B251" s="120" t="s">
        <v>689</v>
      </c>
      <c r="C251" s="160"/>
      <c r="D251" s="163"/>
      <c r="F251" s="159">
        <f t="shared" si="7"/>
        <v>0</v>
      </c>
      <c r="G251" s="159" t="str">
        <f t="shared" si="8"/>
        <v/>
      </c>
    </row>
    <row r="252" spans="1:7" outlineLevel="1" x14ac:dyDescent="0.25">
      <c r="A252" s="103" t="s">
        <v>714</v>
      </c>
      <c r="B252" s="120" t="s">
        <v>691</v>
      </c>
      <c r="C252" s="160"/>
      <c r="D252" s="163"/>
      <c r="F252" s="159">
        <f t="shared" si="7"/>
        <v>0</v>
      </c>
      <c r="G252" s="159" t="str">
        <f t="shared" si="8"/>
        <v/>
      </c>
    </row>
    <row r="253" spans="1:7" outlineLevel="1" x14ac:dyDescent="0.25">
      <c r="A253" s="103" t="s">
        <v>715</v>
      </c>
      <c r="B253" s="120" t="s">
        <v>693</v>
      </c>
      <c r="C253" s="160"/>
      <c r="D253" s="163"/>
      <c r="F253" s="159">
        <f t="shared" si="7"/>
        <v>0</v>
      </c>
      <c r="G253" s="159" t="str">
        <f t="shared" si="8"/>
        <v/>
      </c>
    </row>
    <row r="254" spans="1:7" outlineLevel="1" x14ac:dyDescent="0.25">
      <c r="A254" s="103" t="s">
        <v>716</v>
      </c>
      <c r="B254" s="120" t="s">
        <v>695</v>
      </c>
      <c r="C254" s="160"/>
      <c r="D254" s="163"/>
      <c r="F254" s="159">
        <f t="shared" si="7"/>
        <v>0</v>
      </c>
      <c r="G254" s="159" t="str">
        <f t="shared" si="8"/>
        <v/>
      </c>
    </row>
    <row r="255" spans="1:7" outlineLevel="1" x14ac:dyDescent="0.25">
      <c r="A255" s="103" t="s">
        <v>717</v>
      </c>
      <c r="B255" s="120" t="s">
        <v>697</v>
      </c>
      <c r="C255" s="160"/>
      <c r="D255" s="163"/>
      <c r="F255" s="159">
        <f t="shared" si="7"/>
        <v>0</v>
      </c>
      <c r="G255" s="159" t="str">
        <f t="shared" si="8"/>
        <v/>
      </c>
    </row>
    <row r="256" spans="1:7" outlineLevel="1" x14ac:dyDescent="0.25">
      <c r="A256" s="103" t="s">
        <v>718</v>
      </c>
      <c r="B256" s="120"/>
      <c r="F256" s="117"/>
      <c r="G256" s="117"/>
    </row>
    <row r="257" spans="1:14" outlineLevel="1" x14ac:dyDescent="0.25">
      <c r="A257" s="103" t="s">
        <v>719</v>
      </c>
      <c r="B257" s="120"/>
      <c r="F257" s="117"/>
      <c r="G257" s="117"/>
    </row>
    <row r="258" spans="1:14" outlineLevel="1" x14ac:dyDescent="0.25">
      <c r="A258" s="103" t="s">
        <v>720</v>
      </c>
      <c r="B258" s="120"/>
      <c r="F258" s="117"/>
      <c r="G258" s="117"/>
    </row>
    <row r="259" spans="1:14" ht="15" customHeight="1" x14ac:dyDescent="0.25">
      <c r="A259" s="114"/>
      <c r="B259" s="278" t="s">
        <v>721</v>
      </c>
      <c r="C259" s="114" t="s">
        <v>464</v>
      </c>
      <c r="D259" s="114"/>
      <c r="E259" s="121"/>
      <c r="F259" s="114"/>
      <c r="G259" s="114"/>
    </row>
    <row r="260" spans="1:14" x14ac:dyDescent="0.25">
      <c r="A260" s="103" t="s">
        <v>722</v>
      </c>
      <c r="B260" s="103" t="s">
        <v>723</v>
      </c>
      <c r="C260" s="137">
        <v>0.87814212403235636</v>
      </c>
      <c r="E260" s="119"/>
      <c r="F260" s="119"/>
      <c r="G260" s="119"/>
    </row>
    <row r="261" spans="1:14" x14ac:dyDescent="0.25">
      <c r="A261" s="103" t="s">
        <v>724</v>
      </c>
      <c r="B261" s="103" t="s">
        <v>725</v>
      </c>
      <c r="C261" s="137">
        <v>4.1489084108897976E-2</v>
      </c>
      <c r="E261" s="119"/>
      <c r="F261" s="119"/>
    </row>
    <row r="262" spans="1:14" x14ac:dyDescent="0.25">
      <c r="A262" s="103" t="s">
        <v>726</v>
      </c>
      <c r="B262" s="103" t="s">
        <v>727</v>
      </c>
      <c r="C262" s="137"/>
      <c r="E262" s="119"/>
      <c r="F262" s="119"/>
    </row>
    <row r="263" spans="1:14" s="219" customFormat="1" x14ac:dyDescent="0.25">
      <c r="A263" s="220" t="s">
        <v>728</v>
      </c>
      <c r="B263" s="220" t="s">
        <v>2032</v>
      </c>
      <c r="C263" s="221"/>
      <c r="D263" s="220"/>
      <c r="E263" s="185"/>
      <c r="F263" s="185"/>
      <c r="G263" s="218"/>
    </row>
    <row r="264" spans="1:14" x14ac:dyDescent="0.25">
      <c r="A264" s="220" t="s">
        <v>988</v>
      </c>
      <c r="B264" s="124" t="s">
        <v>980</v>
      </c>
      <c r="C264" s="137">
        <v>8.0368791858745778E-2</v>
      </c>
      <c r="D264" s="130"/>
      <c r="E264" s="130"/>
      <c r="F264" s="131"/>
      <c r="G264" s="131"/>
      <c r="H264" s="98"/>
      <c r="I264" s="103"/>
      <c r="J264" s="103"/>
      <c r="K264" s="103"/>
      <c r="L264" s="98"/>
      <c r="M264" s="98"/>
      <c r="N264" s="98"/>
    </row>
    <row r="265" spans="1:14" x14ac:dyDescent="0.25">
      <c r="A265" s="220" t="s">
        <v>2033</v>
      </c>
      <c r="B265" s="103" t="s">
        <v>96</v>
      </c>
      <c r="C265" s="137">
        <v>1</v>
      </c>
      <c r="E265" s="119"/>
      <c r="F265" s="119"/>
    </row>
    <row r="266" spans="1:14" outlineLevel="1" x14ac:dyDescent="0.25">
      <c r="A266" s="103" t="s">
        <v>729</v>
      </c>
      <c r="B266" s="120" t="s">
        <v>731</v>
      </c>
      <c r="C266" s="167"/>
      <c r="E266" s="119"/>
      <c r="F266" s="119"/>
    </row>
    <row r="267" spans="1:14" outlineLevel="1" x14ac:dyDescent="0.25">
      <c r="A267" s="220" t="s">
        <v>730</v>
      </c>
      <c r="B267" s="120" t="s">
        <v>733</v>
      </c>
      <c r="C267" s="137"/>
      <c r="E267" s="119"/>
      <c r="F267" s="119"/>
    </row>
    <row r="268" spans="1:14" outlineLevel="1" x14ac:dyDescent="0.25">
      <c r="A268" s="220" t="s">
        <v>732</v>
      </c>
      <c r="B268" s="120" t="s">
        <v>735</v>
      </c>
      <c r="C268" s="137"/>
      <c r="E268" s="119"/>
      <c r="F268" s="119"/>
    </row>
    <row r="269" spans="1:14" outlineLevel="1" x14ac:dyDescent="0.25">
      <c r="A269" s="220" t="s">
        <v>734</v>
      </c>
      <c r="B269" s="120" t="s">
        <v>737</v>
      </c>
      <c r="C269" s="137"/>
      <c r="E269" s="119"/>
      <c r="F269" s="119"/>
    </row>
    <row r="270" spans="1:14" outlineLevel="1" x14ac:dyDescent="0.25">
      <c r="A270" s="220" t="s">
        <v>736</v>
      </c>
      <c r="B270" s="120" t="s">
        <v>100</v>
      </c>
      <c r="C270" s="137"/>
      <c r="E270" s="119"/>
      <c r="F270" s="119"/>
    </row>
    <row r="271" spans="1:14" outlineLevel="1" x14ac:dyDescent="0.25">
      <c r="A271" s="220" t="s">
        <v>738</v>
      </c>
      <c r="B271" s="120" t="s">
        <v>100</v>
      </c>
      <c r="C271" s="137"/>
      <c r="E271" s="119"/>
      <c r="F271" s="119"/>
    </row>
    <row r="272" spans="1:14" outlineLevel="1" x14ac:dyDescent="0.25">
      <c r="A272" s="220" t="s">
        <v>739</v>
      </c>
      <c r="B272" s="120" t="s">
        <v>100</v>
      </c>
      <c r="C272" s="137"/>
      <c r="E272" s="119"/>
      <c r="F272" s="119"/>
    </row>
    <row r="273" spans="1:7" outlineLevel="1" x14ac:dyDescent="0.25">
      <c r="A273" s="220" t="s">
        <v>740</v>
      </c>
      <c r="B273" s="120" t="s">
        <v>100</v>
      </c>
      <c r="C273" s="137"/>
      <c r="E273" s="119"/>
      <c r="F273" s="119"/>
    </row>
    <row r="274" spans="1:7" outlineLevel="1" x14ac:dyDescent="0.25">
      <c r="A274" s="220" t="s">
        <v>741</v>
      </c>
      <c r="B274" s="120" t="s">
        <v>100</v>
      </c>
      <c r="C274" s="137"/>
      <c r="E274" s="119"/>
      <c r="F274" s="119"/>
    </row>
    <row r="275" spans="1:7" outlineLevel="1" x14ac:dyDescent="0.25">
      <c r="A275" s="220" t="s">
        <v>742</v>
      </c>
      <c r="B275" s="120" t="s">
        <v>100</v>
      </c>
      <c r="C275" s="137"/>
      <c r="E275" s="119"/>
      <c r="F275" s="119"/>
    </row>
    <row r="276" spans="1:7" ht="15" customHeight="1" x14ac:dyDescent="0.25">
      <c r="A276" s="114"/>
      <c r="B276" s="278" t="s">
        <v>743</v>
      </c>
      <c r="C276" s="114" t="s">
        <v>464</v>
      </c>
      <c r="D276" s="114"/>
      <c r="E276" s="121"/>
      <c r="F276" s="114"/>
      <c r="G276" s="116"/>
    </row>
    <row r="277" spans="1:7" x14ac:dyDescent="0.25">
      <c r="A277" s="103" t="s">
        <v>7</v>
      </c>
      <c r="B277" s="103" t="s">
        <v>981</v>
      </c>
      <c r="C277" s="137">
        <v>1</v>
      </c>
      <c r="E277" s="98"/>
      <c r="F277" s="98"/>
    </row>
    <row r="278" spans="1:7" x14ac:dyDescent="0.25">
      <c r="A278" s="103" t="s">
        <v>744</v>
      </c>
      <c r="B278" s="103" t="s">
        <v>745</v>
      </c>
      <c r="C278" s="137"/>
      <c r="E278" s="98"/>
      <c r="F278" s="98"/>
    </row>
    <row r="279" spans="1:7" x14ac:dyDescent="0.25">
      <c r="A279" s="103" t="s">
        <v>746</v>
      </c>
      <c r="B279" s="103" t="s">
        <v>96</v>
      </c>
      <c r="C279" s="137"/>
      <c r="E279" s="98"/>
      <c r="F279" s="98"/>
    </row>
    <row r="280" spans="1:7" outlineLevel="1" x14ac:dyDescent="0.25">
      <c r="A280" s="103" t="s">
        <v>747</v>
      </c>
      <c r="C280" s="137"/>
      <c r="E280" s="98"/>
      <c r="F280" s="98"/>
    </row>
    <row r="281" spans="1:7" outlineLevel="1" x14ac:dyDescent="0.25">
      <c r="A281" s="103" t="s">
        <v>748</v>
      </c>
      <c r="C281" s="137"/>
      <c r="E281" s="98"/>
      <c r="F281" s="98"/>
    </row>
    <row r="282" spans="1:7" outlineLevel="1" x14ac:dyDescent="0.25">
      <c r="A282" s="103" t="s">
        <v>749</v>
      </c>
      <c r="C282" s="137"/>
      <c r="E282" s="98"/>
      <c r="F282" s="98"/>
    </row>
    <row r="283" spans="1:7" outlineLevel="1" x14ac:dyDescent="0.25">
      <c r="A283" s="103" t="s">
        <v>750</v>
      </c>
      <c r="C283" s="137"/>
      <c r="E283" s="98"/>
      <c r="F283" s="98"/>
    </row>
    <row r="284" spans="1:7" outlineLevel="1" x14ac:dyDescent="0.25">
      <c r="A284" s="103" t="s">
        <v>751</v>
      </c>
      <c r="C284" s="137"/>
      <c r="E284" s="98"/>
      <c r="F284" s="98"/>
    </row>
    <row r="285" spans="1:7" outlineLevel="1" x14ac:dyDescent="0.25">
      <c r="A285" s="103" t="s">
        <v>752</v>
      </c>
      <c r="C285" s="137"/>
      <c r="E285" s="98"/>
      <c r="F285" s="98"/>
    </row>
    <row r="286" spans="1:7" s="169" customFormat="1" x14ac:dyDescent="0.25">
      <c r="A286" s="115"/>
      <c r="B286" s="115" t="s">
        <v>2142</v>
      </c>
      <c r="C286" s="115" t="s">
        <v>63</v>
      </c>
      <c r="D286" s="115" t="s">
        <v>1209</v>
      </c>
      <c r="E286" s="115"/>
      <c r="F286" s="115" t="s">
        <v>464</v>
      </c>
      <c r="G286" s="115" t="s">
        <v>1468</v>
      </c>
    </row>
    <row r="287" spans="1:7" s="169" customFormat="1" x14ac:dyDescent="0.25">
      <c r="A287" s="286" t="s">
        <v>1567</v>
      </c>
      <c r="B287" s="287" t="s">
        <v>2183</v>
      </c>
      <c r="C287" s="207">
        <v>18781</v>
      </c>
      <c r="D287" s="207">
        <v>6374</v>
      </c>
      <c r="E287" s="209"/>
      <c r="F287" s="199">
        <f>IF($C$305=0,"",IF(C287="[For completion]","",C287/$C$305))</f>
        <v>7.4434439353826154E-2</v>
      </c>
      <c r="G287" s="199">
        <f>IF($D$305=0,"",IF(D287="[For completion]","",D287/$D$305))</f>
        <v>3.5899139975106027E-2</v>
      </c>
    </row>
    <row r="288" spans="1:7" s="169" customFormat="1" x14ac:dyDescent="0.25">
      <c r="A288" s="286" t="s">
        <v>1568</v>
      </c>
      <c r="B288" s="287" t="s">
        <v>2184</v>
      </c>
      <c r="C288" s="207">
        <v>8648</v>
      </c>
      <c r="D288" s="207">
        <v>5075</v>
      </c>
      <c r="E288" s="209"/>
      <c r="F288" s="199">
        <f t="shared" ref="F288:F304" si="9">IF($C$305=0,"",IF(C288="[For completion]","",C288/$C$305))</f>
        <v>3.4274481206106627E-2</v>
      </c>
      <c r="G288" s="199">
        <f t="shared" ref="G288:G304" si="10">IF($D$305=0,"",IF(D288="[For completion]","",D288/$D$305))</f>
        <v>2.8583014649147014E-2</v>
      </c>
    </row>
    <row r="289" spans="1:7" s="169" customFormat="1" x14ac:dyDescent="0.25">
      <c r="A289" s="286" t="s">
        <v>1569</v>
      </c>
      <c r="B289" s="287" t="s">
        <v>2185</v>
      </c>
      <c r="C289" s="207">
        <v>36455</v>
      </c>
      <c r="D289" s="207">
        <v>22347</v>
      </c>
      <c r="E289" s="209"/>
      <c r="F289" s="199">
        <f t="shared" si="9"/>
        <v>0.14448152316935906</v>
      </c>
      <c r="G289" s="199">
        <f t="shared" si="10"/>
        <v>0.12586101051517012</v>
      </c>
    </row>
    <row r="290" spans="1:7" s="169" customFormat="1" x14ac:dyDescent="0.25">
      <c r="A290" s="286" t="s">
        <v>1570</v>
      </c>
      <c r="B290" s="287" t="s">
        <v>2186</v>
      </c>
      <c r="C290" s="207">
        <v>37570</v>
      </c>
      <c r="D290" s="207">
        <v>22494</v>
      </c>
      <c r="E290" s="209"/>
      <c r="F290" s="199">
        <f t="shared" si="9"/>
        <v>0.14890058498073844</v>
      </c>
      <c r="G290" s="199">
        <f t="shared" si="10"/>
        <v>0.12668893231880057</v>
      </c>
    </row>
    <row r="291" spans="1:7" s="169" customFormat="1" x14ac:dyDescent="0.25">
      <c r="A291" s="286" t="s">
        <v>1571</v>
      </c>
      <c r="B291" s="287" t="s">
        <v>2187</v>
      </c>
      <c r="C291" s="207">
        <v>14894</v>
      </c>
      <c r="D291" s="207">
        <v>9416</v>
      </c>
      <c r="E291" s="209"/>
      <c r="F291" s="199">
        <f t="shared" si="9"/>
        <v>5.9029153918102699E-2</v>
      </c>
      <c r="G291" s="199">
        <f t="shared" si="10"/>
        <v>5.3032052401254838E-2</v>
      </c>
    </row>
    <row r="292" spans="1:7" s="169" customFormat="1" x14ac:dyDescent="0.25">
      <c r="A292" s="286" t="s">
        <v>1572</v>
      </c>
      <c r="B292" s="287" t="s">
        <v>2188</v>
      </c>
      <c r="C292" s="207">
        <v>5822</v>
      </c>
      <c r="D292" s="207">
        <v>3675</v>
      </c>
      <c r="E292" s="209"/>
      <c r="F292" s="199">
        <f t="shared" si="9"/>
        <v>2.3074240238431173E-2</v>
      </c>
      <c r="G292" s="199">
        <f t="shared" si="10"/>
        <v>2.0698045090761633E-2</v>
      </c>
    </row>
    <row r="293" spans="1:7" s="169" customFormat="1" x14ac:dyDescent="0.25">
      <c r="A293" s="286" t="s">
        <v>1573</v>
      </c>
      <c r="B293" s="287" t="s">
        <v>2189</v>
      </c>
      <c r="C293" s="207">
        <v>2823</v>
      </c>
      <c r="D293" s="207">
        <v>1932</v>
      </c>
      <c r="E293" s="209"/>
      <c r="F293" s="199">
        <f t="shared" si="9"/>
        <v>1.1188351115268155E-2</v>
      </c>
      <c r="G293" s="199">
        <f t="shared" si="10"/>
        <v>1.088125799057183E-2</v>
      </c>
    </row>
    <row r="294" spans="1:7" s="169" customFormat="1" x14ac:dyDescent="0.25">
      <c r="A294" s="286" t="s">
        <v>1574</v>
      </c>
      <c r="B294" s="208"/>
      <c r="C294" s="207"/>
      <c r="D294" s="207"/>
      <c r="E294" s="209"/>
      <c r="F294" s="199">
        <f t="shared" si="9"/>
        <v>0</v>
      </c>
      <c r="G294" s="199">
        <f t="shared" si="10"/>
        <v>0</v>
      </c>
    </row>
    <row r="295" spans="1:7" s="169" customFormat="1" x14ac:dyDescent="0.25">
      <c r="A295" s="286" t="s">
        <v>1575</v>
      </c>
      <c r="B295" s="304" t="s">
        <v>2190</v>
      </c>
      <c r="C295" s="207">
        <v>4266</v>
      </c>
      <c r="D295" s="207">
        <v>1683</v>
      </c>
      <c r="E295" s="209"/>
      <c r="F295" s="199">
        <f t="shared" si="9"/>
        <v>1.6907370123178871E-2</v>
      </c>
      <c r="G295" s="199">
        <f t="shared" si="10"/>
        <v>9.4788598334018571E-3</v>
      </c>
    </row>
    <row r="296" spans="1:7" s="169" customFormat="1" x14ac:dyDescent="0.25">
      <c r="A296" s="286" t="s">
        <v>1576</v>
      </c>
      <c r="B296" s="305" t="s">
        <v>2191</v>
      </c>
      <c r="C296" s="207">
        <v>3696</v>
      </c>
      <c r="D296" s="207">
        <v>2112</v>
      </c>
      <c r="E296" s="209"/>
      <c r="F296" s="199">
        <f t="shared" si="9"/>
        <v>1.4648298165792101E-2</v>
      </c>
      <c r="G296" s="199">
        <f t="shared" si="10"/>
        <v>1.1895039790935664E-2</v>
      </c>
    </row>
    <row r="297" spans="1:7" s="169" customFormat="1" x14ac:dyDescent="0.25">
      <c r="A297" s="286" t="s">
        <v>1577</v>
      </c>
      <c r="B297" s="305" t="s">
        <v>2192</v>
      </c>
      <c r="C297" s="207">
        <v>19396</v>
      </c>
      <c r="D297" s="207">
        <v>17333</v>
      </c>
      <c r="E297" s="209"/>
      <c r="F297" s="199">
        <f t="shared" si="9"/>
        <v>7.6871859097322401E-2</v>
      </c>
      <c r="G297" s="199">
        <f t="shared" si="10"/>
        <v>9.7621555253924186E-2</v>
      </c>
    </row>
    <row r="298" spans="1:7" s="169" customFormat="1" x14ac:dyDescent="0.25">
      <c r="A298" s="286" t="s">
        <v>1578</v>
      </c>
      <c r="B298" s="305" t="s">
        <v>2193</v>
      </c>
      <c r="C298" s="207">
        <v>34819</v>
      </c>
      <c r="D298" s="207">
        <v>28099</v>
      </c>
      <c r="E298" s="209"/>
      <c r="F298" s="199">
        <f t="shared" si="9"/>
        <v>0.13799759032324546</v>
      </c>
      <c r="G298" s="199">
        <f t="shared" si="10"/>
        <v>0.15825697115790777</v>
      </c>
    </row>
    <row r="299" spans="1:7" s="169" customFormat="1" x14ac:dyDescent="0.25">
      <c r="A299" s="286" t="s">
        <v>1579</v>
      </c>
      <c r="B299" s="305" t="s">
        <v>2194</v>
      </c>
      <c r="C299" s="207">
        <v>29683</v>
      </c>
      <c r="D299" s="207">
        <v>23353</v>
      </c>
      <c r="E299" s="209"/>
      <c r="F299" s="199">
        <f t="shared" si="9"/>
        <v>0.11764216300194993</v>
      </c>
      <c r="G299" s="199">
        <f t="shared" si="10"/>
        <v>0.13152692435498134</v>
      </c>
    </row>
    <row r="300" spans="1:7" s="169" customFormat="1" x14ac:dyDescent="0.25">
      <c r="A300" s="286" t="s">
        <v>1580</v>
      </c>
      <c r="B300" s="305" t="s">
        <v>2195</v>
      </c>
      <c r="C300" s="207">
        <v>9279</v>
      </c>
      <c r="D300" s="207">
        <v>10098</v>
      </c>
      <c r="E300" s="209"/>
      <c r="F300" s="199">
        <f t="shared" si="9"/>
        <v>3.677531349577514E-2</v>
      </c>
      <c r="G300" s="199">
        <f t="shared" si="10"/>
        <v>5.6873159000411143E-2</v>
      </c>
    </row>
    <row r="301" spans="1:7" s="169" customFormat="1" x14ac:dyDescent="0.25">
      <c r="A301" s="286" t="s">
        <v>1581</v>
      </c>
      <c r="B301" s="305" t="s">
        <v>2196</v>
      </c>
      <c r="C301" s="207">
        <v>3695</v>
      </c>
      <c r="D301" s="207">
        <v>5109</v>
      </c>
      <c r="E301" s="209"/>
      <c r="F301" s="199">
        <f t="shared" si="9"/>
        <v>1.4644334881656335E-2</v>
      </c>
      <c r="G301" s="199">
        <f t="shared" si="10"/>
        <v>2.8774506766993519E-2</v>
      </c>
    </row>
    <row r="302" spans="1:7" s="169" customFormat="1" x14ac:dyDescent="0.25">
      <c r="A302" s="286" t="s">
        <v>1582</v>
      </c>
      <c r="B302" s="208"/>
      <c r="C302" s="207"/>
      <c r="D302" s="207"/>
      <c r="E302" s="209"/>
      <c r="F302" s="199">
        <f t="shared" si="9"/>
        <v>0</v>
      </c>
      <c r="G302" s="199">
        <f t="shared" si="10"/>
        <v>0</v>
      </c>
    </row>
    <row r="303" spans="1:7" s="169" customFormat="1" x14ac:dyDescent="0.25">
      <c r="A303" s="286" t="s">
        <v>1583</v>
      </c>
      <c r="B303" s="208"/>
      <c r="C303" s="207"/>
      <c r="D303" s="207"/>
      <c r="E303" s="209"/>
      <c r="F303" s="199">
        <f t="shared" si="9"/>
        <v>0</v>
      </c>
      <c r="G303" s="199">
        <f t="shared" si="10"/>
        <v>0</v>
      </c>
    </row>
    <row r="304" spans="1:7" s="169" customFormat="1" x14ac:dyDescent="0.25">
      <c r="A304" s="286" t="s">
        <v>1584</v>
      </c>
      <c r="B304" s="208" t="s">
        <v>1624</v>
      </c>
      <c r="C304" s="207">
        <v>22489</v>
      </c>
      <c r="D304" s="207">
        <v>18453</v>
      </c>
      <c r="E304" s="209"/>
      <c r="F304" s="199">
        <f t="shared" si="9"/>
        <v>8.9130296929247455E-2</v>
      </c>
      <c r="G304" s="199">
        <f t="shared" si="10"/>
        <v>0.10392953090063249</v>
      </c>
    </row>
    <row r="305" spans="1:7" s="169" customFormat="1" x14ac:dyDescent="0.25">
      <c r="A305" s="286" t="s">
        <v>1585</v>
      </c>
      <c r="B305" s="208" t="s">
        <v>98</v>
      </c>
      <c r="C305" s="207">
        <f>SUM(C287:C304)</f>
        <v>252316</v>
      </c>
      <c r="D305" s="207">
        <f>SUM(D287:D304)</f>
        <v>177553</v>
      </c>
      <c r="E305" s="209"/>
      <c r="F305" s="253">
        <f>SUM(F287:F304)</f>
        <v>0.99999999999999989</v>
      </c>
      <c r="G305" s="253">
        <f>SUM(G287:G304)</f>
        <v>1</v>
      </c>
    </row>
    <row r="306" spans="1:7" s="169" customFormat="1" x14ac:dyDescent="0.25">
      <c r="A306" s="286" t="s">
        <v>1586</v>
      </c>
      <c r="B306" s="208"/>
      <c r="C306" s="207"/>
      <c r="D306" s="207"/>
      <c r="E306" s="209"/>
      <c r="F306" s="209"/>
      <c r="G306" s="209"/>
    </row>
    <row r="307" spans="1:7" s="169" customFormat="1" x14ac:dyDescent="0.25">
      <c r="A307" s="286" t="s">
        <v>1587</v>
      </c>
      <c r="B307" s="208"/>
      <c r="C307" s="207"/>
      <c r="D307" s="207"/>
      <c r="E307" s="209"/>
      <c r="F307" s="209"/>
      <c r="G307" s="209"/>
    </row>
    <row r="308" spans="1:7" s="169" customFormat="1" x14ac:dyDescent="0.25">
      <c r="A308" s="286" t="s">
        <v>1588</v>
      </c>
      <c r="B308" s="208"/>
      <c r="C308" s="207"/>
      <c r="D308" s="207"/>
      <c r="E308" s="209"/>
      <c r="F308" s="209"/>
      <c r="G308" s="209"/>
    </row>
    <row r="309" spans="1:7" s="214" customFormat="1" x14ac:dyDescent="0.25">
      <c r="A309" s="115"/>
      <c r="B309" s="115" t="s">
        <v>2143</v>
      </c>
      <c r="C309" s="115" t="s">
        <v>63</v>
      </c>
      <c r="D309" s="115" t="s">
        <v>1209</v>
      </c>
      <c r="E309" s="115"/>
      <c r="F309" s="115" t="s">
        <v>464</v>
      </c>
      <c r="G309" s="115" t="s">
        <v>1468</v>
      </c>
    </row>
    <row r="310" spans="1:7" s="214" customFormat="1" x14ac:dyDescent="0.25">
      <c r="A310" s="286" t="s">
        <v>1589</v>
      </c>
      <c r="B310" s="287" t="s">
        <v>2197</v>
      </c>
      <c r="C310" s="224">
        <v>18781</v>
      </c>
      <c r="D310" s="224">
        <v>6374</v>
      </c>
      <c r="E310" s="227"/>
      <c r="F310" s="199">
        <f>IF($C$328=0,"",IF(C310="[For completion]","",C310/$C$328))</f>
        <v>7.4434439353826154E-2</v>
      </c>
      <c r="G310" s="199">
        <f>IF($D$328=0,"",IF(D310="[For completion]","",D310/$D$328))</f>
        <v>3.5899139975106027E-2</v>
      </c>
    </row>
    <row r="311" spans="1:7" s="214" customFormat="1" x14ac:dyDescent="0.25">
      <c r="A311" s="286" t="s">
        <v>1590</v>
      </c>
      <c r="B311" s="287" t="s">
        <v>2198</v>
      </c>
      <c r="C311" s="224">
        <v>8648</v>
      </c>
      <c r="D311" s="224">
        <v>5075</v>
      </c>
      <c r="E311" s="227"/>
      <c r="F311" s="227"/>
      <c r="G311" s="227"/>
    </row>
    <row r="312" spans="1:7" s="214" customFormat="1" x14ac:dyDescent="0.25">
      <c r="A312" s="286" t="s">
        <v>1591</v>
      </c>
      <c r="B312" s="287" t="s">
        <v>2199</v>
      </c>
      <c r="C312" s="224">
        <v>36455</v>
      </c>
      <c r="D312" s="224">
        <v>22347</v>
      </c>
      <c r="E312" s="227"/>
      <c r="F312" s="227"/>
      <c r="G312" s="227"/>
    </row>
    <row r="313" spans="1:7" s="214" customFormat="1" x14ac:dyDescent="0.25">
      <c r="A313" s="286" t="s">
        <v>1592</v>
      </c>
      <c r="B313" s="287" t="s">
        <v>2200</v>
      </c>
      <c r="C313" s="224">
        <v>37570</v>
      </c>
      <c r="D313" s="224">
        <v>22494</v>
      </c>
      <c r="E313" s="227"/>
      <c r="F313" s="227"/>
      <c r="G313" s="227"/>
    </row>
    <row r="314" spans="1:7" s="214" customFormat="1" x14ac:dyDescent="0.25">
      <c r="A314" s="286" t="s">
        <v>1593</v>
      </c>
      <c r="B314" s="287" t="s">
        <v>2201</v>
      </c>
      <c r="C314" s="224">
        <v>14894</v>
      </c>
      <c r="D314" s="224">
        <v>9416</v>
      </c>
      <c r="E314" s="227"/>
      <c r="F314" s="227"/>
      <c r="G314" s="227"/>
    </row>
    <row r="315" spans="1:7" s="214" customFormat="1" x14ac:dyDescent="0.25">
      <c r="A315" s="286" t="s">
        <v>1594</v>
      </c>
      <c r="B315" s="287" t="s">
        <v>2202</v>
      </c>
      <c r="C315" s="224">
        <v>5822</v>
      </c>
      <c r="D315" s="224">
        <v>3675</v>
      </c>
      <c r="E315" s="227"/>
      <c r="F315" s="227"/>
      <c r="G315" s="227"/>
    </row>
    <row r="316" spans="1:7" s="214" customFormat="1" x14ac:dyDescent="0.25">
      <c r="A316" s="286" t="s">
        <v>1595</v>
      </c>
      <c r="B316" s="287" t="s">
        <v>2203</v>
      </c>
      <c r="C316" s="224">
        <v>2823</v>
      </c>
      <c r="D316" s="224">
        <v>1932</v>
      </c>
      <c r="E316" s="227"/>
      <c r="F316" s="227"/>
      <c r="G316" s="227"/>
    </row>
    <row r="317" spans="1:7" s="214" customFormat="1" x14ac:dyDescent="0.25">
      <c r="A317" s="286" t="s">
        <v>1596</v>
      </c>
      <c r="B317" s="226"/>
      <c r="C317" s="224"/>
      <c r="D317" s="224"/>
      <c r="E317" s="227"/>
      <c r="F317" s="227"/>
      <c r="G317" s="227"/>
    </row>
    <row r="318" spans="1:7" s="214" customFormat="1" x14ac:dyDescent="0.25">
      <c r="A318" s="286" t="s">
        <v>1597</v>
      </c>
      <c r="B318" s="287" t="s">
        <v>2204</v>
      </c>
      <c r="C318" s="224">
        <v>4266</v>
      </c>
      <c r="D318" s="224">
        <v>1683</v>
      </c>
      <c r="E318" s="227"/>
      <c r="F318" s="227"/>
      <c r="G318" s="227"/>
    </row>
    <row r="319" spans="1:7" s="214" customFormat="1" x14ac:dyDescent="0.25">
      <c r="A319" s="286" t="s">
        <v>1598</v>
      </c>
      <c r="B319" s="287" t="s">
        <v>2205</v>
      </c>
      <c r="C319" s="224">
        <v>3696</v>
      </c>
      <c r="D319" s="224">
        <v>2112</v>
      </c>
      <c r="E319" s="227"/>
      <c r="F319" s="227"/>
      <c r="G319" s="227"/>
    </row>
    <row r="320" spans="1:7" s="214" customFormat="1" x14ac:dyDescent="0.25">
      <c r="A320" s="286" t="s">
        <v>1746</v>
      </c>
      <c r="B320" s="287" t="s">
        <v>2206</v>
      </c>
      <c r="C320" s="224">
        <v>19396</v>
      </c>
      <c r="D320" s="224">
        <v>17333</v>
      </c>
      <c r="E320" s="227"/>
      <c r="F320" s="227"/>
      <c r="G320" s="227"/>
    </row>
    <row r="321" spans="1:7" s="214" customFormat="1" x14ac:dyDescent="0.25">
      <c r="A321" s="286" t="s">
        <v>1789</v>
      </c>
      <c r="B321" s="287" t="s">
        <v>2207</v>
      </c>
      <c r="C321" s="224">
        <v>34819</v>
      </c>
      <c r="D321" s="224">
        <v>28099</v>
      </c>
      <c r="E321" s="227"/>
      <c r="F321" s="227"/>
      <c r="G321" s="227"/>
    </row>
    <row r="322" spans="1:7" s="214" customFormat="1" x14ac:dyDescent="0.25">
      <c r="A322" s="286" t="s">
        <v>1790</v>
      </c>
      <c r="B322" s="287" t="s">
        <v>2208</v>
      </c>
      <c r="C322" s="224">
        <v>29683</v>
      </c>
      <c r="D322" s="224">
        <v>23353</v>
      </c>
      <c r="E322" s="227"/>
      <c r="F322" s="227"/>
      <c r="G322" s="227"/>
    </row>
    <row r="323" spans="1:7" s="214" customFormat="1" x14ac:dyDescent="0.25">
      <c r="A323" s="286" t="s">
        <v>1791</v>
      </c>
      <c r="B323" s="287" t="s">
        <v>2209</v>
      </c>
      <c r="C323" s="224">
        <v>9279</v>
      </c>
      <c r="D323" s="224">
        <v>10098</v>
      </c>
      <c r="E323" s="227"/>
      <c r="F323" s="227"/>
      <c r="G323" s="227"/>
    </row>
    <row r="324" spans="1:7" s="214" customFormat="1" x14ac:dyDescent="0.25">
      <c r="A324" s="286" t="s">
        <v>1792</v>
      </c>
      <c r="B324" s="287" t="s">
        <v>2210</v>
      </c>
      <c r="C324" s="224">
        <v>3695</v>
      </c>
      <c r="D324" s="224">
        <v>5109</v>
      </c>
      <c r="E324" s="227"/>
      <c r="F324" s="227"/>
      <c r="G324" s="227"/>
    </row>
    <row r="325" spans="1:7" s="214" customFormat="1" x14ac:dyDescent="0.25">
      <c r="A325" s="286" t="s">
        <v>1793</v>
      </c>
      <c r="B325" s="226"/>
      <c r="C325" s="224"/>
      <c r="D325" s="224"/>
      <c r="E325" s="227"/>
      <c r="F325" s="227"/>
      <c r="G325" s="227"/>
    </row>
    <row r="326" spans="1:7" s="214" customFormat="1" x14ac:dyDescent="0.25">
      <c r="A326" s="286" t="s">
        <v>1794</v>
      </c>
      <c r="B326" s="226"/>
      <c r="C326" s="224"/>
      <c r="D326" s="224"/>
      <c r="E326" s="227"/>
      <c r="F326" s="227"/>
      <c r="G326" s="227"/>
    </row>
    <row r="327" spans="1:7" s="214" customFormat="1" x14ac:dyDescent="0.25">
      <c r="A327" s="286" t="s">
        <v>1795</v>
      </c>
      <c r="B327" s="226" t="s">
        <v>1624</v>
      </c>
      <c r="C327" s="224">
        <v>22489</v>
      </c>
      <c r="D327" s="224">
        <v>18453</v>
      </c>
      <c r="E327" s="227"/>
      <c r="F327" s="227"/>
      <c r="G327" s="227"/>
    </row>
    <row r="328" spans="1:7" s="214" customFormat="1" x14ac:dyDescent="0.25">
      <c r="A328" s="286" t="s">
        <v>1796</v>
      </c>
      <c r="B328" s="226" t="s">
        <v>98</v>
      </c>
      <c r="C328" s="224">
        <f>SUM(C310:C327)</f>
        <v>252316</v>
      </c>
      <c r="D328" s="224">
        <f>SUM(D310:D327)</f>
        <v>177553</v>
      </c>
      <c r="E328" s="227"/>
      <c r="F328" s="253">
        <f>SUM(F310:F327)</f>
        <v>7.4434439353826154E-2</v>
      </c>
      <c r="G328" s="253">
        <f>SUM(G310:G327)</f>
        <v>3.5899139975106027E-2</v>
      </c>
    </row>
    <row r="329" spans="1:7" s="214" customFormat="1" x14ac:dyDescent="0.25">
      <c r="A329" s="286" t="s">
        <v>1599</v>
      </c>
      <c r="B329" s="226"/>
      <c r="C329" s="224"/>
      <c r="D329" s="224"/>
      <c r="E329" s="227"/>
      <c r="F329" s="227"/>
      <c r="G329" s="227"/>
    </row>
    <row r="330" spans="1:7" s="214" customFormat="1" x14ac:dyDescent="0.25">
      <c r="A330" s="286" t="s">
        <v>1797</v>
      </c>
      <c r="B330" s="226"/>
      <c r="C330" s="224"/>
      <c r="D330" s="224"/>
      <c r="E330" s="227"/>
      <c r="F330" s="227"/>
      <c r="G330" s="227"/>
    </row>
    <row r="331" spans="1:7" s="214" customFormat="1" x14ac:dyDescent="0.25">
      <c r="A331" s="286" t="s">
        <v>1798</v>
      </c>
      <c r="B331" s="226"/>
      <c r="C331" s="224"/>
      <c r="D331" s="224"/>
      <c r="E331" s="227"/>
      <c r="F331" s="227"/>
      <c r="G331" s="227"/>
    </row>
    <row r="332" spans="1:7" s="169" customFormat="1" x14ac:dyDescent="0.25">
      <c r="A332" s="115"/>
      <c r="B332" s="115" t="s">
        <v>2144</v>
      </c>
      <c r="C332" s="115" t="s">
        <v>63</v>
      </c>
      <c r="D332" s="115" t="s">
        <v>1209</v>
      </c>
      <c r="E332" s="115"/>
      <c r="F332" s="115" t="s">
        <v>464</v>
      </c>
      <c r="G332" s="115" t="s">
        <v>1468</v>
      </c>
    </row>
    <row r="333" spans="1:7" s="169" customFormat="1" x14ac:dyDescent="0.25">
      <c r="A333" s="286" t="s">
        <v>1799</v>
      </c>
      <c r="B333" s="208" t="s">
        <v>1200</v>
      </c>
      <c r="C333" s="207">
        <v>40888</v>
      </c>
      <c r="D333" s="207">
        <v>25727</v>
      </c>
      <c r="E333" s="209"/>
      <c r="F333" s="199">
        <f>IF($C$343=0,"",IF(C333="[For completion]","",C333/$C$343))</f>
        <v>0.16205140399896953</v>
      </c>
      <c r="G333" s="199">
        <f>IF($D$343=0,"",IF(D333="[For completion]","",D333/$D$343))</f>
        <v>0.14713502198990008</v>
      </c>
    </row>
    <row r="334" spans="1:7" s="169" customFormat="1" x14ac:dyDescent="0.25">
      <c r="A334" s="286" t="s">
        <v>1800</v>
      </c>
      <c r="B334" s="208" t="s">
        <v>1201</v>
      </c>
      <c r="C334" s="207">
        <v>38772</v>
      </c>
      <c r="D334" s="207">
        <v>23236</v>
      </c>
      <c r="E334" s="209"/>
      <c r="F334" s="199">
        <f t="shared" ref="F334:F342" si="11">IF($C$343=0,"",IF(C334="[For completion]","",C334/$C$343))</f>
        <v>0.15366506153023007</v>
      </c>
      <c r="G334" s="199">
        <f t="shared" ref="G334:G342" si="12">IF($D$343=0,"",IF(D334="[For completion]","",D334/$D$343))</f>
        <v>0.13288876942345856</v>
      </c>
    </row>
    <row r="335" spans="1:7" s="169" customFormat="1" x14ac:dyDescent="0.25">
      <c r="A335" s="286" t="s">
        <v>1801</v>
      </c>
      <c r="B335" s="208" t="s">
        <v>1202</v>
      </c>
      <c r="C335" s="207">
        <v>28354</v>
      </c>
      <c r="D335" s="207">
        <v>22893</v>
      </c>
      <c r="E335" s="209"/>
      <c r="F335" s="199">
        <f t="shared" si="11"/>
        <v>0.11237540376117156</v>
      </c>
      <c r="G335" s="199">
        <f t="shared" si="12"/>
        <v>0.13092712163931988</v>
      </c>
    </row>
    <row r="336" spans="1:7" s="169" customFormat="1" x14ac:dyDescent="0.25">
      <c r="A336" s="286" t="s">
        <v>1802</v>
      </c>
      <c r="B336" s="208" t="s">
        <v>1203</v>
      </c>
      <c r="C336" s="207">
        <v>36675</v>
      </c>
      <c r="D336" s="207">
        <v>29448</v>
      </c>
      <c r="E336" s="209"/>
      <c r="F336" s="199">
        <f t="shared" si="11"/>
        <v>0.14535402175851614</v>
      </c>
      <c r="G336" s="199">
        <f t="shared" si="12"/>
        <v>0.16841575494844241</v>
      </c>
    </row>
    <row r="337" spans="1:7" s="169" customFormat="1" x14ac:dyDescent="0.25">
      <c r="A337" s="286" t="s">
        <v>1803</v>
      </c>
      <c r="B337" s="208" t="s">
        <v>1204</v>
      </c>
      <c r="C337" s="207">
        <v>35546</v>
      </c>
      <c r="D337" s="207">
        <v>32115</v>
      </c>
      <c r="E337" s="209"/>
      <c r="F337" s="199">
        <f t="shared" si="11"/>
        <v>0.14087945623526149</v>
      </c>
      <c r="G337" s="199">
        <f t="shared" si="12"/>
        <v>0.18366856731082681</v>
      </c>
    </row>
    <row r="338" spans="1:7" s="169" customFormat="1" x14ac:dyDescent="0.25">
      <c r="A338" s="286" t="s">
        <v>1804</v>
      </c>
      <c r="B338" s="208" t="s">
        <v>1205</v>
      </c>
      <c r="C338" s="207">
        <v>13183</v>
      </c>
      <c r="D338" s="207">
        <v>15799</v>
      </c>
      <c r="E338" s="209"/>
      <c r="F338" s="199">
        <f t="shared" si="11"/>
        <v>5.2248181836196818E-2</v>
      </c>
      <c r="G338" s="199">
        <f t="shared" si="12"/>
        <v>9.0355898955122305E-2</v>
      </c>
    </row>
    <row r="339" spans="1:7" s="169" customFormat="1" x14ac:dyDescent="0.25">
      <c r="A339" s="286" t="s">
        <v>1805</v>
      </c>
      <c r="B339" s="208" t="s">
        <v>1206</v>
      </c>
      <c r="C339" s="207">
        <v>7989</v>
      </c>
      <c r="D339" s="207">
        <v>6027</v>
      </c>
      <c r="E339" s="209"/>
      <c r="F339" s="199">
        <f t="shared" si="11"/>
        <v>3.1662802449319301E-2</v>
      </c>
      <c r="G339" s="199">
        <f t="shared" si="12"/>
        <v>3.4468953921293885E-2</v>
      </c>
    </row>
    <row r="340" spans="1:7" s="169" customFormat="1" x14ac:dyDescent="0.25">
      <c r="A340" s="286" t="s">
        <v>1806</v>
      </c>
      <c r="B340" s="208" t="s">
        <v>1207</v>
      </c>
      <c r="C340" s="207">
        <v>7142</v>
      </c>
      <c r="D340" s="207">
        <v>4659</v>
      </c>
      <c r="E340" s="209"/>
      <c r="F340" s="199">
        <f t="shared" si="11"/>
        <v>2.8305887481917445E-2</v>
      </c>
      <c r="G340" s="199">
        <f t="shared" si="12"/>
        <v>2.6645239143737884E-2</v>
      </c>
    </row>
    <row r="341" spans="1:7" s="169" customFormat="1" x14ac:dyDescent="0.25">
      <c r="A341" s="286" t="s">
        <v>1807</v>
      </c>
      <c r="B341" s="208" t="s">
        <v>1208</v>
      </c>
      <c r="C341" s="207">
        <v>34110</v>
      </c>
      <c r="D341" s="207">
        <v>14949</v>
      </c>
      <c r="E341" s="209"/>
      <c r="F341" s="199">
        <f t="shared" si="11"/>
        <v>0.13518815766006778</v>
      </c>
      <c r="G341" s="199">
        <f t="shared" si="12"/>
        <v>8.5494672667898175E-2</v>
      </c>
    </row>
    <row r="342" spans="1:7" s="169" customFormat="1" x14ac:dyDescent="0.25">
      <c r="A342" s="286" t="s">
        <v>1808</v>
      </c>
      <c r="B342" s="224" t="s">
        <v>1624</v>
      </c>
      <c r="C342" s="224">
        <v>9656</v>
      </c>
      <c r="D342" s="224">
        <v>2700</v>
      </c>
      <c r="F342" s="199">
        <f t="shared" si="11"/>
        <v>3.8269623288349881E-2</v>
      </c>
      <c r="G342" s="199">
        <f t="shared" si="12"/>
        <v>1.5441542324123692E-2</v>
      </c>
    </row>
    <row r="343" spans="1:7" s="169" customFormat="1" x14ac:dyDescent="0.25">
      <c r="A343" s="286" t="s">
        <v>1809</v>
      </c>
      <c r="B343" s="208" t="s">
        <v>98</v>
      </c>
      <c r="C343" s="207">
        <f>SUM(C333:C342)</f>
        <v>252315</v>
      </c>
      <c r="D343" s="207">
        <f>SUM(D333:D341)</f>
        <v>174853</v>
      </c>
      <c r="E343" s="209"/>
      <c r="F343" s="253">
        <f>SUM(F333:F342)</f>
        <v>1</v>
      </c>
      <c r="G343" s="253">
        <f>SUM(G333:G342)</f>
        <v>1.0154415423241236</v>
      </c>
    </row>
    <row r="344" spans="1:7" s="169" customFormat="1" x14ac:dyDescent="0.25">
      <c r="A344" s="286" t="s">
        <v>1810</v>
      </c>
      <c r="B344" s="208"/>
      <c r="C344" s="207"/>
      <c r="D344" s="207"/>
      <c r="E344" s="209"/>
      <c r="F344" s="209"/>
      <c r="G344" s="209"/>
    </row>
    <row r="345" spans="1:7" s="169" customFormat="1" x14ac:dyDescent="0.25">
      <c r="A345" s="115"/>
      <c r="B345" s="115" t="s">
        <v>2145</v>
      </c>
      <c r="C345" s="115" t="s">
        <v>63</v>
      </c>
      <c r="D345" s="115" t="s">
        <v>1209</v>
      </c>
      <c r="E345" s="115"/>
      <c r="F345" s="115" t="s">
        <v>464</v>
      </c>
      <c r="G345" s="115" t="s">
        <v>1468</v>
      </c>
    </row>
    <row r="346" spans="1:7" s="169" customFormat="1" x14ac:dyDescent="0.25">
      <c r="A346" s="286" t="s">
        <v>1649</v>
      </c>
      <c r="B346" s="226" t="s">
        <v>1612</v>
      </c>
      <c r="C346" s="224">
        <v>137069</v>
      </c>
      <c r="D346" s="224">
        <v>98195</v>
      </c>
      <c r="E346" s="227"/>
      <c r="F346" s="199">
        <f>IF($C$353=0,"",IF(C346="[For completion]","",C346/$C$353))</f>
        <v>0.54324554624180088</v>
      </c>
      <c r="G346" s="199">
        <f>IF($D$353=0,"",IF(D346="[For completion]","",D346/$D$353))</f>
        <v>0.55304613270403769</v>
      </c>
    </row>
    <row r="347" spans="1:7" s="169" customFormat="1" x14ac:dyDescent="0.25">
      <c r="A347" s="286" t="s">
        <v>1650</v>
      </c>
      <c r="B347" s="222" t="s">
        <v>1613</v>
      </c>
      <c r="C347" s="224">
        <v>58714</v>
      </c>
      <c r="D347" s="224">
        <v>27590</v>
      </c>
      <c r="E347" s="227"/>
      <c r="F347" s="199">
        <f t="shared" ref="F347:F352" si="13">IF($C$353=0,"",IF(C347="[For completion]","",C347/$C$353))</f>
        <v>0.23270118700830311</v>
      </c>
      <c r="G347" s="199">
        <f t="shared" ref="G347:G352" si="14">IF($D$353=0,"",IF(D347="[For completion]","",D347/$D$353))</f>
        <v>0.15539022151132337</v>
      </c>
    </row>
    <row r="348" spans="1:7" s="169" customFormat="1" x14ac:dyDescent="0.25">
      <c r="A348" s="286" t="s">
        <v>1651</v>
      </c>
      <c r="B348" s="226" t="s">
        <v>1614</v>
      </c>
      <c r="C348" s="224"/>
      <c r="D348" s="224"/>
      <c r="E348" s="227"/>
      <c r="F348" s="199">
        <f t="shared" si="13"/>
        <v>0</v>
      </c>
      <c r="G348" s="199">
        <f t="shared" si="14"/>
        <v>0</v>
      </c>
    </row>
    <row r="349" spans="1:7" s="169" customFormat="1" x14ac:dyDescent="0.25">
      <c r="A349" s="286" t="s">
        <v>1652</v>
      </c>
      <c r="B349" s="226" t="s">
        <v>1615</v>
      </c>
      <c r="C349" s="224">
        <v>30121</v>
      </c>
      <c r="D349" s="224">
        <v>31491</v>
      </c>
      <c r="E349" s="227"/>
      <c r="F349" s="199">
        <f t="shared" si="13"/>
        <v>0.11937855458454709</v>
      </c>
      <c r="G349" s="199">
        <f t="shared" si="14"/>
        <v>0.17736112597365294</v>
      </c>
    </row>
    <row r="350" spans="1:7" s="169" customFormat="1" x14ac:dyDescent="0.25">
      <c r="A350" s="286" t="s">
        <v>1653</v>
      </c>
      <c r="B350" s="226" t="s">
        <v>1616</v>
      </c>
      <c r="C350" s="224"/>
      <c r="D350" s="224"/>
      <c r="E350" s="227"/>
      <c r="F350" s="199">
        <f t="shared" si="13"/>
        <v>0</v>
      </c>
      <c r="G350" s="199">
        <f t="shared" si="14"/>
        <v>0</v>
      </c>
    </row>
    <row r="351" spans="1:7" s="169" customFormat="1" x14ac:dyDescent="0.25">
      <c r="A351" s="286" t="s">
        <v>1811</v>
      </c>
      <c r="B351" s="226" t="s">
        <v>1617</v>
      </c>
      <c r="C351" s="224"/>
      <c r="D351" s="224"/>
      <c r="E351" s="227"/>
      <c r="F351" s="199">
        <f t="shared" si="13"/>
        <v>0</v>
      </c>
      <c r="G351" s="199">
        <f t="shared" si="14"/>
        <v>0</v>
      </c>
    </row>
    <row r="352" spans="1:7" s="169" customFormat="1" x14ac:dyDescent="0.25">
      <c r="A352" s="286" t="s">
        <v>1812</v>
      </c>
      <c r="B352" s="226" t="s">
        <v>1210</v>
      </c>
      <c r="C352" s="224">
        <v>26411</v>
      </c>
      <c r="D352" s="224">
        <v>20277</v>
      </c>
      <c r="E352" s="227"/>
      <c r="F352" s="199">
        <f t="shared" si="13"/>
        <v>0.10467471216534886</v>
      </c>
      <c r="G352" s="199">
        <f t="shared" si="14"/>
        <v>0.11420251981098602</v>
      </c>
    </row>
    <row r="353" spans="1:7" s="169" customFormat="1" x14ac:dyDescent="0.25">
      <c r="A353" s="286" t="s">
        <v>1813</v>
      </c>
      <c r="B353" s="226" t="s">
        <v>98</v>
      </c>
      <c r="C353" s="224">
        <f>SUM(C346:C352)</f>
        <v>252315</v>
      </c>
      <c r="D353" s="224">
        <f>SUM(D346:D352)</f>
        <v>177553</v>
      </c>
      <c r="E353" s="227"/>
      <c r="F353" s="253">
        <f>SUM(F346:F352)</f>
        <v>0.99999999999999989</v>
      </c>
      <c r="G353" s="253">
        <f>SUM(G346:G352)</f>
        <v>1</v>
      </c>
    </row>
    <row r="354" spans="1:7" s="169" customFormat="1" x14ac:dyDescent="0.25">
      <c r="A354" s="286" t="s">
        <v>1814</v>
      </c>
      <c r="B354" s="226"/>
      <c r="C354" s="224"/>
      <c r="D354" s="224"/>
      <c r="E354" s="227"/>
      <c r="F354" s="227"/>
      <c r="G354" s="227"/>
    </row>
    <row r="355" spans="1:7" s="169" customFormat="1" x14ac:dyDescent="0.25">
      <c r="A355" s="115"/>
      <c r="B355" s="115" t="s">
        <v>2146</v>
      </c>
      <c r="C355" s="115" t="s">
        <v>63</v>
      </c>
      <c r="D355" s="115" t="s">
        <v>1209</v>
      </c>
      <c r="E355" s="115"/>
      <c r="F355" s="115" t="s">
        <v>464</v>
      </c>
      <c r="G355" s="115" t="s">
        <v>1468</v>
      </c>
    </row>
    <row r="356" spans="1:7" s="169" customFormat="1" x14ac:dyDescent="0.25">
      <c r="A356" s="286" t="s">
        <v>1815</v>
      </c>
      <c r="B356" s="226" t="s">
        <v>2046</v>
      </c>
      <c r="C356" s="224">
        <v>15976</v>
      </c>
      <c r="D356" s="224">
        <v>169528</v>
      </c>
      <c r="E356" s="227"/>
      <c r="F356" s="199">
        <f>IF($C$360=0,"",IF(C356="[For completion]","",C356/$C$360))</f>
        <v>6.3317678298951713E-2</v>
      </c>
      <c r="G356" s="199">
        <f>IF($D$360=0,"",IF(D356="[For completion]","",D356/$D$360))</f>
        <v>0.95480222806711235</v>
      </c>
    </row>
    <row r="357" spans="1:7" s="169" customFormat="1" x14ac:dyDescent="0.25">
      <c r="A357" s="286" t="s">
        <v>1816</v>
      </c>
      <c r="B357" s="222" t="s">
        <v>2109</v>
      </c>
      <c r="C357" s="224">
        <v>226683</v>
      </c>
      <c r="D357" s="224">
        <v>5325</v>
      </c>
      <c r="E357" s="227"/>
      <c r="F357" s="199">
        <f t="shared" ref="F357:F359" si="15">IF($C$360=0,"",IF(C357="[For completion]","",C357/$C$360))</f>
        <v>0.89841269841269844</v>
      </c>
      <c r="G357" s="199">
        <f t="shared" ref="G357:G359" si="16">IF($D$360=0,"",IF(D357="[For completion]","",D357/$D$360))</f>
        <v>2.999104492743012E-2</v>
      </c>
    </row>
    <row r="358" spans="1:7" s="169" customFormat="1" x14ac:dyDescent="0.25">
      <c r="A358" s="286" t="s">
        <v>1817</v>
      </c>
      <c r="B358" s="226" t="s">
        <v>1210</v>
      </c>
      <c r="C358" s="224"/>
      <c r="D358" s="224"/>
      <c r="E358" s="227"/>
      <c r="F358" s="199">
        <f t="shared" si="15"/>
        <v>0</v>
      </c>
      <c r="G358" s="199">
        <f t="shared" si="16"/>
        <v>0</v>
      </c>
    </row>
    <row r="359" spans="1:7" s="169" customFormat="1" x14ac:dyDescent="0.25">
      <c r="A359" s="286" t="s">
        <v>1818</v>
      </c>
      <c r="B359" s="224" t="s">
        <v>1624</v>
      </c>
      <c r="C359" s="224">
        <v>9656</v>
      </c>
      <c r="D359" s="224">
        <v>2700</v>
      </c>
      <c r="E359" s="227"/>
      <c r="F359" s="199">
        <f t="shared" si="15"/>
        <v>3.8269623288349881E-2</v>
      </c>
      <c r="G359" s="199">
        <f t="shared" si="16"/>
        <v>1.5206727005457525E-2</v>
      </c>
    </row>
    <row r="360" spans="1:7" s="169" customFormat="1" x14ac:dyDescent="0.25">
      <c r="A360" s="286" t="s">
        <v>1819</v>
      </c>
      <c r="B360" s="226" t="s">
        <v>98</v>
      </c>
      <c r="C360" s="224">
        <f>SUM(C356:C359)</f>
        <v>252315</v>
      </c>
      <c r="D360" s="224">
        <f>SUM(D356:D359)</f>
        <v>177553</v>
      </c>
      <c r="E360" s="227"/>
      <c r="F360" s="253">
        <f>SUM(F356:F359)</f>
        <v>1</v>
      </c>
      <c r="G360" s="253">
        <f>SUM(G356:G359)</f>
        <v>1</v>
      </c>
    </row>
    <row r="361" spans="1:7" s="169" customFormat="1" x14ac:dyDescent="0.25">
      <c r="A361" s="286" t="s">
        <v>1815</v>
      </c>
      <c r="B361" s="226"/>
      <c r="C361" s="224"/>
      <c r="D361" s="224"/>
      <c r="E361" s="227"/>
      <c r="F361" s="227"/>
      <c r="G361" s="227"/>
    </row>
    <row r="362" spans="1:7" s="169" customFormat="1" x14ac:dyDescent="0.25">
      <c r="A362" s="286" t="s">
        <v>1816</v>
      </c>
      <c r="B362" s="207"/>
      <c r="C362" s="212"/>
      <c r="D362" s="207"/>
      <c r="E362" s="206"/>
      <c r="F362" s="206"/>
      <c r="G362" s="206"/>
    </row>
    <row r="363" spans="1:7" s="169" customFormat="1" x14ac:dyDescent="0.25">
      <c r="A363" s="286" t="s">
        <v>1817</v>
      </c>
      <c r="B363" s="207"/>
      <c r="C363" s="212"/>
      <c r="D363" s="207"/>
      <c r="E363" s="206"/>
      <c r="F363" s="206"/>
      <c r="G363" s="206"/>
    </row>
    <row r="364" spans="1:7" s="169" customFormat="1" x14ac:dyDescent="0.25">
      <c r="A364" s="286" t="s">
        <v>1818</v>
      </c>
      <c r="B364" s="207"/>
      <c r="C364" s="212"/>
      <c r="D364" s="207"/>
      <c r="E364" s="206"/>
      <c r="F364" s="206"/>
      <c r="G364" s="206"/>
    </row>
    <row r="365" spans="1:7" s="169" customFormat="1" x14ac:dyDescent="0.25">
      <c r="A365" s="286" t="s">
        <v>1819</v>
      </c>
      <c r="B365" s="207"/>
      <c r="C365" s="212"/>
      <c r="D365" s="207"/>
      <c r="E365" s="206"/>
      <c r="F365" s="206"/>
      <c r="G365" s="206"/>
    </row>
    <row r="366" spans="1:7" s="169" customFormat="1" x14ac:dyDescent="0.25">
      <c r="A366" s="286" t="s">
        <v>1820</v>
      </c>
      <c r="B366" s="207"/>
      <c r="C366" s="212"/>
      <c r="D366" s="207"/>
      <c r="E366" s="206"/>
      <c r="F366" s="206"/>
      <c r="G366" s="206"/>
    </row>
    <row r="367" spans="1:7" s="169" customFormat="1" x14ac:dyDescent="0.25">
      <c r="A367" s="286" t="s">
        <v>1821</v>
      </c>
      <c r="B367" s="207"/>
      <c r="C367" s="212"/>
      <c r="D367" s="207"/>
      <c r="E367" s="206"/>
      <c r="F367" s="206"/>
      <c r="G367" s="206"/>
    </row>
    <row r="368" spans="1:7" s="169" customFormat="1" x14ac:dyDescent="0.25">
      <c r="A368" s="286" t="s">
        <v>1822</v>
      </c>
      <c r="B368" s="207"/>
      <c r="C368" s="212"/>
      <c r="D368" s="207"/>
      <c r="E368" s="206"/>
      <c r="F368" s="206"/>
      <c r="G368" s="206"/>
    </row>
    <row r="369" spans="1:7" s="169" customFormat="1" x14ac:dyDescent="0.25">
      <c r="A369" s="286" t="s">
        <v>1823</v>
      </c>
      <c r="B369" s="207"/>
      <c r="C369" s="212"/>
      <c r="D369" s="207"/>
      <c r="E369" s="206"/>
      <c r="F369" s="206"/>
      <c r="G369" s="206"/>
    </row>
    <row r="370" spans="1:7" s="169" customFormat="1" x14ac:dyDescent="0.25">
      <c r="A370" s="286" t="s">
        <v>1824</v>
      </c>
      <c r="B370" s="207"/>
      <c r="C370" s="212"/>
      <c r="D370" s="207"/>
      <c r="E370" s="206"/>
      <c r="F370" s="206"/>
      <c r="G370" s="206"/>
    </row>
    <row r="371" spans="1:7" s="169" customFormat="1" x14ac:dyDescent="0.25">
      <c r="A371" s="286" t="s">
        <v>1825</v>
      </c>
      <c r="B371" s="207"/>
      <c r="C371" s="212"/>
      <c r="D371" s="207"/>
      <c r="E371" s="206"/>
      <c r="F371" s="206"/>
      <c r="G371" s="206"/>
    </row>
    <row r="372" spans="1:7" s="169" customFormat="1" x14ac:dyDescent="0.25">
      <c r="A372" s="286" t="s">
        <v>1826</v>
      </c>
      <c r="B372" s="207"/>
      <c r="C372" s="212"/>
      <c r="D372" s="207"/>
      <c r="E372" s="206"/>
      <c r="F372" s="206"/>
      <c r="G372" s="206"/>
    </row>
    <row r="373" spans="1:7" s="169" customFormat="1" x14ac:dyDescent="0.25">
      <c r="A373" s="286" t="s">
        <v>1827</v>
      </c>
      <c r="B373" s="207"/>
      <c r="C373" s="212"/>
      <c r="D373" s="207"/>
      <c r="E373" s="206"/>
      <c r="F373" s="206"/>
      <c r="G373" s="206"/>
    </row>
    <row r="374" spans="1:7" s="169" customFormat="1" x14ac:dyDescent="0.25">
      <c r="A374" s="286" t="s">
        <v>1828</v>
      </c>
      <c r="B374" s="207"/>
      <c r="C374" s="212"/>
      <c r="D374" s="207"/>
      <c r="E374" s="206"/>
      <c r="F374" s="206"/>
      <c r="G374" s="206"/>
    </row>
    <row r="375" spans="1:7" s="169" customFormat="1" x14ac:dyDescent="0.25">
      <c r="A375" s="286" t="s">
        <v>1829</v>
      </c>
      <c r="B375" s="207"/>
      <c r="C375" s="212"/>
      <c r="D375" s="207"/>
      <c r="E375" s="206"/>
      <c r="F375" s="206"/>
      <c r="G375" s="206"/>
    </row>
    <row r="376" spans="1:7" s="169" customFormat="1" x14ac:dyDescent="0.25">
      <c r="A376" s="286" t="s">
        <v>1830</v>
      </c>
      <c r="B376" s="207"/>
      <c r="C376" s="212"/>
      <c r="D376" s="207"/>
      <c r="E376" s="206"/>
      <c r="F376" s="206"/>
      <c r="G376" s="206"/>
    </row>
    <row r="377" spans="1:7" s="169" customFormat="1" x14ac:dyDescent="0.25">
      <c r="A377" s="286" t="s">
        <v>1831</v>
      </c>
      <c r="B377" s="207"/>
      <c r="C377" s="212"/>
      <c r="D377" s="207"/>
      <c r="E377" s="206"/>
      <c r="F377" s="206"/>
      <c r="G377" s="206"/>
    </row>
    <row r="378" spans="1:7" s="169" customFormat="1" x14ac:dyDescent="0.25">
      <c r="A378" s="286" t="s">
        <v>1832</v>
      </c>
      <c r="B378" s="207"/>
      <c r="C378" s="212"/>
      <c r="D378" s="207"/>
      <c r="E378" s="206"/>
      <c r="F378" s="206"/>
      <c r="G378" s="206"/>
    </row>
    <row r="379" spans="1:7" s="169" customFormat="1" x14ac:dyDescent="0.25">
      <c r="A379" s="286" t="s">
        <v>1833</v>
      </c>
      <c r="B379" s="207"/>
      <c r="C379" s="212"/>
      <c r="D379" s="207"/>
      <c r="E379" s="206"/>
      <c r="F379" s="206"/>
      <c r="G379" s="206"/>
    </row>
    <row r="380" spans="1:7" s="169" customFormat="1" x14ac:dyDescent="0.25">
      <c r="A380" s="286" t="s">
        <v>1834</v>
      </c>
      <c r="B380" s="207"/>
      <c r="C380" s="212"/>
      <c r="D380" s="207"/>
      <c r="E380" s="206"/>
      <c r="F380" s="206"/>
      <c r="G380" s="206"/>
    </row>
    <row r="381" spans="1:7" s="169" customFormat="1" x14ac:dyDescent="0.25">
      <c r="A381" s="286" t="s">
        <v>1835</v>
      </c>
      <c r="B381" s="207"/>
      <c r="C381" s="212"/>
      <c r="D381" s="207"/>
      <c r="E381" s="206"/>
      <c r="F381" s="206"/>
      <c r="G381" s="206"/>
    </row>
    <row r="382" spans="1:7" s="169" customFormat="1" x14ac:dyDescent="0.25">
      <c r="A382" s="286" t="s">
        <v>1836</v>
      </c>
      <c r="B382" s="207"/>
      <c r="C382" s="212"/>
      <c r="D382" s="207"/>
      <c r="E382" s="206"/>
      <c r="F382" s="206"/>
      <c r="G382" s="206"/>
    </row>
    <row r="383" spans="1:7" s="169" customFormat="1" x14ac:dyDescent="0.25">
      <c r="A383" s="286" t="s">
        <v>1837</v>
      </c>
      <c r="B383" s="207"/>
      <c r="C383" s="212"/>
      <c r="D383" s="207"/>
      <c r="E383" s="206"/>
      <c r="F383" s="206"/>
      <c r="G383" s="206"/>
    </row>
    <row r="384" spans="1:7" s="169" customFormat="1" x14ac:dyDescent="0.25">
      <c r="A384" s="286" t="s">
        <v>1838</v>
      </c>
      <c r="B384" s="207"/>
      <c r="C384" s="212"/>
      <c r="D384" s="207"/>
      <c r="E384" s="206"/>
      <c r="F384" s="206"/>
      <c r="G384" s="206"/>
    </row>
    <row r="385" spans="1:7" s="169" customFormat="1" x14ac:dyDescent="0.25">
      <c r="A385" s="286" t="s">
        <v>1839</v>
      </c>
      <c r="B385" s="207"/>
      <c r="C385" s="212"/>
      <c r="D385" s="207"/>
      <c r="E385" s="206"/>
      <c r="F385" s="206"/>
      <c r="G385" s="206"/>
    </row>
    <row r="386" spans="1:7" s="169" customFormat="1" x14ac:dyDescent="0.25">
      <c r="A386" s="286" t="s">
        <v>1840</v>
      </c>
      <c r="B386" s="207"/>
      <c r="C386" s="212"/>
      <c r="D386" s="207"/>
      <c r="E386" s="206"/>
      <c r="F386" s="206"/>
      <c r="G386" s="206"/>
    </row>
    <row r="387" spans="1:7" s="169" customFormat="1" x14ac:dyDescent="0.25">
      <c r="A387" s="286" t="s">
        <v>1841</v>
      </c>
      <c r="B387" s="207"/>
      <c r="C387" s="212"/>
      <c r="D387" s="207"/>
      <c r="E387" s="206"/>
      <c r="F387" s="206"/>
      <c r="G387" s="206"/>
    </row>
    <row r="388" spans="1:7" s="169" customFormat="1" x14ac:dyDescent="0.25">
      <c r="A388" s="286" t="s">
        <v>1842</v>
      </c>
      <c r="B388" s="207"/>
      <c r="C388" s="212"/>
      <c r="D388" s="207"/>
      <c r="E388" s="206"/>
      <c r="F388" s="206"/>
      <c r="G388" s="206"/>
    </row>
    <row r="389" spans="1:7" s="169" customFormat="1" x14ac:dyDescent="0.25">
      <c r="A389" s="286" t="s">
        <v>1843</v>
      </c>
      <c r="B389" s="207"/>
      <c r="C389" s="212"/>
      <c r="D389" s="207"/>
      <c r="E389" s="206"/>
      <c r="F389" s="206"/>
      <c r="G389" s="206"/>
    </row>
    <row r="390" spans="1:7" s="169" customFormat="1" x14ac:dyDescent="0.25">
      <c r="A390" s="286" t="s">
        <v>1844</v>
      </c>
      <c r="B390" s="207"/>
      <c r="C390" s="212"/>
      <c r="D390" s="207"/>
      <c r="E390" s="206"/>
      <c r="F390" s="206"/>
      <c r="G390" s="206"/>
    </row>
    <row r="391" spans="1:7" s="169" customFormat="1" x14ac:dyDescent="0.25">
      <c r="A391" s="286" t="s">
        <v>1845</v>
      </c>
      <c r="B391" s="207"/>
      <c r="C391" s="212"/>
      <c r="D391" s="207"/>
      <c r="E391" s="206"/>
      <c r="F391" s="206"/>
      <c r="G391" s="206"/>
    </row>
    <row r="392" spans="1:7" s="169" customFormat="1" x14ac:dyDescent="0.25">
      <c r="A392" s="286" t="s">
        <v>1846</v>
      </c>
      <c r="B392" s="207"/>
      <c r="C392" s="212"/>
      <c r="D392" s="207"/>
      <c r="E392" s="206"/>
      <c r="F392" s="206"/>
      <c r="G392" s="206"/>
    </row>
    <row r="393" spans="1:7" s="169" customFormat="1" x14ac:dyDescent="0.25">
      <c r="A393" s="286" t="s">
        <v>1847</v>
      </c>
      <c r="B393" s="207"/>
      <c r="C393" s="212"/>
      <c r="D393" s="207"/>
      <c r="E393" s="206"/>
      <c r="F393" s="206"/>
      <c r="G393" s="206"/>
    </row>
    <row r="394" spans="1:7" s="169" customFormat="1" x14ac:dyDescent="0.25">
      <c r="A394" s="286" t="s">
        <v>1848</v>
      </c>
      <c r="B394" s="207"/>
      <c r="C394" s="212"/>
      <c r="D394" s="207"/>
      <c r="E394" s="206"/>
      <c r="F394" s="206"/>
      <c r="G394" s="206"/>
    </row>
    <row r="395" spans="1:7" s="169" customFormat="1" x14ac:dyDescent="0.25">
      <c r="A395" s="286" t="s">
        <v>1849</v>
      </c>
      <c r="B395" s="207"/>
      <c r="C395" s="212"/>
      <c r="D395" s="207"/>
      <c r="E395" s="206"/>
      <c r="F395" s="206"/>
      <c r="G395" s="206"/>
    </row>
    <row r="396" spans="1:7" s="169" customFormat="1" x14ac:dyDescent="0.25">
      <c r="A396" s="286" t="s">
        <v>1850</v>
      </c>
      <c r="B396" s="207"/>
      <c r="C396" s="212"/>
      <c r="D396" s="207"/>
      <c r="E396" s="206"/>
      <c r="F396" s="206"/>
      <c r="G396" s="206"/>
    </row>
    <row r="397" spans="1:7" s="169" customFormat="1" x14ac:dyDescent="0.25">
      <c r="A397" s="286" t="s">
        <v>1851</v>
      </c>
      <c r="B397" s="207"/>
      <c r="C397" s="212"/>
      <c r="D397" s="207"/>
      <c r="E397" s="206"/>
      <c r="F397" s="206"/>
      <c r="G397" s="206"/>
    </row>
    <row r="398" spans="1:7" s="169" customFormat="1" x14ac:dyDescent="0.25">
      <c r="A398" s="286" t="s">
        <v>1852</v>
      </c>
      <c r="B398" s="207"/>
      <c r="C398" s="212"/>
      <c r="D398" s="207"/>
      <c r="E398" s="206"/>
      <c r="F398" s="206"/>
      <c r="G398" s="206"/>
    </row>
    <row r="399" spans="1:7" s="169" customFormat="1" x14ac:dyDescent="0.25">
      <c r="A399" s="286" t="s">
        <v>1853</v>
      </c>
      <c r="B399" s="207"/>
      <c r="C399" s="212"/>
      <c r="D399" s="207"/>
      <c r="E399" s="206"/>
      <c r="F399" s="206"/>
      <c r="G399" s="206"/>
    </row>
    <row r="400" spans="1:7" s="169" customFormat="1" x14ac:dyDescent="0.25">
      <c r="A400" s="286" t="s">
        <v>1854</v>
      </c>
      <c r="B400" s="207"/>
      <c r="C400" s="212"/>
      <c r="D400" s="207"/>
      <c r="E400" s="206"/>
      <c r="F400" s="206"/>
      <c r="G400" s="206"/>
    </row>
    <row r="401" spans="1:7" s="214" customFormat="1" x14ac:dyDescent="0.25">
      <c r="A401" s="286" t="s">
        <v>1855</v>
      </c>
      <c r="B401" s="224"/>
      <c r="C401" s="212"/>
      <c r="D401" s="224"/>
      <c r="E401" s="223"/>
      <c r="F401" s="223"/>
      <c r="G401" s="223"/>
    </row>
    <row r="402" spans="1:7" s="214" customFormat="1" x14ac:dyDescent="0.25">
      <c r="A402" s="286" t="s">
        <v>1856</v>
      </c>
      <c r="B402" s="224"/>
      <c r="C402" s="212"/>
      <c r="D402" s="224"/>
      <c r="E402" s="223"/>
      <c r="F402" s="223"/>
      <c r="G402" s="223"/>
    </row>
    <row r="403" spans="1:7" s="214" customFormat="1" x14ac:dyDescent="0.25">
      <c r="A403" s="286" t="s">
        <v>1857</v>
      </c>
      <c r="B403" s="224"/>
      <c r="C403" s="212"/>
      <c r="D403" s="224"/>
      <c r="E403" s="223"/>
      <c r="F403" s="223"/>
      <c r="G403" s="223"/>
    </row>
    <row r="404" spans="1:7" s="214" customFormat="1" x14ac:dyDescent="0.25">
      <c r="A404" s="286" t="s">
        <v>1858</v>
      </c>
      <c r="B404" s="224"/>
      <c r="C404" s="212"/>
      <c r="D404" s="224"/>
      <c r="E404" s="223"/>
      <c r="F404" s="223"/>
      <c r="G404" s="223"/>
    </row>
    <row r="405" spans="1:7" s="214" customFormat="1" x14ac:dyDescent="0.25">
      <c r="A405" s="286" t="s">
        <v>1859</v>
      </c>
      <c r="B405" s="224"/>
      <c r="C405" s="212"/>
      <c r="D405" s="224"/>
      <c r="E405" s="223"/>
      <c r="F405" s="223"/>
      <c r="G405" s="223"/>
    </row>
    <row r="406" spans="1:7" s="214" customFormat="1" x14ac:dyDescent="0.25">
      <c r="A406" s="286" t="s">
        <v>1860</v>
      </c>
      <c r="B406" s="224"/>
      <c r="C406" s="212"/>
      <c r="D406" s="224"/>
      <c r="E406" s="223"/>
      <c r="F406" s="223"/>
      <c r="G406" s="223"/>
    </row>
    <row r="407" spans="1:7" s="214" customFormat="1" x14ac:dyDescent="0.25">
      <c r="A407" s="286" t="s">
        <v>1861</v>
      </c>
      <c r="B407" s="224"/>
      <c r="C407" s="212"/>
      <c r="D407" s="224"/>
      <c r="E407" s="223"/>
      <c r="F407" s="223"/>
      <c r="G407" s="223"/>
    </row>
    <row r="408" spans="1:7" s="214" customFormat="1" x14ac:dyDescent="0.25">
      <c r="A408" s="286" t="s">
        <v>1862</v>
      </c>
      <c r="B408" s="224"/>
      <c r="C408" s="212"/>
      <c r="D408" s="224"/>
      <c r="E408" s="223"/>
      <c r="F408" s="223"/>
      <c r="G408" s="223"/>
    </row>
    <row r="409" spans="1:7" s="214" customFormat="1" x14ac:dyDescent="0.25">
      <c r="A409" s="286" t="s">
        <v>1863</v>
      </c>
      <c r="B409" s="224"/>
      <c r="C409" s="212"/>
      <c r="D409" s="224"/>
      <c r="E409" s="223"/>
      <c r="F409" s="223"/>
      <c r="G409" s="223"/>
    </row>
    <row r="410" spans="1:7" s="169" customFormat="1" x14ac:dyDescent="0.25">
      <c r="A410" s="286" t="s">
        <v>1864</v>
      </c>
      <c r="B410" s="207"/>
      <c r="C410" s="212"/>
      <c r="D410" s="207"/>
      <c r="E410" s="206"/>
      <c r="F410" s="206"/>
      <c r="G410" s="206"/>
    </row>
    <row r="411" spans="1:7" ht="18.75" x14ac:dyDescent="0.25">
      <c r="A411" s="127"/>
      <c r="B411" s="128" t="s">
        <v>753</v>
      </c>
      <c r="C411" s="127"/>
      <c r="D411" s="127"/>
      <c r="E411" s="127"/>
      <c r="F411" s="129"/>
      <c r="G411" s="129"/>
    </row>
    <row r="412" spans="1:7" ht="15" customHeight="1" x14ac:dyDescent="0.25">
      <c r="A412" s="114"/>
      <c r="B412" s="278" t="s">
        <v>1865</v>
      </c>
      <c r="C412" s="114" t="s">
        <v>634</v>
      </c>
      <c r="D412" s="114" t="s">
        <v>635</v>
      </c>
      <c r="E412" s="114"/>
      <c r="F412" s="114" t="s">
        <v>465</v>
      </c>
      <c r="G412" s="114" t="s">
        <v>636</v>
      </c>
    </row>
    <row r="413" spans="1:7" x14ac:dyDescent="0.25">
      <c r="A413" s="224" t="s">
        <v>1654</v>
      </c>
      <c r="B413" s="103" t="s">
        <v>638</v>
      </c>
      <c r="C413" s="160">
        <v>6927.1930000000002</v>
      </c>
      <c r="D413" s="130"/>
      <c r="E413" s="130"/>
      <c r="F413" s="131"/>
      <c r="G413" s="131"/>
    </row>
    <row r="414" spans="1:7" x14ac:dyDescent="0.25">
      <c r="A414" s="225"/>
      <c r="D414" s="130"/>
      <c r="E414" s="130"/>
      <c r="F414" s="131"/>
      <c r="G414" s="131"/>
    </row>
    <row r="415" spans="1:7" x14ac:dyDescent="0.25">
      <c r="A415" s="224"/>
      <c r="B415" s="103" t="s">
        <v>639</v>
      </c>
      <c r="D415" s="130"/>
      <c r="E415" s="130"/>
      <c r="F415" s="131"/>
      <c r="G415" s="131"/>
    </row>
    <row r="416" spans="1:7" x14ac:dyDescent="0.25">
      <c r="A416" s="224" t="s">
        <v>1655</v>
      </c>
      <c r="B416" s="287" t="s">
        <v>2178</v>
      </c>
      <c r="C416" s="160">
        <v>3309</v>
      </c>
      <c r="D416" s="163">
        <v>3212</v>
      </c>
      <c r="E416" s="130"/>
      <c r="F416" s="159">
        <f t="shared" ref="F416:F439" si="17">IF($C$440=0,"",IF(C416="[for completion]","",C416/$C$440))</f>
        <v>5.6079327929335641E-2</v>
      </c>
      <c r="G416" s="159">
        <f t="shared" ref="G416:G439" si="18">IF($D$440=0,"",IF(D416="[for completion]","",D416/$D$440))</f>
        <v>0.37708382249354311</v>
      </c>
    </row>
    <row r="417" spans="1:7" x14ac:dyDescent="0.25">
      <c r="A417" s="224" t="s">
        <v>1656</v>
      </c>
      <c r="B417" s="287" t="s">
        <v>2179</v>
      </c>
      <c r="C417" s="160">
        <v>7728</v>
      </c>
      <c r="D417" s="163">
        <v>2364</v>
      </c>
      <c r="E417" s="130"/>
      <c r="F417" s="159">
        <f t="shared" si="17"/>
        <v>0.1309703977751302</v>
      </c>
      <c r="G417" s="159">
        <f t="shared" si="18"/>
        <v>0.27752993660483682</v>
      </c>
    </row>
    <row r="418" spans="1:7" x14ac:dyDescent="0.25">
      <c r="A418" s="224" t="s">
        <v>1657</v>
      </c>
      <c r="B418" s="287" t="s">
        <v>2180</v>
      </c>
      <c r="C418" s="160">
        <v>23147.7</v>
      </c>
      <c r="D418" s="163">
        <v>2390</v>
      </c>
      <c r="E418" s="130"/>
      <c r="F418" s="159">
        <f t="shared" si="17"/>
        <v>0.39229599852217673</v>
      </c>
      <c r="G418" s="159">
        <f t="shared" si="18"/>
        <v>0.28058229631368864</v>
      </c>
    </row>
    <row r="419" spans="1:7" x14ac:dyDescent="0.25">
      <c r="A419" s="224" t="s">
        <v>1658</v>
      </c>
      <c r="B419" s="287" t="s">
        <v>2181</v>
      </c>
      <c r="C419" s="160">
        <v>12751.7</v>
      </c>
      <c r="D419" s="163">
        <v>424</v>
      </c>
      <c r="E419" s="130"/>
      <c r="F419" s="159">
        <f t="shared" si="17"/>
        <v>0.21610963008658488</v>
      </c>
      <c r="G419" s="159">
        <f t="shared" si="18"/>
        <v>4.9776942944353135E-2</v>
      </c>
    </row>
    <row r="420" spans="1:7" x14ac:dyDescent="0.25">
      <c r="A420" s="224" t="s">
        <v>1659</v>
      </c>
      <c r="B420" s="287" t="s">
        <v>2211</v>
      </c>
      <c r="C420" s="160">
        <v>6478</v>
      </c>
      <c r="D420" s="163">
        <v>94</v>
      </c>
      <c r="E420" s="130"/>
      <c r="F420" s="159">
        <f t="shared" si="17"/>
        <v>0.10978600372506385</v>
      </c>
      <c r="G420" s="159">
        <f t="shared" si="18"/>
        <v>1.1035454332002818E-2</v>
      </c>
    </row>
    <row r="421" spans="1:7" x14ac:dyDescent="0.25">
      <c r="A421" s="224" t="s">
        <v>1660</v>
      </c>
      <c r="B421" s="287" t="s">
        <v>2182</v>
      </c>
      <c r="C421" s="160">
        <v>5591.3</v>
      </c>
      <c r="D421" s="163">
        <v>34</v>
      </c>
      <c r="E421" s="130"/>
      <c r="F421" s="159">
        <f t="shared" si="17"/>
        <v>9.4758641961708787E-2</v>
      </c>
      <c r="G421" s="159">
        <f t="shared" si="18"/>
        <v>3.9915473115754874E-3</v>
      </c>
    </row>
    <row r="422" spans="1:7" x14ac:dyDescent="0.25">
      <c r="A422" s="224" t="s">
        <v>1661</v>
      </c>
      <c r="B422" s="124"/>
      <c r="C422" s="160"/>
      <c r="D422" s="163"/>
      <c r="E422" s="130"/>
      <c r="F422" s="159">
        <f t="shared" si="17"/>
        <v>0</v>
      </c>
      <c r="G422" s="159">
        <f t="shared" si="18"/>
        <v>0</v>
      </c>
    </row>
    <row r="423" spans="1:7" x14ac:dyDescent="0.25">
      <c r="A423" s="224" t="s">
        <v>1662</v>
      </c>
      <c r="B423" s="124"/>
      <c r="C423" s="160"/>
      <c r="D423" s="163"/>
      <c r="E423" s="130"/>
      <c r="F423" s="159">
        <f t="shared" si="17"/>
        <v>0</v>
      </c>
      <c r="G423" s="159">
        <f t="shared" si="18"/>
        <v>0</v>
      </c>
    </row>
    <row r="424" spans="1:7" x14ac:dyDescent="0.25">
      <c r="A424" s="224" t="s">
        <v>1663</v>
      </c>
      <c r="B424" s="189"/>
      <c r="C424" s="160"/>
      <c r="D424" s="163"/>
      <c r="E424" s="130"/>
      <c r="F424" s="159">
        <f t="shared" si="17"/>
        <v>0</v>
      </c>
      <c r="G424" s="159">
        <f t="shared" si="18"/>
        <v>0</v>
      </c>
    </row>
    <row r="425" spans="1:7" x14ac:dyDescent="0.25">
      <c r="A425" s="224" t="s">
        <v>1866</v>
      </c>
      <c r="B425" s="124"/>
      <c r="C425" s="160"/>
      <c r="D425" s="163"/>
      <c r="E425" s="124"/>
      <c r="F425" s="159">
        <f t="shared" si="17"/>
        <v>0</v>
      </c>
      <c r="G425" s="159">
        <f t="shared" si="18"/>
        <v>0</v>
      </c>
    </row>
    <row r="426" spans="1:7" x14ac:dyDescent="0.25">
      <c r="A426" s="224" t="s">
        <v>1867</v>
      </c>
      <c r="B426" s="124"/>
      <c r="C426" s="160"/>
      <c r="D426" s="163"/>
      <c r="E426" s="124"/>
      <c r="F426" s="159">
        <f t="shared" si="17"/>
        <v>0</v>
      </c>
      <c r="G426" s="159">
        <f t="shared" si="18"/>
        <v>0</v>
      </c>
    </row>
    <row r="427" spans="1:7" x14ac:dyDescent="0.25">
      <c r="A427" s="224" t="s">
        <v>1868</v>
      </c>
      <c r="B427" s="124"/>
      <c r="C427" s="160"/>
      <c r="D427" s="163"/>
      <c r="E427" s="124"/>
      <c r="F427" s="159">
        <f t="shared" si="17"/>
        <v>0</v>
      </c>
      <c r="G427" s="159">
        <f t="shared" si="18"/>
        <v>0</v>
      </c>
    </row>
    <row r="428" spans="1:7" x14ac:dyDescent="0.25">
      <c r="A428" s="224" t="s">
        <v>1869</v>
      </c>
      <c r="B428" s="124"/>
      <c r="C428" s="160"/>
      <c r="D428" s="163"/>
      <c r="E428" s="124"/>
      <c r="F428" s="159">
        <f t="shared" si="17"/>
        <v>0</v>
      </c>
      <c r="G428" s="159">
        <f t="shared" si="18"/>
        <v>0</v>
      </c>
    </row>
    <row r="429" spans="1:7" x14ac:dyDescent="0.25">
      <c r="A429" s="224" t="s">
        <v>1870</v>
      </c>
      <c r="B429" s="124"/>
      <c r="C429" s="160"/>
      <c r="D429" s="163"/>
      <c r="E429" s="124"/>
      <c r="F429" s="159">
        <f t="shared" si="17"/>
        <v>0</v>
      </c>
      <c r="G429" s="159">
        <f t="shared" si="18"/>
        <v>0</v>
      </c>
    </row>
    <row r="430" spans="1:7" x14ac:dyDescent="0.25">
      <c r="A430" s="224" t="s">
        <v>1871</v>
      </c>
      <c r="B430" s="124"/>
      <c r="C430" s="160"/>
      <c r="D430" s="163"/>
      <c r="E430" s="124"/>
      <c r="F430" s="159">
        <f t="shared" si="17"/>
        <v>0</v>
      </c>
      <c r="G430" s="159">
        <f t="shared" si="18"/>
        <v>0</v>
      </c>
    </row>
    <row r="431" spans="1:7" x14ac:dyDescent="0.25">
      <c r="A431" s="224" t="s">
        <v>1872</v>
      </c>
      <c r="B431" s="124"/>
      <c r="C431" s="160"/>
      <c r="D431" s="163"/>
      <c r="F431" s="159">
        <f t="shared" si="17"/>
        <v>0</v>
      </c>
      <c r="G431" s="159">
        <f t="shared" si="18"/>
        <v>0</v>
      </c>
    </row>
    <row r="432" spans="1:7" x14ac:dyDescent="0.25">
      <c r="A432" s="224" t="s">
        <v>1873</v>
      </c>
      <c r="B432" s="124"/>
      <c r="C432" s="160"/>
      <c r="D432" s="163"/>
      <c r="E432" s="119"/>
      <c r="F432" s="159">
        <f t="shared" si="17"/>
        <v>0</v>
      </c>
      <c r="G432" s="159">
        <f t="shared" si="18"/>
        <v>0</v>
      </c>
    </row>
    <row r="433" spans="1:7" x14ac:dyDescent="0.25">
      <c r="A433" s="224" t="s">
        <v>1874</v>
      </c>
      <c r="B433" s="124"/>
      <c r="C433" s="160"/>
      <c r="D433" s="163"/>
      <c r="E433" s="119"/>
      <c r="F433" s="159">
        <f t="shared" si="17"/>
        <v>0</v>
      </c>
      <c r="G433" s="159">
        <f t="shared" si="18"/>
        <v>0</v>
      </c>
    </row>
    <row r="434" spans="1:7" x14ac:dyDescent="0.25">
      <c r="A434" s="224" t="s">
        <v>1875</v>
      </c>
      <c r="B434" s="124"/>
      <c r="C434" s="160"/>
      <c r="D434" s="163"/>
      <c r="E434" s="119"/>
      <c r="F434" s="159">
        <f t="shared" si="17"/>
        <v>0</v>
      </c>
      <c r="G434" s="159">
        <f t="shared" si="18"/>
        <v>0</v>
      </c>
    </row>
    <row r="435" spans="1:7" x14ac:dyDescent="0.25">
      <c r="A435" s="224" t="s">
        <v>1876</v>
      </c>
      <c r="B435" s="124"/>
      <c r="C435" s="160"/>
      <c r="D435" s="163"/>
      <c r="E435" s="119"/>
      <c r="F435" s="159">
        <f t="shared" si="17"/>
        <v>0</v>
      </c>
      <c r="G435" s="159">
        <f t="shared" si="18"/>
        <v>0</v>
      </c>
    </row>
    <row r="436" spans="1:7" x14ac:dyDescent="0.25">
      <c r="A436" s="224" t="s">
        <v>1877</v>
      </c>
      <c r="B436" s="124"/>
      <c r="C436" s="160"/>
      <c r="D436" s="163"/>
      <c r="E436" s="119"/>
      <c r="F436" s="159">
        <f t="shared" si="17"/>
        <v>0</v>
      </c>
      <c r="G436" s="159">
        <f t="shared" si="18"/>
        <v>0</v>
      </c>
    </row>
    <row r="437" spans="1:7" x14ac:dyDescent="0.25">
      <c r="A437" s="224" t="s">
        <v>1878</v>
      </c>
      <c r="B437" s="124"/>
      <c r="C437" s="160"/>
      <c r="D437" s="163"/>
      <c r="E437" s="119"/>
      <c r="F437" s="159">
        <f t="shared" si="17"/>
        <v>0</v>
      </c>
      <c r="G437" s="159">
        <f t="shared" si="18"/>
        <v>0</v>
      </c>
    </row>
    <row r="438" spans="1:7" x14ac:dyDescent="0.25">
      <c r="A438" s="224" t="s">
        <v>1879</v>
      </c>
      <c r="B438" s="124"/>
      <c r="C438" s="160"/>
      <c r="D438" s="163"/>
      <c r="E438" s="119"/>
      <c r="F438" s="159">
        <f t="shared" si="17"/>
        <v>0</v>
      </c>
      <c r="G438" s="159">
        <f t="shared" si="18"/>
        <v>0</v>
      </c>
    </row>
    <row r="439" spans="1:7" x14ac:dyDescent="0.25">
      <c r="A439" s="224" t="s">
        <v>1880</v>
      </c>
      <c r="B439" s="124"/>
      <c r="C439" s="160"/>
      <c r="D439" s="163"/>
      <c r="E439" s="119"/>
      <c r="F439" s="159">
        <f t="shared" si="17"/>
        <v>0</v>
      </c>
      <c r="G439" s="159">
        <f t="shared" si="18"/>
        <v>0</v>
      </c>
    </row>
    <row r="440" spans="1:7" x14ac:dyDescent="0.25">
      <c r="A440" s="224" t="s">
        <v>1881</v>
      </c>
      <c r="B440" s="189" t="s">
        <v>98</v>
      </c>
      <c r="C440" s="166">
        <f>SUM(C416:C439)</f>
        <v>59005.7</v>
      </c>
      <c r="D440" s="164">
        <f>SUM(D416:D439)</f>
        <v>8518</v>
      </c>
      <c r="E440" s="119"/>
      <c r="F440" s="165">
        <f>SUM(F416:F439)</f>
        <v>1</v>
      </c>
      <c r="G440" s="165">
        <f>SUM(G416:G439)</f>
        <v>1</v>
      </c>
    </row>
    <row r="441" spans="1:7" ht="15" customHeight="1" x14ac:dyDescent="0.25">
      <c r="A441" s="114"/>
      <c r="B441" s="114" t="s">
        <v>1882</v>
      </c>
      <c r="C441" s="114" t="s">
        <v>634</v>
      </c>
      <c r="D441" s="114" t="s">
        <v>635</v>
      </c>
      <c r="E441" s="114"/>
      <c r="F441" s="114" t="s">
        <v>465</v>
      </c>
      <c r="G441" s="114" t="s">
        <v>636</v>
      </c>
    </row>
    <row r="442" spans="1:7" x14ac:dyDescent="0.25">
      <c r="A442" s="224" t="s">
        <v>1664</v>
      </c>
      <c r="B442" s="103" t="s">
        <v>667</v>
      </c>
      <c r="C442" s="137" t="s">
        <v>804</v>
      </c>
      <c r="G442" s="103"/>
    </row>
    <row r="443" spans="1:7" x14ac:dyDescent="0.25">
      <c r="A443" s="224"/>
      <c r="G443" s="103"/>
    </row>
    <row r="444" spans="1:7" x14ac:dyDescent="0.25">
      <c r="A444" s="224"/>
      <c r="B444" s="124" t="s">
        <v>668</v>
      </c>
      <c r="G444" s="103"/>
    </row>
    <row r="445" spans="1:7" x14ac:dyDescent="0.25">
      <c r="A445" s="224" t="s">
        <v>1665</v>
      </c>
      <c r="B445" s="103" t="s">
        <v>670</v>
      </c>
      <c r="C445" s="221" t="s">
        <v>804</v>
      </c>
      <c r="D445" s="221" t="s">
        <v>804</v>
      </c>
      <c r="F445" s="159" t="str">
        <f>IF($C$453=0,"",IF(C445="[for completion]","",C445/$C$453))</f>
        <v/>
      </c>
      <c r="G445" s="159" t="str">
        <f>IF($D$453=0,"",IF(D445="[for completion]","",D445/$D$453))</f>
        <v/>
      </c>
    </row>
    <row r="446" spans="1:7" x14ac:dyDescent="0.25">
      <c r="A446" s="224" t="s">
        <v>1666</v>
      </c>
      <c r="B446" s="103" t="s">
        <v>672</v>
      </c>
      <c r="C446" s="221" t="s">
        <v>804</v>
      </c>
      <c r="D446" s="221" t="s">
        <v>804</v>
      </c>
      <c r="F446" s="159" t="str">
        <f t="shared" ref="F446:F459" si="19">IF($C$453=0,"",IF(C446="[for completion]","",C446/$C$453))</f>
        <v/>
      </c>
      <c r="G446" s="159" t="str">
        <f t="shared" ref="G446:G459" si="20">IF($D$453=0,"",IF(D446="[for completion]","",D446/$D$453))</f>
        <v/>
      </c>
    </row>
    <row r="447" spans="1:7" x14ac:dyDescent="0.25">
      <c r="A447" s="224" t="s">
        <v>1667</v>
      </c>
      <c r="B447" s="103" t="s">
        <v>674</v>
      </c>
      <c r="C447" s="221" t="s">
        <v>804</v>
      </c>
      <c r="D447" s="221" t="s">
        <v>804</v>
      </c>
      <c r="F447" s="159" t="str">
        <f t="shared" si="19"/>
        <v/>
      </c>
      <c r="G447" s="159" t="str">
        <f t="shared" si="20"/>
        <v/>
      </c>
    </row>
    <row r="448" spans="1:7" x14ac:dyDescent="0.25">
      <c r="A448" s="224" t="s">
        <v>1668</v>
      </c>
      <c r="B448" s="103" t="s">
        <v>676</v>
      </c>
      <c r="C448" s="221" t="s">
        <v>804</v>
      </c>
      <c r="D448" s="221" t="s">
        <v>804</v>
      </c>
      <c r="F448" s="159" t="str">
        <f t="shared" si="19"/>
        <v/>
      </c>
      <c r="G448" s="159" t="str">
        <f t="shared" si="20"/>
        <v/>
      </c>
    </row>
    <row r="449" spans="1:7" x14ac:dyDescent="0.25">
      <c r="A449" s="224" t="s">
        <v>1669</v>
      </c>
      <c r="B449" s="103" t="s">
        <v>678</v>
      </c>
      <c r="C449" s="221" t="s">
        <v>804</v>
      </c>
      <c r="D449" s="221" t="s">
        <v>804</v>
      </c>
      <c r="F449" s="159" t="str">
        <f t="shared" si="19"/>
        <v/>
      </c>
      <c r="G449" s="159" t="str">
        <f t="shared" si="20"/>
        <v/>
      </c>
    </row>
    <row r="450" spans="1:7" x14ac:dyDescent="0.25">
      <c r="A450" s="224" t="s">
        <v>1670</v>
      </c>
      <c r="B450" s="103" t="s">
        <v>680</v>
      </c>
      <c r="C450" s="221" t="s">
        <v>804</v>
      </c>
      <c r="D450" s="221" t="s">
        <v>804</v>
      </c>
      <c r="F450" s="159" t="str">
        <f t="shared" si="19"/>
        <v/>
      </c>
      <c r="G450" s="159" t="str">
        <f t="shared" si="20"/>
        <v/>
      </c>
    </row>
    <row r="451" spans="1:7" x14ac:dyDescent="0.25">
      <c r="A451" s="224" t="s">
        <v>1671</v>
      </c>
      <c r="B451" s="103" t="s">
        <v>682</v>
      </c>
      <c r="C451" s="221" t="s">
        <v>804</v>
      </c>
      <c r="D451" s="221" t="s">
        <v>804</v>
      </c>
      <c r="F451" s="159" t="str">
        <f t="shared" si="19"/>
        <v/>
      </c>
      <c r="G451" s="159" t="str">
        <f t="shared" si="20"/>
        <v/>
      </c>
    </row>
    <row r="452" spans="1:7" x14ac:dyDescent="0.25">
      <c r="A452" s="224" t="s">
        <v>1672</v>
      </c>
      <c r="B452" s="103" t="s">
        <v>684</v>
      </c>
      <c r="C452" s="221" t="s">
        <v>804</v>
      </c>
      <c r="D452" s="221" t="s">
        <v>804</v>
      </c>
      <c r="F452" s="159" t="str">
        <f t="shared" si="19"/>
        <v/>
      </c>
      <c r="G452" s="159" t="str">
        <f t="shared" si="20"/>
        <v/>
      </c>
    </row>
    <row r="453" spans="1:7" x14ac:dyDescent="0.25">
      <c r="A453" s="224" t="s">
        <v>1673</v>
      </c>
      <c r="B453" s="133" t="s">
        <v>98</v>
      </c>
      <c r="C453" s="160">
        <f>SUM(C445:C452)</f>
        <v>0</v>
      </c>
      <c r="D453" s="163">
        <f>SUM(D445:D452)</f>
        <v>0</v>
      </c>
      <c r="F453" s="137">
        <f>SUM(F445:F452)</f>
        <v>0</v>
      </c>
      <c r="G453" s="137">
        <f>SUM(G445:G452)</f>
        <v>0</v>
      </c>
    </row>
    <row r="454" spans="1:7" outlineLevel="1" x14ac:dyDescent="0.25">
      <c r="A454" s="224" t="s">
        <v>1674</v>
      </c>
      <c r="B454" s="120" t="s">
        <v>687</v>
      </c>
      <c r="C454" s="160"/>
      <c r="D454" s="163"/>
      <c r="F454" s="159" t="str">
        <f t="shared" si="19"/>
        <v/>
      </c>
      <c r="G454" s="159" t="str">
        <f t="shared" si="20"/>
        <v/>
      </c>
    </row>
    <row r="455" spans="1:7" outlineLevel="1" x14ac:dyDescent="0.25">
      <c r="A455" s="224" t="s">
        <v>1675</v>
      </c>
      <c r="B455" s="120" t="s">
        <v>689</v>
      </c>
      <c r="C455" s="160"/>
      <c r="D455" s="163"/>
      <c r="F455" s="159" t="str">
        <f t="shared" si="19"/>
        <v/>
      </c>
      <c r="G455" s="159" t="str">
        <f t="shared" si="20"/>
        <v/>
      </c>
    </row>
    <row r="456" spans="1:7" outlineLevel="1" x14ac:dyDescent="0.25">
      <c r="A456" s="224" t="s">
        <v>1676</v>
      </c>
      <c r="B456" s="120" t="s">
        <v>691</v>
      </c>
      <c r="C456" s="160"/>
      <c r="D456" s="163"/>
      <c r="F456" s="159" t="str">
        <f t="shared" si="19"/>
        <v/>
      </c>
      <c r="G456" s="159" t="str">
        <f t="shared" si="20"/>
        <v/>
      </c>
    </row>
    <row r="457" spans="1:7" outlineLevel="1" x14ac:dyDescent="0.25">
      <c r="A457" s="224" t="s">
        <v>1677</v>
      </c>
      <c r="B457" s="120" t="s">
        <v>693</v>
      </c>
      <c r="C457" s="160"/>
      <c r="D457" s="163"/>
      <c r="F457" s="159" t="str">
        <f t="shared" si="19"/>
        <v/>
      </c>
      <c r="G457" s="159" t="str">
        <f t="shared" si="20"/>
        <v/>
      </c>
    </row>
    <row r="458" spans="1:7" outlineLevel="1" x14ac:dyDescent="0.25">
      <c r="A458" s="224" t="s">
        <v>1678</v>
      </c>
      <c r="B458" s="120" t="s">
        <v>695</v>
      </c>
      <c r="C458" s="160"/>
      <c r="D458" s="163"/>
      <c r="F458" s="159" t="str">
        <f t="shared" si="19"/>
        <v/>
      </c>
      <c r="G458" s="159" t="str">
        <f t="shared" si="20"/>
        <v/>
      </c>
    </row>
    <row r="459" spans="1:7" outlineLevel="1" x14ac:dyDescent="0.25">
      <c r="A459" s="224" t="s">
        <v>1679</v>
      </c>
      <c r="B459" s="120" t="s">
        <v>697</v>
      </c>
      <c r="C459" s="160"/>
      <c r="D459" s="163"/>
      <c r="F459" s="159" t="str">
        <f t="shared" si="19"/>
        <v/>
      </c>
      <c r="G459" s="159" t="str">
        <f t="shared" si="20"/>
        <v/>
      </c>
    </row>
    <row r="460" spans="1:7" outlineLevel="1" x14ac:dyDescent="0.25">
      <c r="A460" s="224" t="s">
        <v>1680</v>
      </c>
      <c r="B460" s="120"/>
      <c r="F460" s="117"/>
      <c r="G460" s="117"/>
    </row>
    <row r="461" spans="1:7" outlineLevel="1" x14ac:dyDescent="0.25">
      <c r="A461" s="224" t="s">
        <v>1681</v>
      </c>
      <c r="B461" s="120"/>
      <c r="F461" s="117"/>
      <c r="G461" s="117"/>
    </row>
    <row r="462" spans="1:7" outlineLevel="1" x14ac:dyDescent="0.25">
      <c r="A462" s="224" t="s">
        <v>1682</v>
      </c>
      <c r="B462" s="120"/>
      <c r="F462" s="119"/>
      <c r="G462" s="119"/>
    </row>
    <row r="463" spans="1:7" ht="15" customHeight="1" x14ac:dyDescent="0.25">
      <c r="A463" s="114"/>
      <c r="B463" s="114" t="s">
        <v>2020</v>
      </c>
      <c r="C463" s="114" t="s">
        <v>634</v>
      </c>
      <c r="D463" s="114" t="s">
        <v>635</v>
      </c>
      <c r="E463" s="114"/>
      <c r="F463" s="114" t="s">
        <v>465</v>
      </c>
      <c r="G463" s="114" t="s">
        <v>636</v>
      </c>
    </row>
    <row r="464" spans="1:7" x14ac:dyDescent="0.25">
      <c r="A464" s="224" t="s">
        <v>1683</v>
      </c>
      <c r="B464" s="103" t="s">
        <v>667</v>
      </c>
      <c r="C464" s="137">
        <v>0.43</v>
      </c>
      <c r="G464" s="103"/>
    </row>
    <row r="465" spans="1:7" x14ac:dyDescent="0.25">
      <c r="A465" s="224"/>
      <c r="G465" s="103"/>
    </row>
    <row r="466" spans="1:7" x14ac:dyDescent="0.25">
      <c r="A466" s="224"/>
      <c r="B466" s="124" t="s">
        <v>668</v>
      </c>
      <c r="G466" s="103"/>
    </row>
    <row r="467" spans="1:7" x14ac:dyDescent="0.25">
      <c r="A467" s="224" t="s">
        <v>1684</v>
      </c>
      <c r="B467" s="103" t="s">
        <v>670</v>
      </c>
      <c r="C467" s="160">
        <v>47516.774095246488</v>
      </c>
      <c r="D467" s="163"/>
      <c r="F467" s="159">
        <f>IF($C$475=0,"",IF(C467="[Mark as ND1 if not relevant]","",C467/$C$475))</f>
        <v>0.80528978260368089</v>
      </c>
      <c r="G467" s="159" t="str">
        <f>IF($D$475=0,"",IF(D467="[Mark as ND1 if not relevant]","",D467/$D$475))</f>
        <v/>
      </c>
    </row>
    <row r="468" spans="1:7" x14ac:dyDescent="0.25">
      <c r="A468" s="224" t="s">
        <v>1685</v>
      </c>
      <c r="B468" s="103" t="s">
        <v>672</v>
      </c>
      <c r="C468" s="160">
        <v>6045.3011319758971</v>
      </c>
      <c r="D468" s="163"/>
      <c r="F468" s="159">
        <f t="shared" ref="F468:F474" si="21">IF($C$475=0,"",IF(C468="[Mark as ND1 if not relevant]","",C468/$C$475))</f>
        <v>0.10245264597685864</v>
      </c>
      <c r="G468" s="159" t="str">
        <f t="shared" ref="G468:G474" si="22">IF($D$475=0,"",IF(D468="[Mark as ND1 if not relevant]","",D468/$D$475))</f>
        <v/>
      </c>
    </row>
    <row r="469" spans="1:7" x14ac:dyDescent="0.25">
      <c r="A469" s="224" t="s">
        <v>1686</v>
      </c>
      <c r="B469" s="103" t="s">
        <v>674</v>
      </c>
      <c r="C469" s="160">
        <v>3343.6569678667452</v>
      </c>
      <c r="D469" s="163"/>
      <c r="F469" s="159">
        <f t="shared" si="21"/>
        <v>5.6666573942023124E-2</v>
      </c>
      <c r="G469" s="159" t="str">
        <f t="shared" si="22"/>
        <v/>
      </c>
    </row>
    <row r="470" spans="1:7" x14ac:dyDescent="0.25">
      <c r="A470" s="224" t="s">
        <v>1687</v>
      </c>
      <c r="B470" s="103" t="s">
        <v>676</v>
      </c>
      <c r="C470" s="160">
        <v>1160.0507902962163</v>
      </c>
      <c r="D470" s="163"/>
      <c r="F470" s="159">
        <f t="shared" si="21"/>
        <v>1.9659942546906232E-2</v>
      </c>
      <c r="G470" s="159" t="str">
        <f t="shared" si="22"/>
        <v/>
      </c>
    </row>
    <row r="471" spans="1:7" x14ac:dyDescent="0.25">
      <c r="A471" s="224" t="s">
        <v>1688</v>
      </c>
      <c r="B471" s="103" t="s">
        <v>678</v>
      </c>
      <c r="C471" s="160">
        <v>452.89290820825391</v>
      </c>
      <c r="D471" s="163"/>
      <c r="F471" s="159">
        <f t="shared" si="21"/>
        <v>7.6753954479889383E-3</v>
      </c>
      <c r="G471" s="159" t="str">
        <f t="shared" si="22"/>
        <v/>
      </c>
    </row>
    <row r="472" spans="1:7" x14ac:dyDescent="0.25">
      <c r="A472" s="224" t="s">
        <v>1689</v>
      </c>
      <c r="B472" s="103" t="s">
        <v>680</v>
      </c>
      <c r="C472" s="160">
        <v>196.95652119577974</v>
      </c>
      <c r="D472" s="163"/>
      <c r="F472" s="159">
        <f t="shared" si="21"/>
        <v>3.3379175492469632E-3</v>
      </c>
      <c r="G472" s="159" t="str">
        <f t="shared" si="22"/>
        <v/>
      </c>
    </row>
    <row r="473" spans="1:7" x14ac:dyDescent="0.25">
      <c r="A473" s="224" t="s">
        <v>1690</v>
      </c>
      <c r="B473" s="103" t="s">
        <v>682</v>
      </c>
      <c r="C473" s="160">
        <v>108.79198055785994</v>
      </c>
      <c r="D473" s="163"/>
      <c r="F473" s="159">
        <f t="shared" si="21"/>
        <v>1.8437503816410635E-3</v>
      </c>
      <c r="G473" s="159" t="str">
        <f t="shared" si="22"/>
        <v/>
      </c>
    </row>
    <row r="474" spans="1:7" x14ac:dyDescent="0.25">
      <c r="A474" s="224" t="s">
        <v>1691</v>
      </c>
      <c r="B474" s="103" t="s">
        <v>684</v>
      </c>
      <c r="C474" s="160">
        <v>181.38335452162792</v>
      </c>
      <c r="D474" s="163"/>
      <c r="F474" s="159">
        <f t="shared" si="21"/>
        <v>3.0739915516541849E-3</v>
      </c>
      <c r="G474" s="159" t="str">
        <f t="shared" si="22"/>
        <v/>
      </c>
    </row>
    <row r="475" spans="1:7" x14ac:dyDescent="0.25">
      <c r="A475" s="224" t="s">
        <v>1692</v>
      </c>
      <c r="B475" s="133" t="s">
        <v>98</v>
      </c>
      <c r="C475" s="160">
        <f>SUM(C467:C474)</f>
        <v>59005.807749868865</v>
      </c>
      <c r="D475" s="163">
        <f>SUM(D467:D474)</f>
        <v>0</v>
      </c>
      <c r="F475" s="137">
        <f>SUM(F467:F474)</f>
        <v>1</v>
      </c>
      <c r="G475" s="137">
        <f>SUM(G467:G474)</f>
        <v>0</v>
      </c>
    </row>
    <row r="476" spans="1:7" outlineLevel="1" x14ac:dyDescent="0.25">
      <c r="A476" s="224" t="s">
        <v>1693</v>
      </c>
      <c r="B476" s="120" t="s">
        <v>687</v>
      </c>
      <c r="C476" s="160"/>
      <c r="D476" s="163"/>
      <c r="F476" s="159">
        <f t="shared" ref="F476:F481" si="23">IF($C$475=0,"",IF(C476="[for completion]","",C476/$C$475))</f>
        <v>0</v>
      </c>
      <c r="G476" s="159" t="str">
        <f t="shared" ref="G476:G481" si="24">IF($D$475=0,"",IF(D476="[for completion]","",D476/$D$475))</f>
        <v/>
      </c>
    </row>
    <row r="477" spans="1:7" outlineLevel="1" x14ac:dyDescent="0.25">
      <c r="A477" s="224" t="s">
        <v>1694</v>
      </c>
      <c r="B477" s="120" t="s">
        <v>689</v>
      </c>
      <c r="C477" s="160"/>
      <c r="D477" s="163"/>
      <c r="F477" s="159">
        <f t="shared" si="23"/>
        <v>0</v>
      </c>
      <c r="G477" s="159" t="str">
        <f t="shared" si="24"/>
        <v/>
      </c>
    </row>
    <row r="478" spans="1:7" outlineLevel="1" x14ac:dyDescent="0.25">
      <c r="A478" s="224" t="s">
        <v>1695</v>
      </c>
      <c r="B478" s="120" t="s">
        <v>691</v>
      </c>
      <c r="C478" s="160"/>
      <c r="D478" s="163"/>
      <c r="F478" s="159">
        <f t="shared" si="23"/>
        <v>0</v>
      </c>
      <c r="G478" s="159" t="str">
        <f t="shared" si="24"/>
        <v/>
      </c>
    </row>
    <row r="479" spans="1:7" outlineLevel="1" x14ac:dyDescent="0.25">
      <c r="A479" s="224" t="s">
        <v>1696</v>
      </c>
      <c r="B479" s="120" t="s">
        <v>693</v>
      </c>
      <c r="C479" s="160"/>
      <c r="D479" s="163"/>
      <c r="F479" s="159">
        <f t="shared" si="23"/>
        <v>0</v>
      </c>
      <c r="G479" s="159" t="str">
        <f t="shared" si="24"/>
        <v/>
      </c>
    </row>
    <row r="480" spans="1:7" outlineLevel="1" x14ac:dyDescent="0.25">
      <c r="A480" s="224" t="s">
        <v>1697</v>
      </c>
      <c r="B480" s="120" t="s">
        <v>695</v>
      </c>
      <c r="C480" s="160"/>
      <c r="D480" s="163"/>
      <c r="F480" s="159">
        <f t="shared" si="23"/>
        <v>0</v>
      </c>
      <c r="G480" s="159" t="str">
        <f t="shared" si="24"/>
        <v/>
      </c>
    </row>
    <row r="481" spans="1:7" outlineLevel="1" x14ac:dyDescent="0.25">
      <c r="A481" s="224" t="s">
        <v>1698</v>
      </c>
      <c r="B481" s="120" t="s">
        <v>697</v>
      </c>
      <c r="C481" s="160"/>
      <c r="D481" s="163"/>
      <c r="F481" s="159">
        <f t="shared" si="23"/>
        <v>0</v>
      </c>
      <c r="G481" s="159" t="str">
        <f t="shared" si="24"/>
        <v/>
      </c>
    </row>
    <row r="482" spans="1:7" outlineLevel="1" x14ac:dyDescent="0.25">
      <c r="A482" s="224" t="s">
        <v>1699</v>
      </c>
      <c r="B482" s="120"/>
      <c r="F482" s="159"/>
      <c r="G482" s="159"/>
    </row>
    <row r="483" spans="1:7" outlineLevel="1" x14ac:dyDescent="0.25">
      <c r="A483" s="224" t="s">
        <v>1700</v>
      </c>
      <c r="B483" s="120"/>
      <c r="F483" s="159"/>
      <c r="G483" s="159"/>
    </row>
    <row r="484" spans="1:7" outlineLevel="1" x14ac:dyDescent="0.25">
      <c r="A484" s="224" t="s">
        <v>1701</v>
      </c>
      <c r="B484" s="120"/>
      <c r="F484" s="159"/>
      <c r="G484" s="137"/>
    </row>
    <row r="485" spans="1:7" ht="15" customHeight="1" x14ac:dyDescent="0.25">
      <c r="A485" s="114"/>
      <c r="B485" s="115" t="s">
        <v>1883</v>
      </c>
      <c r="C485" s="114" t="s">
        <v>754</v>
      </c>
      <c r="D485" s="114"/>
      <c r="E485" s="114"/>
      <c r="F485" s="114"/>
      <c r="G485" s="116"/>
    </row>
    <row r="486" spans="1:7" x14ac:dyDescent="0.25">
      <c r="A486" s="224" t="s">
        <v>1884</v>
      </c>
      <c r="B486" s="124" t="s">
        <v>755</v>
      </c>
      <c r="C486" s="137"/>
      <c r="G486" s="103"/>
    </row>
    <row r="487" spans="1:7" x14ac:dyDescent="0.25">
      <c r="A487" s="224" t="s">
        <v>1885</v>
      </c>
      <c r="B487" s="124" t="s">
        <v>756</v>
      </c>
      <c r="C487" s="137">
        <v>0.20643892848365694</v>
      </c>
      <c r="G487" s="103"/>
    </row>
    <row r="488" spans="1:7" x14ac:dyDescent="0.25">
      <c r="A488" s="224" t="s">
        <v>1886</v>
      </c>
      <c r="B488" s="124" t="s">
        <v>757</v>
      </c>
      <c r="C488" s="137"/>
      <c r="G488" s="103"/>
    </row>
    <row r="489" spans="1:7" x14ac:dyDescent="0.25">
      <c r="A489" s="224" t="s">
        <v>1887</v>
      </c>
      <c r="B489" s="124" t="s">
        <v>758</v>
      </c>
      <c r="C489" s="137"/>
      <c r="G489" s="103"/>
    </row>
    <row r="490" spans="1:7" x14ac:dyDescent="0.25">
      <c r="A490" s="224" t="s">
        <v>1888</v>
      </c>
      <c r="B490" s="124" t="s">
        <v>759</v>
      </c>
      <c r="C490" s="137">
        <v>3.624969279921357E-2</v>
      </c>
      <c r="G490" s="103"/>
    </row>
    <row r="491" spans="1:7" x14ac:dyDescent="0.25">
      <c r="A491" s="224" t="s">
        <v>1889</v>
      </c>
      <c r="B491" s="124" t="s">
        <v>760</v>
      </c>
      <c r="C491" s="137">
        <v>0.1363971491767019</v>
      </c>
      <c r="G491" s="103"/>
    </row>
    <row r="492" spans="1:7" x14ac:dyDescent="0.25">
      <c r="A492" s="224" t="s">
        <v>1890</v>
      </c>
      <c r="B492" s="124" t="s">
        <v>761</v>
      </c>
      <c r="C492" s="137">
        <v>0.27893831408208408</v>
      </c>
      <c r="G492" s="103"/>
    </row>
    <row r="493" spans="1:7" s="219" customFormat="1" x14ac:dyDescent="0.25">
      <c r="A493" s="286" t="s">
        <v>1891</v>
      </c>
      <c r="B493" s="189" t="s">
        <v>2034</v>
      </c>
      <c r="C493" s="221"/>
      <c r="D493" s="220"/>
      <c r="E493" s="220"/>
      <c r="F493" s="220"/>
      <c r="G493" s="220"/>
    </row>
    <row r="494" spans="1:7" s="219" customFormat="1" x14ac:dyDescent="0.25">
      <c r="A494" s="286" t="s">
        <v>1892</v>
      </c>
      <c r="B494" s="189" t="s">
        <v>2035</v>
      </c>
      <c r="C494" s="221"/>
      <c r="D494" s="220"/>
      <c r="E494" s="220"/>
      <c r="F494" s="220"/>
      <c r="G494" s="220"/>
    </row>
    <row r="495" spans="1:7" s="219" customFormat="1" x14ac:dyDescent="0.25">
      <c r="A495" s="286" t="s">
        <v>1893</v>
      </c>
      <c r="B495" s="189" t="s">
        <v>2036</v>
      </c>
      <c r="C495" s="221">
        <v>0.34197591545834355</v>
      </c>
      <c r="D495" s="220"/>
      <c r="E495" s="220"/>
      <c r="F495" s="220"/>
      <c r="G495" s="220"/>
    </row>
    <row r="496" spans="1:7" x14ac:dyDescent="0.25">
      <c r="A496" s="286" t="s">
        <v>2037</v>
      </c>
      <c r="B496" s="189" t="s">
        <v>762</v>
      </c>
      <c r="C496" s="137" t="e">
        <v>#N/A</v>
      </c>
      <c r="G496" s="103"/>
    </row>
    <row r="497" spans="1:7" x14ac:dyDescent="0.25">
      <c r="A497" s="286" t="s">
        <v>2038</v>
      </c>
      <c r="B497" s="189" t="s">
        <v>763</v>
      </c>
      <c r="C497" s="137" t="e">
        <v>#N/A</v>
      </c>
      <c r="G497" s="103"/>
    </row>
    <row r="498" spans="1:7" x14ac:dyDescent="0.25">
      <c r="A498" s="286" t="s">
        <v>2039</v>
      </c>
      <c r="B498" s="189" t="s">
        <v>96</v>
      </c>
      <c r="C498" s="137" t="e">
        <v>#N/A</v>
      </c>
      <c r="G498" s="103"/>
    </row>
    <row r="499" spans="1:7" outlineLevel="1" x14ac:dyDescent="0.25">
      <c r="A499" s="286" t="s">
        <v>1894</v>
      </c>
      <c r="B499" s="186" t="s">
        <v>2040</v>
      </c>
      <c r="C499" s="137"/>
      <c r="G499" s="103"/>
    </row>
    <row r="500" spans="1:7" outlineLevel="1" x14ac:dyDescent="0.25">
      <c r="A500" s="286" t="s">
        <v>1895</v>
      </c>
      <c r="B500" s="186" t="s">
        <v>100</v>
      </c>
      <c r="C500" s="137"/>
      <c r="G500" s="103"/>
    </row>
    <row r="501" spans="1:7" outlineLevel="1" x14ac:dyDescent="0.25">
      <c r="A501" s="224" t="s">
        <v>1896</v>
      </c>
      <c r="B501" s="120" t="s">
        <v>100</v>
      </c>
      <c r="C501" s="137"/>
      <c r="G501" s="103"/>
    </row>
    <row r="502" spans="1:7" outlineLevel="1" x14ac:dyDescent="0.25">
      <c r="A502" s="224" t="s">
        <v>1897</v>
      </c>
      <c r="B502" s="120" t="s">
        <v>100</v>
      </c>
      <c r="C502" s="137"/>
      <c r="G502" s="103"/>
    </row>
    <row r="503" spans="1:7" outlineLevel="1" x14ac:dyDescent="0.25">
      <c r="A503" s="224" t="s">
        <v>1898</v>
      </c>
      <c r="B503" s="120" t="s">
        <v>100</v>
      </c>
      <c r="C503" s="137"/>
      <c r="G503" s="103"/>
    </row>
    <row r="504" spans="1:7" outlineLevel="1" x14ac:dyDescent="0.25">
      <c r="A504" s="224" t="s">
        <v>1899</v>
      </c>
      <c r="B504" s="120" t="s">
        <v>100</v>
      </c>
      <c r="C504" s="137"/>
      <c r="G504" s="103"/>
    </row>
    <row r="505" spans="1:7" outlineLevel="1" x14ac:dyDescent="0.25">
      <c r="A505" s="224" t="s">
        <v>1900</v>
      </c>
      <c r="B505" s="120" t="s">
        <v>100</v>
      </c>
      <c r="C505" s="137"/>
      <c r="G505" s="103"/>
    </row>
    <row r="506" spans="1:7" outlineLevel="1" x14ac:dyDescent="0.25">
      <c r="A506" s="224" t="s">
        <v>1901</v>
      </c>
      <c r="B506" s="120" t="s">
        <v>100</v>
      </c>
      <c r="C506" s="137"/>
      <c r="G506" s="103"/>
    </row>
    <row r="507" spans="1:7" outlineLevel="1" x14ac:dyDescent="0.25">
      <c r="A507" s="224" t="s">
        <v>1902</v>
      </c>
      <c r="B507" s="120" t="s">
        <v>100</v>
      </c>
      <c r="C507" s="137"/>
      <c r="G507" s="103"/>
    </row>
    <row r="508" spans="1:7" outlineLevel="1" x14ac:dyDescent="0.25">
      <c r="A508" s="224" t="s">
        <v>1903</v>
      </c>
      <c r="B508" s="120" t="s">
        <v>100</v>
      </c>
      <c r="C508" s="137"/>
      <c r="G508" s="103"/>
    </row>
    <row r="509" spans="1:7" outlineLevel="1" x14ac:dyDescent="0.25">
      <c r="A509" s="224" t="s">
        <v>1904</v>
      </c>
      <c r="B509" s="120" t="s">
        <v>100</v>
      </c>
      <c r="C509" s="137"/>
      <c r="G509" s="103"/>
    </row>
    <row r="510" spans="1:7" outlineLevel="1" x14ac:dyDescent="0.25">
      <c r="A510" s="224" t="s">
        <v>1905</v>
      </c>
      <c r="B510" s="120" t="s">
        <v>100</v>
      </c>
      <c r="C510" s="137"/>
    </row>
    <row r="511" spans="1:7" outlineLevel="1" x14ac:dyDescent="0.25">
      <c r="A511" s="224" t="s">
        <v>1906</v>
      </c>
      <c r="B511" s="120" t="s">
        <v>100</v>
      </c>
      <c r="C511" s="137"/>
    </row>
    <row r="512" spans="1:7" outlineLevel="1" x14ac:dyDescent="0.25">
      <c r="A512" s="224" t="s">
        <v>1907</v>
      </c>
      <c r="B512" s="120" t="s">
        <v>100</v>
      </c>
      <c r="C512" s="137"/>
    </row>
    <row r="513" spans="1:7" s="169" customFormat="1" x14ac:dyDescent="0.25">
      <c r="A513" s="150"/>
      <c r="B513" s="150" t="s">
        <v>2147</v>
      </c>
      <c r="C513" s="114" t="s">
        <v>63</v>
      </c>
      <c r="D513" s="114" t="s">
        <v>1211</v>
      </c>
      <c r="E513" s="114"/>
      <c r="F513" s="114" t="s">
        <v>465</v>
      </c>
      <c r="G513" s="114" t="s">
        <v>1539</v>
      </c>
    </row>
    <row r="514" spans="1:7" s="169" customFormat="1" x14ac:dyDescent="0.25">
      <c r="A514" s="286" t="s">
        <v>1702</v>
      </c>
      <c r="B514" s="287" t="s">
        <v>2183</v>
      </c>
      <c r="C514" s="258">
        <v>2196</v>
      </c>
      <c r="D514" s="268">
        <v>259</v>
      </c>
      <c r="E514" s="209"/>
      <c r="F514" s="213">
        <f>IF($C$532=0,"",IF(C514="[for completion]","",IF(C514="","",C514/$C$532)))</f>
        <v>3.7215923534495904E-2</v>
      </c>
      <c r="G514" s="213">
        <f>IF($D$532=0,"",IF(D514="[for completion]","",IF(D514="","",D514/$D$532)))</f>
        <v>1.828321332768601E-2</v>
      </c>
    </row>
    <row r="515" spans="1:7" s="169" customFormat="1" x14ac:dyDescent="0.25">
      <c r="A515" s="286" t="s">
        <v>1703</v>
      </c>
      <c r="B515" s="287" t="s">
        <v>2184</v>
      </c>
      <c r="C515" s="258">
        <v>2596</v>
      </c>
      <c r="D515" s="268">
        <v>768</v>
      </c>
      <c r="E515" s="209"/>
      <c r="F515" s="213">
        <f t="shared" ref="F515:F531" si="25">IF($C$532=0,"",IF(C515="[for completion]","",IF(C515="","",C515/$C$532)))</f>
        <v>4.3994780280305727E-2</v>
      </c>
      <c r="G515" s="213">
        <f t="shared" ref="G515:G531" si="26">IF($D$532=0,"",IF(D515="[for completion]","",IF(D515="","",D515/$D$532)))</f>
        <v>5.4214315967810248E-2</v>
      </c>
    </row>
    <row r="516" spans="1:7" s="169" customFormat="1" x14ac:dyDescent="0.25">
      <c r="A516" s="286" t="s">
        <v>1704</v>
      </c>
      <c r="B516" s="287" t="s">
        <v>2185</v>
      </c>
      <c r="C516" s="258">
        <v>12739</v>
      </c>
      <c r="D516" s="268">
        <v>2449</v>
      </c>
      <c r="E516" s="209"/>
      <c r="F516" s="213">
        <f t="shared" si="25"/>
        <v>0.21588964021217821</v>
      </c>
      <c r="G516" s="213">
        <f t="shared" si="26"/>
        <v>0.17287872370464494</v>
      </c>
    </row>
    <row r="517" spans="1:7" s="169" customFormat="1" x14ac:dyDescent="0.25">
      <c r="A517" s="286" t="s">
        <v>1705</v>
      </c>
      <c r="B517" s="287" t="s">
        <v>2186</v>
      </c>
      <c r="C517" s="258">
        <v>7672</v>
      </c>
      <c r="D517" s="268">
        <v>1453</v>
      </c>
      <c r="E517" s="209"/>
      <c r="F517" s="213">
        <f t="shared" si="25"/>
        <v>0.13001847238463232</v>
      </c>
      <c r="G517" s="213">
        <f t="shared" si="26"/>
        <v>0.102569532683891</v>
      </c>
    </row>
    <row r="518" spans="1:7" s="169" customFormat="1" x14ac:dyDescent="0.25">
      <c r="A518" s="286" t="s">
        <v>1706</v>
      </c>
      <c r="B518" s="287" t="s">
        <v>2187</v>
      </c>
      <c r="C518" s="258">
        <v>1806</v>
      </c>
      <c r="D518" s="268">
        <v>270</v>
      </c>
      <c r="E518" s="209"/>
      <c r="F518" s="213">
        <f t="shared" si="25"/>
        <v>3.0606538207331335E-2</v>
      </c>
      <c r="G518" s="213">
        <f t="shared" si="26"/>
        <v>1.9059720457433291E-2</v>
      </c>
    </row>
    <row r="519" spans="1:7" s="169" customFormat="1" x14ac:dyDescent="0.25">
      <c r="A519" s="286" t="s">
        <v>1707</v>
      </c>
      <c r="B519" s="287" t="s">
        <v>2188</v>
      </c>
      <c r="C519" s="258">
        <v>740</v>
      </c>
      <c r="D519" s="268">
        <v>116</v>
      </c>
      <c r="E519" s="209"/>
      <c r="F519" s="213">
        <f t="shared" si="25"/>
        <v>1.2540884979748165E-2</v>
      </c>
      <c r="G519" s="213">
        <f t="shared" si="26"/>
        <v>8.1886206409713391E-3</v>
      </c>
    </row>
    <row r="520" spans="1:7" s="169" customFormat="1" x14ac:dyDescent="0.25">
      <c r="A520" s="286" t="s">
        <v>1708</v>
      </c>
      <c r="B520" s="287" t="s">
        <v>2189</v>
      </c>
      <c r="C520" s="258">
        <v>115</v>
      </c>
      <c r="D520" s="268">
        <v>34</v>
      </c>
      <c r="E520" s="209"/>
      <c r="F520" s="213">
        <f t="shared" si="25"/>
        <v>1.9489213144203231E-3</v>
      </c>
      <c r="G520" s="213">
        <f t="shared" si="26"/>
        <v>2.4001129464915998E-3</v>
      </c>
    </row>
    <row r="521" spans="1:7" s="169" customFormat="1" x14ac:dyDescent="0.25">
      <c r="A521" s="286" t="s">
        <v>1709</v>
      </c>
      <c r="B521" s="309" t="s">
        <v>2226</v>
      </c>
      <c r="C521" s="258"/>
      <c r="D521" s="268"/>
      <c r="E521" s="209"/>
      <c r="F521" s="213" t="str">
        <f t="shared" si="25"/>
        <v/>
      </c>
      <c r="G521" s="213" t="str">
        <f t="shared" si="26"/>
        <v/>
      </c>
    </row>
    <row r="522" spans="1:7" s="169" customFormat="1" x14ac:dyDescent="0.25">
      <c r="A522" s="286" t="s">
        <v>1710</v>
      </c>
      <c r="B522" s="309" t="s">
        <v>2227</v>
      </c>
      <c r="C522" s="258"/>
      <c r="D522" s="268"/>
      <c r="E522" s="209"/>
      <c r="F522" s="213" t="str">
        <f t="shared" si="25"/>
        <v/>
      </c>
      <c r="G522" s="213" t="str">
        <f t="shared" si="26"/>
        <v/>
      </c>
    </row>
    <row r="523" spans="1:7" s="169" customFormat="1" x14ac:dyDescent="0.25">
      <c r="A523" s="286" t="s">
        <v>1711</v>
      </c>
      <c r="B523" s="309" t="s">
        <v>2190</v>
      </c>
      <c r="C523" s="258">
        <v>946</v>
      </c>
      <c r="D523" s="268">
        <v>200</v>
      </c>
      <c r="E523" s="209"/>
      <c r="F523" s="213">
        <f t="shared" si="25"/>
        <v>1.6031996203840222E-2</v>
      </c>
      <c r="G523" s="213">
        <f t="shared" si="26"/>
        <v>1.4118311449950585E-2</v>
      </c>
    </row>
    <row r="524" spans="1:7" s="169" customFormat="1" x14ac:dyDescent="0.25">
      <c r="A524" s="286" t="s">
        <v>1747</v>
      </c>
      <c r="B524" s="287" t="s">
        <v>2191</v>
      </c>
      <c r="C524" s="258">
        <v>358</v>
      </c>
      <c r="D524" s="268">
        <v>208</v>
      </c>
      <c r="E524" s="209"/>
      <c r="F524" s="213">
        <f t="shared" si="25"/>
        <v>6.0670767874997878E-3</v>
      </c>
      <c r="G524" s="213">
        <f t="shared" si="26"/>
        <v>1.468304390794861E-2</v>
      </c>
    </row>
    <row r="525" spans="1:7" s="169" customFormat="1" x14ac:dyDescent="0.25">
      <c r="A525" s="286" t="s">
        <v>1909</v>
      </c>
      <c r="B525" s="287" t="s">
        <v>2192</v>
      </c>
      <c r="C525" s="258">
        <v>4079</v>
      </c>
      <c r="D525" s="268">
        <v>2849</v>
      </c>
      <c r="E525" s="209"/>
      <c r="F525" s="213">
        <f t="shared" si="25"/>
        <v>6.9127391665395638E-2</v>
      </c>
      <c r="G525" s="213">
        <f t="shared" si="26"/>
        <v>0.20111534660454611</v>
      </c>
    </row>
    <row r="526" spans="1:7" s="169" customFormat="1" x14ac:dyDescent="0.25">
      <c r="A526" s="286" t="s">
        <v>1910</v>
      </c>
      <c r="B526" s="287" t="s">
        <v>2193</v>
      </c>
      <c r="C526" s="258">
        <v>4805</v>
      </c>
      <c r="D526" s="268">
        <v>1219</v>
      </c>
      <c r="E526" s="209"/>
      <c r="F526" s="213">
        <f t="shared" si="25"/>
        <v>8.1431016659040456E-2</v>
      </c>
      <c r="G526" s="213">
        <f t="shared" si="26"/>
        <v>8.6051108287448816E-2</v>
      </c>
    </row>
    <row r="527" spans="1:7" s="169" customFormat="1" x14ac:dyDescent="0.25">
      <c r="A527" s="286" t="s">
        <v>1911</v>
      </c>
      <c r="B527" s="287" t="s">
        <v>2194</v>
      </c>
      <c r="C527" s="258">
        <v>2932</v>
      </c>
      <c r="D527" s="268">
        <v>933</v>
      </c>
      <c r="E527" s="209"/>
      <c r="F527" s="213">
        <f t="shared" si="25"/>
        <v>4.9689019946785977E-2</v>
      </c>
      <c r="G527" s="213">
        <f t="shared" si="26"/>
        <v>6.5861922914019488E-2</v>
      </c>
    </row>
    <row r="528" spans="1:7" s="169" customFormat="1" x14ac:dyDescent="0.25">
      <c r="A528" s="286" t="s">
        <v>1912</v>
      </c>
      <c r="B528" s="287" t="s">
        <v>2195</v>
      </c>
      <c r="C528" s="258">
        <v>155</v>
      </c>
      <c r="D528" s="268">
        <v>139</v>
      </c>
      <c r="E528" s="209"/>
      <c r="F528" s="213">
        <f t="shared" si="25"/>
        <v>2.6268069890013051E-3</v>
      </c>
      <c r="G528" s="213">
        <f t="shared" si="26"/>
        <v>9.8122264577156573E-3</v>
      </c>
    </row>
    <row r="529" spans="1:7" s="169" customFormat="1" x14ac:dyDescent="0.25">
      <c r="A529" s="286" t="s">
        <v>1913</v>
      </c>
      <c r="B529" s="287" t="s">
        <v>2196</v>
      </c>
      <c r="C529" s="258">
        <v>55</v>
      </c>
      <c r="D529" s="268">
        <v>70</v>
      </c>
      <c r="E529" s="209"/>
      <c r="F529" s="213">
        <f t="shared" si="25"/>
        <v>9.3209280254885011E-4</v>
      </c>
      <c r="G529" s="213">
        <f t="shared" si="26"/>
        <v>4.9414090074827053E-3</v>
      </c>
    </row>
    <row r="530" spans="1:7" s="169" customFormat="1" x14ac:dyDescent="0.25">
      <c r="A530" s="286" t="s">
        <v>1914</v>
      </c>
      <c r="B530" s="309" t="s">
        <v>2228</v>
      </c>
      <c r="C530" s="258"/>
      <c r="D530" s="268"/>
      <c r="E530" s="209"/>
      <c r="F530" s="213" t="str">
        <f t="shared" si="25"/>
        <v/>
      </c>
      <c r="G530" s="213" t="str">
        <f t="shared" si="26"/>
        <v/>
      </c>
    </row>
    <row r="531" spans="1:7" s="169" customFormat="1" x14ac:dyDescent="0.25">
      <c r="A531" s="286" t="s">
        <v>1915</v>
      </c>
      <c r="B531" s="208" t="s">
        <v>1624</v>
      </c>
      <c r="C531" s="258">
        <v>17813</v>
      </c>
      <c r="D531" s="268">
        <v>3199</v>
      </c>
      <c r="E531" s="209"/>
      <c r="F531" s="213">
        <f t="shared" si="25"/>
        <v>0.30187943803277578</v>
      </c>
      <c r="G531" s="213">
        <f t="shared" si="26"/>
        <v>0.22582239164195961</v>
      </c>
    </row>
    <row r="532" spans="1:7" s="169" customFormat="1" x14ac:dyDescent="0.25">
      <c r="A532" s="286" t="s">
        <v>1916</v>
      </c>
      <c r="B532" s="208" t="s">
        <v>98</v>
      </c>
      <c r="C532" s="258">
        <f>SUM(C514:C531)</f>
        <v>59007</v>
      </c>
      <c r="D532" s="268">
        <f>SUM(D514:D531)</f>
        <v>14166</v>
      </c>
      <c r="E532" s="209"/>
      <c r="F532" s="221">
        <f>SUM(F514:F531)</f>
        <v>0.99999999999999978</v>
      </c>
      <c r="G532" s="221">
        <f>SUM(G514:G531)</f>
        <v>1</v>
      </c>
    </row>
    <row r="533" spans="1:7" s="169" customFormat="1" x14ac:dyDescent="0.25">
      <c r="A533" s="286" t="s">
        <v>1712</v>
      </c>
      <c r="B533" s="208"/>
      <c r="C533" s="207"/>
      <c r="D533" s="207"/>
      <c r="E533" s="209"/>
      <c r="F533" s="209"/>
      <c r="G533" s="209"/>
    </row>
    <row r="534" spans="1:7" s="169" customFormat="1" x14ac:dyDescent="0.25">
      <c r="A534" s="286" t="s">
        <v>1917</v>
      </c>
      <c r="B534" s="208"/>
      <c r="C534" s="207"/>
      <c r="D534" s="207"/>
      <c r="E534" s="209"/>
      <c r="F534" s="209"/>
      <c r="G534" s="209"/>
    </row>
    <row r="535" spans="1:7" s="169" customFormat="1" x14ac:dyDescent="0.25">
      <c r="A535" s="286" t="s">
        <v>1918</v>
      </c>
      <c r="B535" s="208"/>
      <c r="C535" s="207"/>
      <c r="D535" s="207"/>
      <c r="E535" s="209"/>
      <c r="F535" s="209"/>
      <c r="G535" s="209"/>
    </row>
    <row r="536" spans="1:7" s="214" customFormat="1" x14ac:dyDescent="0.25">
      <c r="A536" s="150"/>
      <c r="B536" s="115" t="s">
        <v>2148</v>
      </c>
      <c r="C536" s="114" t="s">
        <v>63</v>
      </c>
      <c r="D536" s="114" t="s">
        <v>1211</v>
      </c>
      <c r="E536" s="114"/>
      <c r="F536" s="114" t="s">
        <v>465</v>
      </c>
      <c r="G536" s="114" t="s">
        <v>1539</v>
      </c>
    </row>
    <row r="537" spans="1:7" s="214" customFormat="1" x14ac:dyDescent="0.25">
      <c r="A537" s="286" t="s">
        <v>1713</v>
      </c>
      <c r="B537" s="287" t="s">
        <v>2229</v>
      </c>
      <c r="C537" s="258">
        <v>2196</v>
      </c>
      <c r="D537" s="268">
        <v>259</v>
      </c>
      <c r="E537" s="227"/>
      <c r="F537" s="213">
        <f>IF($C$555=0,"",IF(C537="[for completion]","",IF(C537="","",C537/$C$555)))</f>
        <v>3.7215923534495904E-2</v>
      </c>
      <c r="G537" s="213">
        <f>IF($D$555=0,"",IF(D537="[for completion]","",IF(D537="","",D537/$D$555)))</f>
        <v>1.828321332768601E-2</v>
      </c>
    </row>
    <row r="538" spans="1:7" s="214" customFormat="1" x14ac:dyDescent="0.25">
      <c r="A538" s="286" t="s">
        <v>1714</v>
      </c>
      <c r="B538" s="287" t="s">
        <v>2230</v>
      </c>
      <c r="C538" s="258">
        <v>2596</v>
      </c>
      <c r="D538" s="268">
        <v>768</v>
      </c>
      <c r="E538" s="227"/>
      <c r="F538" s="213">
        <f t="shared" ref="F538:F554" si="27">IF($C$555=0,"",IF(C538="[for completion]","",IF(C538="","",C538/$C$555)))</f>
        <v>4.3994780280305727E-2</v>
      </c>
      <c r="G538" s="213">
        <f t="shared" ref="G538:G554" si="28">IF($D$555=0,"",IF(D538="[for completion]","",IF(D538="","",D538/$D$555)))</f>
        <v>5.4214315967810248E-2</v>
      </c>
    </row>
    <row r="539" spans="1:7" s="214" customFormat="1" x14ac:dyDescent="0.25">
      <c r="A539" s="286" t="s">
        <v>1715</v>
      </c>
      <c r="B539" s="287" t="s">
        <v>2231</v>
      </c>
      <c r="C539" s="258">
        <v>12739</v>
      </c>
      <c r="D539" s="268">
        <v>2449</v>
      </c>
      <c r="E539" s="227"/>
      <c r="F539" s="213">
        <f t="shared" si="27"/>
        <v>0.21588964021217821</v>
      </c>
      <c r="G539" s="213">
        <f t="shared" si="28"/>
        <v>0.17287872370464494</v>
      </c>
    </row>
    <row r="540" spans="1:7" s="214" customFormat="1" x14ac:dyDescent="0.25">
      <c r="A540" s="286" t="s">
        <v>1716</v>
      </c>
      <c r="B540" s="287" t="s">
        <v>2232</v>
      </c>
      <c r="C540" s="258">
        <v>7672</v>
      </c>
      <c r="D540" s="268">
        <v>1453</v>
      </c>
      <c r="E540" s="227"/>
      <c r="F540" s="213">
        <f t="shared" si="27"/>
        <v>0.13001847238463232</v>
      </c>
      <c r="G540" s="213">
        <f t="shared" si="28"/>
        <v>0.102569532683891</v>
      </c>
    </row>
    <row r="541" spans="1:7" s="214" customFormat="1" x14ac:dyDescent="0.25">
      <c r="A541" s="286" t="s">
        <v>1717</v>
      </c>
      <c r="B541" s="287" t="s">
        <v>2233</v>
      </c>
      <c r="C541" s="258">
        <v>1806</v>
      </c>
      <c r="D541" s="268">
        <v>270</v>
      </c>
      <c r="E541" s="227"/>
      <c r="F541" s="213">
        <f t="shared" si="27"/>
        <v>3.0606538207331335E-2</v>
      </c>
      <c r="G541" s="213">
        <f t="shared" si="28"/>
        <v>1.9059720457433291E-2</v>
      </c>
    </row>
    <row r="542" spans="1:7" s="214" customFormat="1" x14ac:dyDescent="0.25">
      <c r="A542" s="286" t="s">
        <v>1920</v>
      </c>
      <c r="B542" s="287" t="s">
        <v>2234</v>
      </c>
      <c r="C542" s="258">
        <v>740</v>
      </c>
      <c r="D542" s="268">
        <v>116</v>
      </c>
      <c r="E542" s="227"/>
      <c r="F542" s="213">
        <f t="shared" si="27"/>
        <v>1.2540884979748165E-2</v>
      </c>
      <c r="G542" s="213">
        <f t="shared" si="28"/>
        <v>8.1886206409713391E-3</v>
      </c>
    </row>
    <row r="543" spans="1:7" s="214" customFormat="1" x14ac:dyDescent="0.25">
      <c r="A543" s="286" t="s">
        <v>1921</v>
      </c>
      <c r="B543" s="287" t="s">
        <v>2675</v>
      </c>
      <c r="C543" s="258">
        <v>115</v>
      </c>
      <c r="D543" s="268">
        <v>34</v>
      </c>
      <c r="E543" s="227"/>
      <c r="F543" s="213">
        <f t="shared" si="27"/>
        <v>1.9489213144203231E-3</v>
      </c>
      <c r="G543" s="213">
        <f t="shared" si="28"/>
        <v>2.4001129464915998E-3</v>
      </c>
    </row>
    <row r="544" spans="1:7" s="214" customFormat="1" x14ac:dyDescent="0.25">
      <c r="A544" s="286" t="s">
        <v>1922</v>
      </c>
      <c r="B544" s="309" t="s">
        <v>2226</v>
      </c>
      <c r="C544" s="258"/>
      <c r="D544" s="268"/>
      <c r="E544" s="227"/>
      <c r="F544" s="213" t="str">
        <f t="shared" si="27"/>
        <v/>
      </c>
      <c r="G544" s="213" t="str">
        <f t="shared" si="28"/>
        <v/>
      </c>
    </row>
    <row r="545" spans="1:7" s="214" customFormat="1" x14ac:dyDescent="0.25">
      <c r="A545" s="286" t="s">
        <v>1923</v>
      </c>
      <c r="B545" s="309" t="s">
        <v>2227</v>
      </c>
      <c r="C545" s="258"/>
      <c r="D545" s="268"/>
      <c r="E545" s="227"/>
      <c r="F545" s="213" t="str">
        <f t="shared" si="27"/>
        <v/>
      </c>
      <c r="G545" s="213" t="str">
        <f t="shared" si="28"/>
        <v/>
      </c>
    </row>
    <row r="546" spans="1:7" s="214" customFormat="1" x14ac:dyDescent="0.25">
      <c r="A546" s="286" t="s">
        <v>1924</v>
      </c>
      <c r="B546" s="287" t="s">
        <v>2235</v>
      </c>
      <c r="C546" s="258">
        <v>946</v>
      </c>
      <c r="D546" s="268">
        <v>200</v>
      </c>
      <c r="E546" s="227"/>
      <c r="F546" s="213">
        <f t="shared" si="27"/>
        <v>1.6031996203840222E-2</v>
      </c>
      <c r="G546" s="213">
        <f t="shared" si="28"/>
        <v>1.4118311449950585E-2</v>
      </c>
    </row>
    <row r="547" spans="1:7" s="214" customFormat="1" x14ac:dyDescent="0.25">
      <c r="A547" s="286" t="s">
        <v>1925</v>
      </c>
      <c r="B547" s="287" t="s">
        <v>2236</v>
      </c>
      <c r="C547" s="258">
        <v>358</v>
      </c>
      <c r="D547" s="268">
        <v>208</v>
      </c>
      <c r="E547" s="227"/>
      <c r="F547" s="213">
        <f t="shared" si="27"/>
        <v>6.0670767874997878E-3</v>
      </c>
      <c r="G547" s="213">
        <f t="shared" si="28"/>
        <v>1.468304390794861E-2</v>
      </c>
    </row>
    <row r="548" spans="1:7" s="214" customFormat="1" x14ac:dyDescent="0.25">
      <c r="A548" s="286" t="s">
        <v>1926</v>
      </c>
      <c r="B548" s="287" t="s">
        <v>2237</v>
      </c>
      <c r="C548" s="258">
        <v>4079</v>
      </c>
      <c r="D548" s="268">
        <v>2849</v>
      </c>
      <c r="E548" s="227"/>
      <c r="F548" s="213">
        <f t="shared" si="27"/>
        <v>6.9127391665395638E-2</v>
      </c>
      <c r="G548" s="213">
        <f t="shared" si="28"/>
        <v>0.20111534660454611</v>
      </c>
    </row>
    <row r="549" spans="1:7" s="214" customFormat="1" x14ac:dyDescent="0.25">
      <c r="A549" s="286" t="s">
        <v>1927</v>
      </c>
      <c r="B549" s="287" t="s">
        <v>2238</v>
      </c>
      <c r="C549" s="258">
        <v>4805</v>
      </c>
      <c r="D549" s="268">
        <v>1219</v>
      </c>
      <c r="E549" s="227"/>
      <c r="F549" s="213">
        <f t="shared" si="27"/>
        <v>8.1431016659040456E-2</v>
      </c>
      <c r="G549" s="213">
        <f t="shared" si="28"/>
        <v>8.6051108287448816E-2</v>
      </c>
    </row>
    <row r="550" spans="1:7" s="214" customFormat="1" x14ac:dyDescent="0.25">
      <c r="A550" s="286" t="s">
        <v>1928</v>
      </c>
      <c r="B550" s="287" t="s">
        <v>2239</v>
      </c>
      <c r="C550" s="258">
        <v>2932</v>
      </c>
      <c r="D550" s="268">
        <v>933</v>
      </c>
      <c r="E550" s="227"/>
      <c r="F550" s="213">
        <f t="shared" si="27"/>
        <v>4.9689019946785977E-2</v>
      </c>
      <c r="G550" s="213">
        <f t="shared" si="28"/>
        <v>6.5861922914019488E-2</v>
      </c>
    </row>
    <row r="551" spans="1:7" s="214" customFormat="1" x14ac:dyDescent="0.25">
      <c r="A551" s="286" t="s">
        <v>1929</v>
      </c>
      <c r="B551" s="287" t="s">
        <v>2240</v>
      </c>
      <c r="C551" s="258">
        <v>155</v>
      </c>
      <c r="D551" s="268">
        <v>139</v>
      </c>
      <c r="E551" s="227"/>
      <c r="F551" s="213">
        <f t="shared" si="27"/>
        <v>2.6268069890013051E-3</v>
      </c>
      <c r="G551" s="213">
        <f t="shared" si="28"/>
        <v>9.8122264577156573E-3</v>
      </c>
    </row>
    <row r="552" spans="1:7" s="214" customFormat="1" x14ac:dyDescent="0.25">
      <c r="A552" s="286" t="s">
        <v>1930</v>
      </c>
      <c r="B552" s="287" t="s">
        <v>2676</v>
      </c>
      <c r="C552" s="258">
        <v>55</v>
      </c>
      <c r="D552" s="268">
        <v>70</v>
      </c>
      <c r="E552" s="227"/>
      <c r="F552" s="213">
        <f t="shared" si="27"/>
        <v>9.3209280254885011E-4</v>
      </c>
      <c r="G552" s="213">
        <f t="shared" si="28"/>
        <v>4.9414090074827053E-3</v>
      </c>
    </row>
    <row r="553" spans="1:7" s="214" customFormat="1" ht="30" x14ac:dyDescent="0.25">
      <c r="A553" s="286" t="s">
        <v>1931</v>
      </c>
      <c r="B553" s="287" t="s">
        <v>2241</v>
      </c>
      <c r="C553" s="258"/>
      <c r="D553" s="268"/>
      <c r="E553" s="227"/>
      <c r="F553" s="213" t="str">
        <f t="shared" si="27"/>
        <v/>
      </c>
      <c r="G553" s="213" t="str">
        <f t="shared" si="28"/>
        <v/>
      </c>
    </row>
    <row r="554" spans="1:7" s="214" customFormat="1" x14ac:dyDescent="0.25">
      <c r="A554" s="286" t="s">
        <v>1932</v>
      </c>
      <c r="B554" s="226" t="s">
        <v>1624</v>
      </c>
      <c r="C554" s="258">
        <v>17813</v>
      </c>
      <c r="D554" s="268">
        <v>3199</v>
      </c>
      <c r="E554" s="227"/>
      <c r="F554" s="213">
        <f t="shared" si="27"/>
        <v>0.30187943803277578</v>
      </c>
      <c r="G554" s="213">
        <f t="shared" si="28"/>
        <v>0.22582239164195961</v>
      </c>
    </row>
    <row r="555" spans="1:7" s="214" customFormat="1" x14ac:dyDescent="0.25">
      <c r="A555" s="286" t="s">
        <v>1933</v>
      </c>
      <c r="B555" s="226" t="s">
        <v>98</v>
      </c>
      <c r="C555" s="258">
        <f>SUM(C537:C554)</f>
        <v>59007</v>
      </c>
      <c r="D555" s="268">
        <f>SUM(D537:D554)</f>
        <v>14166</v>
      </c>
      <c r="E555" s="227"/>
      <c r="F555" s="221">
        <f>SUM(F537:F554)</f>
        <v>0.99999999999999978</v>
      </c>
      <c r="G555" s="221">
        <f>SUM(G537:G554)</f>
        <v>1</v>
      </c>
    </row>
    <row r="556" spans="1:7" s="214" customFormat="1" x14ac:dyDescent="0.25">
      <c r="A556" s="286" t="s">
        <v>1934</v>
      </c>
      <c r="B556" s="226"/>
      <c r="C556" s="224"/>
      <c r="D556" s="224"/>
      <c r="E556" s="227"/>
      <c r="F556" s="227"/>
      <c r="G556" s="227"/>
    </row>
    <row r="557" spans="1:7" s="214" customFormat="1" x14ac:dyDescent="0.25">
      <c r="A557" s="286" t="s">
        <v>1935</v>
      </c>
      <c r="B557" s="226"/>
      <c r="C557" s="224"/>
      <c r="D557" s="224"/>
      <c r="E557" s="227"/>
      <c r="F557" s="227"/>
      <c r="G557" s="227"/>
    </row>
    <row r="558" spans="1:7" s="214" customFormat="1" x14ac:dyDescent="0.25">
      <c r="A558" s="286" t="s">
        <v>1936</v>
      </c>
      <c r="B558" s="226"/>
      <c r="C558" s="224"/>
      <c r="D558" s="224"/>
      <c r="E558" s="227"/>
      <c r="F558" s="227"/>
      <c r="G558" s="227"/>
    </row>
    <row r="559" spans="1:7" s="169" customFormat="1" x14ac:dyDescent="0.25">
      <c r="A559" s="150"/>
      <c r="B559" s="150" t="s">
        <v>2149</v>
      </c>
      <c r="C559" s="114" t="s">
        <v>63</v>
      </c>
      <c r="D559" s="114" t="s">
        <v>1211</v>
      </c>
      <c r="E559" s="114"/>
      <c r="F559" s="114" t="s">
        <v>465</v>
      </c>
      <c r="G559" s="114" t="s">
        <v>1539</v>
      </c>
    </row>
    <row r="560" spans="1:7" s="169" customFormat="1" x14ac:dyDescent="0.25">
      <c r="A560" s="286" t="s">
        <v>1938</v>
      </c>
      <c r="B560" s="208" t="s">
        <v>1200</v>
      </c>
      <c r="C560" s="258">
        <v>11765</v>
      </c>
      <c r="D560" s="268">
        <v>1758</v>
      </c>
      <c r="E560" s="209"/>
      <c r="F560" s="213">
        <f>IF($C$570=0,"",IF(C560="[for completion]","",IF(C560="","",C560/$C$570)))</f>
        <v>0.28318008953930585</v>
      </c>
      <c r="G560" s="213">
        <f>IF($D$570=0,"",IF(D560="[for completion]","",IF(D560="","",D560/$D$570)))</f>
        <v>0.15671242645747904</v>
      </c>
    </row>
    <row r="561" spans="1:7" s="169" customFormat="1" x14ac:dyDescent="0.25">
      <c r="A561" s="286" t="s">
        <v>1939</v>
      </c>
      <c r="B561" s="208" t="s">
        <v>1201</v>
      </c>
      <c r="C561" s="258">
        <v>8100</v>
      </c>
      <c r="D561" s="268">
        <v>1041</v>
      </c>
      <c r="E561" s="209"/>
      <c r="F561" s="213">
        <f t="shared" ref="F561:F569" si="29">IF($C$570=0,"",IF(C561="[for completion]","",IF(C561="","",C561/$C$570)))</f>
        <v>0.19496461753237376</v>
      </c>
      <c r="G561" s="213">
        <f t="shared" ref="G561:G569" si="30">IF($D$570=0,"",IF(D561="[for completion]","",IF(D561="","",D561/$D$570)))</f>
        <v>9.2797290069531108E-2</v>
      </c>
    </row>
    <row r="562" spans="1:7" s="169" customFormat="1" x14ac:dyDescent="0.25">
      <c r="A562" s="286" t="s">
        <v>1940</v>
      </c>
      <c r="B562" s="208" t="s">
        <v>1202</v>
      </c>
      <c r="C562" s="258">
        <v>2460</v>
      </c>
      <c r="D562" s="268">
        <v>453</v>
      </c>
      <c r="E562" s="209"/>
      <c r="F562" s="213">
        <f t="shared" si="29"/>
        <v>5.9211476435757956E-2</v>
      </c>
      <c r="G562" s="213">
        <f t="shared" si="30"/>
        <v>4.038152968443573E-2</v>
      </c>
    </row>
    <row r="563" spans="1:7" s="169" customFormat="1" x14ac:dyDescent="0.25">
      <c r="A563" s="286" t="s">
        <v>1941</v>
      </c>
      <c r="B563" s="208" t="s">
        <v>1203</v>
      </c>
      <c r="C563" s="258">
        <v>2557</v>
      </c>
      <c r="D563" s="268">
        <v>451</v>
      </c>
      <c r="E563" s="209"/>
      <c r="F563" s="213">
        <f t="shared" si="29"/>
        <v>6.1546237904972802E-2</v>
      </c>
      <c r="G563" s="213">
        <f t="shared" si="30"/>
        <v>4.0203244785166695E-2</v>
      </c>
    </row>
    <row r="564" spans="1:7" s="169" customFormat="1" x14ac:dyDescent="0.25">
      <c r="A564" s="286" t="s">
        <v>1942</v>
      </c>
      <c r="B564" s="208" t="s">
        <v>1204</v>
      </c>
      <c r="C564" s="258">
        <v>1617</v>
      </c>
      <c r="D564" s="268">
        <v>470</v>
      </c>
      <c r="E564" s="209"/>
      <c r="F564" s="213">
        <f t="shared" si="29"/>
        <v>3.8920714388870167E-2</v>
      </c>
      <c r="G564" s="213">
        <f t="shared" si="30"/>
        <v>4.18969513282225E-2</v>
      </c>
    </row>
    <row r="565" spans="1:7" s="169" customFormat="1" x14ac:dyDescent="0.25">
      <c r="A565" s="286" t="s">
        <v>1943</v>
      </c>
      <c r="B565" s="208" t="s">
        <v>1205</v>
      </c>
      <c r="C565" s="258">
        <v>3446</v>
      </c>
      <c r="D565" s="268">
        <v>2896</v>
      </c>
      <c r="E565" s="209"/>
      <c r="F565" s="213">
        <f t="shared" si="29"/>
        <v>8.294420642179752E-2</v>
      </c>
      <c r="G565" s="213">
        <f t="shared" si="30"/>
        <v>0.2581565341415582</v>
      </c>
    </row>
    <row r="566" spans="1:7" s="169" customFormat="1" x14ac:dyDescent="0.25">
      <c r="A566" s="286" t="s">
        <v>1944</v>
      </c>
      <c r="B566" s="208" t="s">
        <v>1206</v>
      </c>
      <c r="C566" s="258">
        <v>2788</v>
      </c>
      <c r="D566" s="268">
        <v>1415</v>
      </c>
      <c r="E566" s="209"/>
      <c r="F566" s="213">
        <f t="shared" si="29"/>
        <v>6.7106339960525688E-2</v>
      </c>
      <c r="G566" s="213">
        <f t="shared" si="30"/>
        <v>0.12613656623284009</v>
      </c>
    </row>
    <row r="567" spans="1:7" s="169" customFormat="1" x14ac:dyDescent="0.25">
      <c r="A567" s="286" t="s">
        <v>1945</v>
      </c>
      <c r="B567" s="208" t="s">
        <v>1207</v>
      </c>
      <c r="C567" s="258">
        <v>3597</v>
      </c>
      <c r="D567" s="268">
        <v>1477</v>
      </c>
      <c r="E567" s="209"/>
      <c r="F567" s="213">
        <f t="shared" si="29"/>
        <v>8.6578732007894857E-2</v>
      </c>
      <c r="G567" s="213">
        <f t="shared" si="30"/>
        <v>0.13166339811018007</v>
      </c>
    </row>
    <row r="568" spans="1:7" s="169" customFormat="1" x14ac:dyDescent="0.25">
      <c r="A568" s="286" t="s">
        <v>1946</v>
      </c>
      <c r="B568" s="208" t="s">
        <v>1208</v>
      </c>
      <c r="C568" s="258">
        <v>5216</v>
      </c>
      <c r="D568" s="268">
        <v>1257</v>
      </c>
      <c r="E568" s="209"/>
      <c r="F568" s="213">
        <f t="shared" si="29"/>
        <v>0.12554758580850142</v>
      </c>
      <c r="G568" s="213">
        <f t="shared" si="30"/>
        <v>0.11205205919058656</v>
      </c>
    </row>
    <row r="569" spans="1:7" s="169" customFormat="1" x14ac:dyDescent="0.25">
      <c r="A569" s="286" t="s">
        <v>1947</v>
      </c>
      <c r="B569" s="224" t="s">
        <v>1624</v>
      </c>
      <c r="C569" s="258">
        <v>17461</v>
      </c>
      <c r="D569" s="268">
        <v>2948</v>
      </c>
      <c r="E569" s="209"/>
      <c r="F569" s="213">
        <f t="shared" si="29"/>
        <v>0.42028113416454049</v>
      </c>
      <c r="G569" s="213">
        <f t="shared" si="30"/>
        <v>0.26279194152255303</v>
      </c>
    </row>
    <row r="570" spans="1:7" s="214" customFormat="1" x14ac:dyDescent="0.25">
      <c r="A570" s="286" t="s">
        <v>1948</v>
      </c>
      <c r="B570" s="208" t="s">
        <v>98</v>
      </c>
      <c r="C570" s="258">
        <f>SUM(C560:C568)</f>
        <v>41546</v>
      </c>
      <c r="D570" s="268">
        <f>SUM(D560:D568)</f>
        <v>11218</v>
      </c>
      <c r="E570" s="227"/>
      <c r="F570" s="221">
        <f>SUM(F560:F569)</f>
        <v>1.4202811341645405</v>
      </c>
      <c r="G570" s="221">
        <f>SUM(G560:G569)</f>
        <v>1.262791941522553</v>
      </c>
    </row>
    <row r="571" spans="1:7" x14ac:dyDescent="0.25">
      <c r="A571" s="286" t="s">
        <v>1949</v>
      </c>
    </row>
    <row r="572" spans="1:7" x14ac:dyDescent="0.25">
      <c r="A572" s="150"/>
      <c r="B572" s="150" t="s">
        <v>2150</v>
      </c>
      <c r="C572" s="114" t="s">
        <v>63</v>
      </c>
      <c r="D572" s="114" t="s">
        <v>1209</v>
      </c>
      <c r="E572" s="114"/>
      <c r="F572" s="114" t="s">
        <v>464</v>
      </c>
      <c r="G572" s="114" t="s">
        <v>1539</v>
      </c>
    </row>
    <row r="573" spans="1:7" x14ac:dyDescent="0.25">
      <c r="A573" s="286" t="s">
        <v>1950</v>
      </c>
      <c r="B573" s="226" t="s">
        <v>2046</v>
      </c>
      <c r="C573" s="258">
        <v>1090</v>
      </c>
      <c r="D573" s="268">
        <v>11079</v>
      </c>
      <c r="E573" s="227"/>
      <c r="F573" s="213">
        <f>IF($C$577=0,"",IF(C573="[for completion]","",IF(C573="","",C573/$C$577)))</f>
        <v>1.8472697691760159E-2</v>
      </c>
      <c r="G573" s="213">
        <f>IF($D$577=0,"",IF(D573="[for completion]","",IF(D573="","",D573/$D$577)))</f>
        <v>0.78208386277001274</v>
      </c>
    </row>
    <row r="574" spans="1:7" x14ac:dyDescent="0.25">
      <c r="A574" s="286" t="s">
        <v>1951</v>
      </c>
      <c r="B574" s="222" t="s">
        <v>2048</v>
      </c>
      <c r="C574" s="258">
        <v>40455</v>
      </c>
      <c r="D574" s="268">
        <v>139</v>
      </c>
      <c r="E574" s="227"/>
      <c r="F574" s="213">
        <f t="shared" ref="F574:F576" si="31">IF($C$577=0,"",IF(C574="[for completion]","",IF(C574="","",C574/$C$577)))</f>
        <v>0.68560824322950209</v>
      </c>
      <c r="G574" s="213">
        <f t="shared" ref="G574:G576" si="32">IF($D$577=0,"",IF(D574="[for completion]","",IF(D574="","",D574/$D$577)))</f>
        <v>9.8122264577156573E-3</v>
      </c>
    </row>
    <row r="575" spans="1:7" x14ac:dyDescent="0.25">
      <c r="A575" s="286" t="s">
        <v>1952</v>
      </c>
      <c r="B575" s="226" t="s">
        <v>1210</v>
      </c>
      <c r="C575" s="258"/>
      <c r="D575" s="268"/>
      <c r="E575" s="227"/>
      <c r="F575" s="213" t="str">
        <f t="shared" si="31"/>
        <v/>
      </c>
      <c r="G575" s="213" t="str">
        <f t="shared" si="32"/>
        <v/>
      </c>
    </row>
    <row r="576" spans="1:7" x14ac:dyDescent="0.25">
      <c r="A576" s="286" t="s">
        <v>1953</v>
      </c>
      <c r="B576" s="224" t="s">
        <v>1624</v>
      </c>
      <c r="C576" s="258">
        <v>17461</v>
      </c>
      <c r="D576" s="268">
        <v>2948</v>
      </c>
      <c r="E576" s="227"/>
      <c r="F576" s="213">
        <f t="shared" si="31"/>
        <v>0.29591905907873778</v>
      </c>
      <c r="G576" s="213">
        <f t="shared" si="32"/>
        <v>0.20810391077227164</v>
      </c>
    </row>
    <row r="577" spans="1:7" x14ac:dyDescent="0.25">
      <c r="A577" s="286" t="s">
        <v>1954</v>
      </c>
      <c r="B577" s="226" t="s">
        <v>98</v>
      </c>
      <c r="C577" s="258">
        <f>SUM(C573:C576)</f>
        <v>59006</v>
      </c>
      <c r="D577" s="268">
        <f>SUM(D573:D576)</f>
        <v>14166</v>
      </c>
      <c r="E577" s="227"/>
      <c r="F577" s="221">
        <f>SUM(F573:F576)</f>
        <v>1</v>
      </c>
      <c r="G577" s="221">
        <f>SUM(G573:G576)</f>
        <v>1</v>
      </c>
    </row>
    <row r="578" spans="1:7" x14ac:dyDescent="0.25">
      <c r="A578" s="224"/>
      <c r="B578" s="224"/>
      <c r="C578" s="224"/>
      <c r="D578" s="224"/>
      <c r="E578" s="224"/>
      <c r="F578" s="224"/>
      <c r="G578" s="22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581" t="s">
        <v>1103</v>
      </c>
      <c r="B1" s="581"/>
    </row>
    <row r="2" spans="1:13" ht="31.5" x14ac:dyDescent="0.25">
      <c r="A2" s="140" t="s">
        <v>1102</v>
      </c>
      <c r="B2" s="140"/>
      <c r="C2" s="23"/>
      <c r="D2" s="23"/>
      <c r="E2" s="23"/>
      <c r="F2" s="148" t="s">
        <v>1600</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28" t="s">
        <v>176</v>
      </c>
      <c r="D4" s="26"/>
      <c r="E4" s="26"/>
      <c r="F4" s="23"/>
      <c r="G4" s="23"/>
      <c r="H4" s="23"/>
      <c r="I4" s="36" t="s">
        <v>1095</v>
      </c>
      <c r="J4" s="76" t="s">
        <v>801</v>
      </c>
      <c r="L4" s="23"/>
      <c r="M4" s="23"/>
    </row>
    <row r="5" spans="1:13" ht="15.75" thickBot="1" x14ac:dyDescent="0.3">
      <c r="H5" s="23"/>
      <c r="I5" s="95" t="s">
        <v>803</v>
      </c>
      <c r="J5" s="25" t="s">
        <v>804</v>
      </c>
      <c r="L5" s="23"/>
      <c r="M5" s="23"/>
    </row>
    <row r="6" spans="1:13" ht="18.75" x14ac:dyDescent="0.25">
      <c r="A6" s="29"/>
      <c r="B6" s="30" t="s">
        <v>1004</v>
      </c>
      <c r="C6" s="29"/>
      <c r="E6" s="31"/>
      <c r="F6" s="31"/>
      <c r="G6" s="31"/>
      <c r="H6" s="23"/>
      <c r="I6" s="95" t="s">
        <v>806</v>
      </c>
      <c r="J6" s="25" t="s">
        <v>807</v>
      </c>
      <c r="L6" s="23"/>
      <c r="M6" s="23"/>
    </row>
    <row r="7" spans="1:13" x14ac:dyDescent="0.25">
      <c r="B7" s="33" t="s">
        <v>1101</v>
      </c>
      <c r="H7" s="23"/>
      <c r="I7" s="95" t="s">
        <v>809</v>
      </c>
      <c r="J7" s="25" t="s">
        <v>810</v>
      </c>
      <c r="L7" s="23"/>
      <c r="M7" s="23"/>
    </row>
    <row r="8" spans="1:13" x14ac:dyDescent="0.25">
      <c r="B8" s="33" t="s">
        <v>1017</v>
      </c>
      <c r="H8" s="23"/>
      <c r="I8" s="95" t="s">
        <v>1093</v>
      </c>
      <c r="J8" s="25" t="s">
        <v>1094</v>
      </c>
      <c r="L8" s="23"/>
      <c r="M8" s="23"/>
    </row>
    <row r="9" spans="1:13" ht="15.75" thickBot="1" x14ac:dyDescent="0.3">
      <c r="B9" s="34" t="s">
        <v>1039</v>
      </c>
      <c r="H9" s="23"/>
      <c r="L9" s="23"/>
      <c r="M9" s="23"/>
    </row>
    <row r="10" spans="1:13" x14ac:dyDescent="0.25">
      <c r="B10" s="35"/>
      <c r="H10" s="23"/>
      <c r="I10" s="96" t="s">
        <v>1097</v>
      </c>
      <c r="L10" s="23"/>
      <c r="M10" s="23"/>
    </row>
    <row r="11" spans="1:13" x14ac:dyDescent="0.25">
      <c r="B11" s="35"/>
      <c r="H11" s="23"/>
      <c r="I11" s="96" t="s">
        <v>1099</v>
      </c>
      <c r="L11" s="23"/>
      <c r="M11" s="23"/>
    </row>
    <row r="12" spans="1:13" ht="37.5" x14ac:dyDescent="0.25">
      <c r="A12" s="36" t="s">
        <v>31</v>
      </c>
      <c r="B12" s="36" t="s">
        <v>1085</v>
      </c>
      <c r="C12" s="37"/>
      <c r="D12" s="37"/>
      <c r="E12" s="37"/>
      <c r="F12" s="37"/>
      <c r="G12" s="37"/>
      <c r="H12" s="23"/>
      <c r="L12" s="23"/>
      <c r="M12" s="23"/>
    </row>
    <row r="13" spans="1:13" ht="15" customHeight="1" x14ac:dyDescent="0.25">
      <c r="A13" s="44"/>
      <c r="B13" s="45" t="s">
        <v>1016</v>
      </c>
      <c r="C13" s="44" t="s">
        <v>1084</v>
      </c>
      <c r="D13" s="44" t="s">
        <v>1096</v>
      </c>
      <c r="E13" s="46"/>
      <c r="F13" s="47"/>
      <c r="G13" s="47"/>
      <c r="H13" s="23"/>
      <c r="L13" s="23"/>
      <c r="M13" s="23"/>
    </row>
    <row r="14" spans="1:13" x14ac:dyDescent="0.25">
      <c r="A14" s="25" t="s">
        <v>1005</v>
      </c>
      <c r="B14" s="42" t="s">
        <v>994</v>
      </c>
      <c r="C14" s="220" t="s">
        <v>807</v>
      </c>
      <c r="D14" s="220" t="s">
        <v>807</v>
      </c>
      <c r="E14" s="31"/>
      <c r="F14" s="31"/>
      <c r="G14" s="31"/>
      <c r="H14" s="23"/>
      <c r="L14" s="23"/>
      <c r="M14" s="23"/>
    </row>
    <row r="15" spans="1:13" x14ac:dyDescent="0.25">
      <c r="A15" s="25" t="s">
        <v>1006</v>
      </c>
      <c r="B15" s="42" t="s">
        <v>383</v>
      </c>
      <c r="C15" s="220" t="s">
        <v>2212</v>
      </c>
      <c r="D15" s="220" t="s">
        <v>2213</v>
      </c>
      <c r="E15" s="31"/>
      <c r="F15" s="31"/>
      <c r="G15" s="31"/>
      <c r="H15" s="23"/>
      <c r="L15" s="23"/>
      <c r="M15" s="23"/>
    </row>
    <row r="16" spans="1:13" x14ac:dyDescent="0.25">
      <c r="A16" s="25" t="s">
        <v>1007</v>
      </c>
      <c r="B16" s="42" t="s">
        <v>995</v>
      </c>
      <c r="C16" s="220" t="s">
        <v>807</v>
      </c>
      <c r="D16" s="220" t="s">
        <v>807</v>
      </c>
      <c r="E16" s="31"/>
      <c r="F16" s="31"/>
      <c r="G16" s="31"/>
      <c r="H16" s="23"/>
      <c r="L16" s="23"/>
      <c r="M16" s="23"/>
    </row>
    <row r="17" spans="1:13" x14ac:dyDescent="0.25">
      <c r="A17" s="25" t="s">
        <v>1008</v>
      </c>
      <c r="B17" s="217" t="s">
        <v>996</v>
      </c>
      <c r="C17" s="220" t="s">
        <v>804</v>
      </c>
      <c r="D17" s="220" t="s">
        <v>804</v>
      </c>
      <c r="E17" s="31"/>
      <c r="F17" s="31"/>
      <c r="G17" s="31"/>
      <c r="H17" s="23"/>
      <c r="L17" s="23"/>
      <c r="M17" s="23"/>
    </row>
    <row r="18" spans="1:13" x14ac:dyDescent="0.25">
      <c r="A18" s="25" t="s">
        <v>1009</v>
      </c>
      <c r="B18" s="42" t="s">
        <v>997</v>
      </c>
      <c r="C18" s="220" t="s">
        <v>2214</v>
      </c>
      <c r="D18" s="220" t="s">
        <v>2215</v>
      </c>
      <c r="E18" s="31"/>
      <c r="F18" s="31"/>
      <c r="G18" s="31"/>
      <c r="H18" s="23"/>
      <c r="L18" s="23"/>
      <c r="M18" s="23"/>
    </row>
    <row r="19" spans="1:13" x14ac:dyDescent="0.25">
      <c r="A19" s="25" t="s">
        <v>1010</v>
      </c>
      <c r="B19" s="42" t="s">
        <v>998</v>
      </c>
      <c r="C19" s="220" t="s">
        <v>807</v>
      </c>
      <c r="D19" s="220" t="s">
        <v>807</v>
      </c>
      <c r="E19" s="31"/>
      <c r="F19" s="31"/>
      <c r="G19" s="31"/>
      <c r="H19" s="23"/>
      <c r="L19" s="23"/>
      <c r="M19" s="23"/>
    </row>
    <row r="20" spans="1:13" x14ac:dyDescent="0.25">
      <c r="A20" s="25" t="s">
        <v>1011</v>
      </c>
      <c r="B20" s="42" t="s">
        <v>999</v>
      </c>
      <c r="C20" s="220" t="s">
        <v>2216</v>
      </c>
      <c r="D20" s="220" t="s">
        <v>2217</v>
      </c>
      <c r="E20" s="31"/>
      <c r="F20" s="31"/>
      <c r="G20" s="31"/>
      <c r="H20" s="23"/>
      <c r="L20" s="23"/>
      <c r="M20" s="23"/>
    </row>
    <row r="21" spans="1:13" x14ac:dyDescent="0.25">
      <c r="A21" s="25" t="s">
        <v>1012</v>
      </c>
      <c r="B21" s="42" t="s">
        <v>1000</v>
      </c>
      <c r="C21" s="220" t="s">
        <v>807</v>
      </c>
      <c r="D21" s="220" t="s">
        <v>807</v>
      </c>
      <c r="E21" s="31"/>
      <c r="F21" s="31"/>
      <c r="G21" s="31"/>
      <c r="H21" s="23"/>
      <c r="L21" s="23"/>
      <c r="M21" s="23"/>
    </row>
    <row r="22" spans="1:13" x14ac:dyDescent="0.25">
      <c r="A22" s="25" t="s">
        <v>1013</v>
      </c>
      <c r="B22" s="42" t="s">
        <v>1001</v>
      </c>
      <c r="C22" s="220" t="s">
        <v>810</v>
      </c>
      <c r="D22" s="220" t="s">
        <v>810</v>
      </c>
      <c r="E22" s="31"/>
      <c r="F22" s="31"/>
      <c r="G22" s="31"/>
      <c r="H22" s="23"/>
      <c r="L22" s="23"/>
      <c r="M22" s="23"/>
    </row>
    <row r="23" spans="1:13" x14ac:dyDescent="0.25">
      <c r="A23" s="25" t="s">
        <v>1014</v>
      </c>
      <c r="B23" s="42" t="s">
        <v>1080</v>
      </c>
      <c r="C23" s="220" t="s">
        <v>807</v>
      </c>
      <c r="D23" s="220" t="s">
        <v>807</v>
      </c>
      <c r="E23" s="31"/>
      <c r="F23" s="31"/>
      <c r="G23" s="31"/>
      <c r="H23" s="23"/>
      <c r="L23" s="23"/>
      <c r="M23" s="23"/>
    </row>
    <row r="24" spans="1:13" x14ac:dyDescent="0.25">
      <c r="A24" s="25" t="s">
        <v>1082</v>
      </c>
      <c r="B24" s="42" t="s">
        <v>1081</v>
      </c>
      <c r="C24" s="220" t="s">
        <v>2214</v>
      </c>
      <c r="D24" s="220" t="s">
        <v>2215</v>
      </c>
      <c r="E24" s="31"/>
      <c r="F24" s="31"/>
      <c r="G24" s="31"/>
      <c r="H24" s="23"/>
      <c r="L24" s="23"/>
      <c r="M24" s="23"/>
    </row>
    <row r="25" spans="1:13" outlineLevel="1" x14ac:dyDescent="0.25">
      <c r="A25" s="25" t="s">
        <v>1015</v>
      </c>
      <c r="B25" s="40"/>
      <c r="E25" s="31"/>
      <c r="F25" s="31"/>
      <c r="G25" s="31"/>
      <c r="H25" s="23"/>
      <c r="L25" s="23"/>
      <c r="M25" s="23"/>
    </row>
    <row r="26" spans="1:13" outlineLevel="1" x14ac:dyDescent="0.25">
      <c r="A26" s="25" t="s">
        <v>1018</v>
      </c>
      <c r="B26" s="40"/>
      <c r="E26" s="31"/>
      <c r="F26" s="31"/>
      <c r="G26" s="31"/>
      <c r="H26" s="23"/>
      <c r="L26" s="23"/>
      <c r="M26" s="23"/>
    </row>
    <row r="27" spans="1:13" outlineLevel="1" x14ac:dyDescent="0.25">
      <c r="A27" s="25" t="s">
        <v>1019</v>
      </c>
      <c r="B27" s="40"/>
      <c r="E27" s="31"/>
      <c r="F27" s="31"/>
      <c r="G27" s="31"/>
      <c r="H27" s="23"/>
      <c r="L27" s="23"/>
      <c r="M27" s="23"/>
    </row>
    <row r="28" spans="1:13" outlineLevel="1" x14ac:dyDescent="0.25">
      <c r="A28" s="25" t="s">
        <v>1020</v>
      </c>
      <c r="B28" s="40"/>
      <c r="E28" s="31"/>
      <c r="F28" s="31"/>
      <c r="G28" s="31"/>
      <c r="H28" s="23"/>
      <c r="L28" s="23"/>
      <c r="M28" s="23"/>
    </row>
    <row r="29" spans="1:13" outlineLevel="1" x14ac:dyDescent="0.25">
      <c r="A29" s="25" t="s">
        <v>1021</v>
      </c>
      <c r="B29" s="40"/>
      <c r="E29" s="31"/>
      <c r="F29" s="31"/>
      <c r="G29" s="31"/>
      <c r="H29" s="23"/>
      <c r="L29" s="23"/>
      <c r="M29" s="23"/>
    </row>
    <row r="30" spans="1:13" outlineLevel="1" x14ac:dyDescent="0.25">
      <c r="A30" s="25" t="s">
        <v>1022</v>
      </c>
      <c r="B30" s="40"/>
      <c r="E30" s="31"/>
      <c r="F30" s="31"/>
      <c r="G30" s="31"/>
      <c r="H30" s="23"/>
      <c r="L30" s="23"/>
      <c r="M30" s="23"/>
    </row>
    <row r="31" spans="1:13" outlineLevel="1" x14ac:dyDescent="0.25">
      <c r="A31" s="25" t="s">
        <v>1023</v>
      </c>
      <c r="B31" s="40"/>
      <c r="E31" s="31"/>
      <c r="F31" s="31"/>
      <c r="G31" s="31"/>
      <c r="H31" s="23"/>
      <c r="L31" s="23"/>
      <c r="M31" s="23"/>
    </row>
    <row r="32" spans="1:13" outlineLevel="1" x14ac:dyDescent="0.25">
      <c r="A32" s="25" t="s">
        <v>1024</v>
      </c>
      <c r="B32" s="40"/>
      <c r="E32" s="31"/>
      <c r="F32" s="31"/>
      <c r="G32" s="31"/>
      <c r="H32" s="23"/>
      <c r="L32" s="23"/>
      <c r="M32" s="23"/>
    </row>
    <row r="33" spans="1:13" ht="18.75" x14ac:dyDescent="0.25">
      <c r="A33" s="37"/>
      <c r="B33" s="36" t="s">
        <v>1017</v>
      </c>
      <c r="C33" s="37"/>
      <c r="D33" s="37"/>
      <c r="E33" s="37"/>
      <c r="F33" s="37"/>
      <c r="G33" s="37"/>
      <c r="H33" s="23"/>
      <c r="L33" s="23"/>
      <c r="M33" s="23"/>
    </row>
    <row r="34" spans="1:13" ht="15" customHeight="1" x14ac:dyDescent="0.25">
      <c r="A34" s="44"/>
      <c r="B34" s="45" t="s">
        <v>1002</v>
      </c>
      <c r="C34" s="44" t="s">
        <v>1092</v>
      </c>
      <c r="D34" s="44" t="s">
        <v>1096</v>
      </c>
      <c r="E34" s="44" t="s">
        <v>1003</v>
      </c>
      <c r="F34" s="47"/>
      <c r="G34" s="47"/>
      <c r="H34" s="23"/>
      <c r="L34" s="23"/>
      <c r="M34" s="23"/>
    </row>
    <row r="35" spans="1:13" x14ac:dyDescent="0.25">
      <c r="A35" s="25" t="s">
        <v>1040</v>
      </c>
      <c r="B35" s="93" t="s">
        <v>807</v>
      </c>
      <c r="C35" s="93" t="s">
        <v>807</v>
      </c>
      <c r="D35" s="93" t="s">
        <v>807</v>
      </c>
      <c r="E35" s="93" t="s">
        <v>807</v>
      </c>
      <c r="F35" s="94"/>
      <c r="G35" s="94"/>
      <c r="H35" s="23"/>
      <c r="L35" s="23"/>
      <c r="M35" s="23"/>
    </row>
    <row r="36" spans="1:13" x14ac:dyDescent="0.25">
      <c r="A36" s="25" t="s">
        <v>1041</v>
      </c>
      <c r="B36" s="42"/>
      <c r="H36" s="23"/>
      <c r="L36" s="23"/>
      <c r="M36" s="23"/>
    </row>
    <row r="37" spans="1:13" x14ac:dyDescent="0.25">
      <c r="A37" s="25" t="s">
        <v>1042</v>
      </c>
      <c r="B37" s="42"/>
      <c r="H37" s="23"/>
      <c r="L37" s="23"/>
      <c r="M37" s="23"/>
    </row>
    <row r="38" spans="1:13" x14ac:dyDescent="0.25">
      <c r="A38" s="25" t="s">
        <v>1043</v>
      </c>
      <c r="B38" s="42"/>
      <c r="H38" s="23"/>
      <c r="L38" s="23"/>
      <c r="M38" s="23"/>
    </row>
    <row r="39" spans="1:13" x14ac:dyDescent="0.25">
      <c r="A39" s="25" t="s">
        <v>1044</v>
      </c>
      <c r="B39" s="42"/>
      <c r="H39" s="23"/>
      <c r="L39" s="23"/>
      <c r="M39" s="23"/>
    </row>
    <row r="40" spans="1:13" x14ac:dyDescent="0.25">
      <c r="A40" s="25" t="s">
        <v>1045</v>
      </c>
      <c r="B40" s="42"/>
      <c r="H40" s="23"/>
      <c r="L40" s="23"/>
      <c r="M40" s="23"/>
    </row>
    <row r="41" spans="1:13" x14ac:dyDescent="0.25">
      <c r="A41" s="25" t="s">
        <v>1046</v>
      </c>
      <c r="B41" s="42"/>
      <c r="H41" s="23"/>
      <c r="L41" s="23"/>
      <c r="M41" s="23"/>
    </row>
    <row r="42" spans="1:13" x14ac:dyDescent="0.25">
      <c r="A42" s="25" t="s">
        <v>1047</v>
      </c>
      <c r="B42" s="42"/>
      <c r="H42" s="23"/>
      <c r="L42" s="23"/>
      <c r="M42" s="23"/>
    </row>
    <row r="43" spans="1:13" x14ac:dyDescent="0.25">
      <c r="A43" s="25" t="s">
        <v>1048</v>
      </c>
      <c r="B43" s="42"/>
      <c r="H43" s="23"/>
      <c r="L43" s="23"/>
      <c r="M43" s="23"/>
    </row>
    <row r="44" spans="1:13" x14ac:dyDescent="0.25">
      <c r="A44" s="25" t="s">
        <v>1049</v>
      </c>
      <c r="B44" s="42"/>
      <c r="H44" s="23"/>
      <c r="L44" s="23"/>
      <c r="M44" s="23"/>
    </row>
    <row r="45" spans="1:13" x14ac:dyDescent="0.25">
      <c r="A45" s="25" t="s">
        <v>1050</v>
      </c>
      <c r="B45" s="42"/>
      <c r="H45" s="23"/>
      <c r="L45" s="23"/>
      <c r="M45" s="23"/>
    </row>
    <row r="46" spans="1:13" x14ac:dyDescent="0.25">
      <c r="A46" s="25" t="s">
        <v>1051</v>
      </c>
      <c r="B46" s="42"/>
      <c r="H46" s="23"/>
      <c r="L46" s="23"/>
      <c r="M46" s="23"/>
    </row>
    <row r="47" spans="1:13" x14ac:dyDescent="0.25">
      <c r="A47" s="25" t="s">
        <v>1052</v>
      </c>
      <c r="B47" s="42"/>
      <c r="H47" s="23"/>
      <c r="L47" s="23"/>
      <c r="M47" s="23"/>
    </row>
    <row r="48" spans="1:13" x14ac:dyDescent="0.25">
      <c r="A48" s="25" t="s">
        <v>1053</v>
      </c>
      <c r="B48" s="42"/>
      <c r="H48" s="23"/>
      <c r="L48" s="23"/>
      <c r="M48" s="23"/>
    </row>
    <row r="49" spans="1:13" x14ac:dyDescent="0.25">
      <c r="A49" s="25" t="s">
        <v>1054</v>
      </c>
      <c r="B49" s="42"/>
      <c r="H49" s="23"/>
      <c r="L49" s="23"/>
      <c r="M49" s="23"/>
    </row>
    <row r="50" spans="1:13" x14ac:dyDescent="0.25">
      <c r="A50" s="25" t="s">
        <v>1055</v>
      </c>
      <c r="B50" s="42"/>
      <c r="H50" s="23"/>
      <c r="L50" s="23"/>
      <c r="M50" s="23"/>
    </row>
    <row r="51" spans="1:13" x14ac:dyDescent="0.25">
      <c r="A51" s="25" t="s">
        <v>1056</v>
      </c>
      <c r="B51" s="42"/>
      <c r="H51" s="23"/>
      <c r="L51" s="23"/>
      <c r="M51" s="23"/>
    </row>
    <row r="52" spans="1:13" x14ac:dyDescent="0.25">
      <c r="A52" s="25" t="s">
        <v>1057</v>
      </c>
      <c r="B52" s="42"/>
      <c r="H52" s="23"/>
      <c r="L52" s="23"/>
      <c r="M52" s="23"/>
    </row>
    <row r="53" spans="1:13" x14ac:dyDescent="0.25">
      <c r="A53" s="25" t="s">
        <v>1058</v>
      </c>
      <c r="B53" s="42"/>
      <c r="H53" s="23"/>
      <c r="L53" s="23"/>
      <c r="M53" s="23"/>
    </row>
    <row r="54" spans="1:13" x14ac:dyDescent="0.25">
      <c r="A54" s="25" t="s">
        <v>1059</v>
      </c>
      <c r="B54" s="42"/>
      <c r="H54" s="23"/>
      <c r="L54" s="23"/>
      <c r="M54" s="23"/>
    </row>
    <row r="55" spans="1:13" x14ac:dyDescent="0.25">
      <c r="A55" s="25" t="s">
        <v>1060</v>
      </c>
      <c r="B55" s="42"/>
      <c r="H55" s="23"/>
      <c r="L55" s="23"/>
      <c r="M55" s="23"/>
    </row>
    <row r="56" spans="1:13" x14ac:dyDescent="0.25">
      <c r="A56" s="25" t="s">
        <v>1061</v>
      </c>
      <c r="B56" s="42"/>
      <c r="H56" s="23"/>
      <c r="L56" s="23"/>
      <c r="M56" s="23"/>
    </row>
    <row r="57" spans="1:13" x14ac:dyDescent="0.25">
      <c r="A57" s="25" t="s">
        <v>1062</v>
      </c>
      <c r="B57" s="42"/>
      <c r="H57" s="23"/>
      <c r="L57" s="23"/>
      <c r="M57" s="23"/>
    </row>
    <row r="58" spans="1:13" x14ac:dyDescent="0.25">
      <c r="A58" s="25" t="s">
        <v>1063</v>
      </c>
      <c r="B58" s="42"/>
      <c r="H58" s="23"/>
      <c r="L58" s="23"/>
      <c r="M58" s="23"/>
    </row>
    <row r="59" spans="1:13" x14ac:dyDescent="0.25">
      <c r="A59" s="25" t="s">
        <v>1064</v>
      </c>
      <c r="B59" s="42"/>
      <c r="H59" s="23"/>
      <c r="L59" s="23"/>
      <c r="M59" s="23"/>
    </row>
    <row r="60" spans="1:13" outlineLevel="1" x14ac:dyDescent="0.25">
      <c r="A60" s="25" t="s">
        <v>1025</v>
      </c>
      <c r="B60" s="42"/>
      <c r="E60" s="42"/>
      <c r="F60" s="42"/>
      <c r="G60" s="42"/>
      <c r="H60" s="23"/>
      <c r="L60" s="23"/>
      <c r="M60" s="23"/>
    </row>
    <row r="61" spans="1:13" outlineLevel="1" x14ac:dyDescent="0.25">
      <c r="A61" s="25" t="s">
        <v>1026</v>
      </c>
      <c r="B61" s="42"/>
      <c r="E61" s="42"/>
      <c r="F61" s="42"/>
      <c r="G61" s="42"/>
      <c r="H61" s="23"/>
      <c r="L61" s="23"/>
      <c r="M61" s="23"/>
    </row>
    <row r="62" spans="1:13" outlineLevel="1" x14ac:dyDescent="0.25">
      <c r="A62" s="25" t="s">
        <v>1027</v>
      </c>
      <c r="B62" s="42"/>
      <c r="E62" s="42"/>
      <c r="F62" s="42"/>
      <c r="G62" s="42"/>
      <c r="H62" s="23"/>
      <c r="L62" s="23"/>
      <c r="M62" s="23"/>
    </row>
    <row r="63" spans="1:13" outlineLevel="1" x14ac:dyDescent="0.25">
      <c r="A63" s="25" t="s">
        <v>1028</v>
      </c>
      <c r="B63" s="42"/>
      <c r="E63" s="42"/>
      <c r="F63" s="42"/>
      <c r="G63" s="42"/>
      <c r="H63" s="23"/>
      <c r="L63" s="23"/>
      <c r="M63" s="23"/>
    </row>
    <row r="64" spans="1:13" outlineLevel="1" x14ac:dyDescent="0.25">
      <c r="A64" s="25" t="s">
        <v>1029</v>
      </c>
      <c r="B64" s="42"/>
      <c r="E64" s="42"/>
      <c r="F64" s="42"/>
      <c r="G64" s="42"/>
      <c r="H64" s="23"/>
      <c r="L64" s="23"/>
      <c r="M64" s="23"/>
    </row>
    <row r="65" spans="1:14" outlineLevel="1" x14ac:dyDescent="0.25">
      <c r="A65" s="25" t="s">
        <v>1030</v>
      </c>
      <c r="B65" s="42"/>
      <c r="E65" s="42"/>
      <c r="F65" s="42"/>
      <c r="G65" s="42"/>
      <c r="H65" s="23"/>
      <c r="L65" s="23"/>
      <c r="M65" s="23"/>
    </row>
    <row r="66" spans="1:14" outlineLevel="1" x14ac:dyDescent="0.25">
      <c r="A66" s="25" t="s">
        <v>1031</v>
      </c>
      <c r="B66" s="42"/>
      <c r="E66" s="42"/>
      <c r="F66" s="42"/>
      <c r="G66" s="42"/>
      <c r="H66" s="23"/>
      <c r="L66" s="23"/>
      <c r="M66" s="23"/>
    </row>
    <row r="67" spans="1:14" outlineLevel="1" x14ac:dyDescent="0.25">
      <c r="A67" s="25" t="s">
        <v>1032</v>
      </c>
      <c r="B67" s="42"/>
      <c r="E67" s="42"/>
      <c r="F67" s="42"/>
      <c r="G67" s="42"/>
      <c r="H67" s="23"/>
      <c r="L67" s="23"/>
      <c r="M67" s="23"/>
    </row>
    <row r="68" spans="1:14" outlineLevel="1" x14ac:dyDescent="0.25">
      <c r="A68" s="25" t="s">
        <v>1033</v>
      </c>
      <c r="B68" s="42"/>
      <c r="E68" s="42"/>
      <c r="F68" s="42"/>
      <c r="G68" s="42"/>
      <c r="H68" s="23"/>
      <c r="L68" s="23"/>
      <c r="M68" s="23"/>
    </row>
    <row r="69" spans="1:14" outlineLevel="1" x14ac:dyDescent="0.25">
      <c r="A69" s="25" t="s">
        <v>1034</v>
      </c>
      <c r="B69" s="42"/>
      <c r="E69" s="42"/>
      <c r="F69" s="42"/>
      <c r="G69" s="42"/>
      <c r="H69" s="23"/>
      <c r="L69" s="23"/>
      <c r="M69" s="23"/>
    </row>
    <row r="70" spans="1:14" outlineLevel="1" x14ac:dyDescent="0.25">
      <c r="A70" s="25" t="s">
        <v>1035</v>
      </c>
      <c r="B70" s="42"/>
      <c r="E70" s="42"/>
      <c r="F70" s="42"/>
      <c r="G70" s="42"/>
      <c r="H70" s="23"/>
      <c r="L70" s="23"/>
      <c r="M70" s="23"/>
    </row>
    <row r="71" spans="1:14" outlineLevel="1" x14ac:dyDescent="0.25">
      <c r="A71" s="25" t="s">
        <v>1036</v>
      </c>
      <c r="B71" s="42"/>
      <c r="E71" s="42"/>
      <c r="F71" s="42"/>
      <c r="G71" s="42"/>
      <c r="H71" s="23"/>
      <c r="L71" s="23"/>
      <c r="M71" s="23"/>
    </row>
    <row r="72" spans="1:14" outlineLevel="1" x14ac:dyDescent="0.25">
      <c r="A72" s="25" t="s">
        <v>1037</v>
      </c>
      <c r="B72" s="42"/>
      <c r="E72" s="42"/>
      <c r="F72" s="42"/>
      <c r="G72" s="42"/>
      <c r="H72" s="23"/>
      <c r="L72" s="23"/>
      <c r="M72" s="23"/>
    </row>
    <row r="73" spans="1:14" ht="18.75" x14ac:dyDescent="0.25">
      <c r="A73" s="37"/>
      <c r="B73" s="36" t="s">
        <v>1039</v>
      </c>
      <c r="C73" s="37"/>
      <c r="D73" s="37"/>
      <c r="E73" s="37"/>
      <c r="F73" s="37"/>
      <c r="G73" s="37"/>
      <c r="H73" s="23"/>
    </row>
    <row r="74" spans="1:14" ht="15" customHeight="1" x14ac:dyDescent="0.25">
      <c r="A74" s="44"/>
      <c r="B74" s="45" t="s">
        <v>764</v>
      </c>
      <c r="C74" s="44" t="s">
        <v>1100</v>
      </c>
      <c r="D74" s="44"/>
      <c r="E74" s="47"/>
      <c r="F74" s="47"/>
      <c r="G74" s="47"/>
      <c r="H74" s="54"/>
      <c r="I74" s="54"/>
      <c r="J74" s="54"/>
      <c r="K74" s="54"/>
      <c r="L74" s="54"/>
      <c r="M74" s="54"/>
      <c r="N74" s="54"/>
    </row>
    <row r="75" spans="1:14" x14ac:dyDescent="0.25">
      <c r="A75" s="25" t="s">
        <v>1065</v>
      </c>
      <c r="B75" s="25" t="s">
        <v>1083</v>
      </c>
      <c r="C75" s="231">
        <v>144</v>
      </c>
      <c r="H75" s="23"/>
    </row>
    <row r="76" spans="1:14" x14ac:dyDescent="0.25">
      <c r="A76" s="25" t="s">
        <v>1066</v>
      </c>
      <c r="B76" s="25" t="s">
        <v>1098</v>
      </c>
      <c r="C76" s="25">
        <v>271</v>
      </c>
      <c r="H76" s="23"/>
    </row>
    <row r="77" spans="1:14" outlineLevel="1" x14ac:dyDescent="0.25">
      <c r="A77" s="25" t="s">
        <v>1067</v>
      </c>
      <c r="H77" s="23"/>
    </row>
    <row r="78" spans="1:14" outlineLevel="1" x14ac:dyDescent="0.25">
      <c r="A78" s="25" t="s">
        <v>1068</v>
      </c>
      <c r="H78" s="23"/>
    </row>
    <row r="79" spans="1:14" outlineLevel="1" x14ac:dyDescent="0.25">
      <c r="A79" s="25" t="s">
        <v>1069</v>
      </c>
      <c r="H79" s="23"/>
    </row>
    <row r="80" spans="1:14" outlineLevel="1" x14ac:dyDescent="0.25">
      <c r="A80" s="25" t="s">
        <v>1070</v>
      </c>
      <c r="H80" s="23"/>
    </row>
    <row r="81" spans="1:8" x14ac:dyDescent="0.25">
      <c r="A81" s="44"/>
      <c r="B81" s="45" t="s">
        <v>1071</v>
      </c>
      <c r="C81" s="44" t="s">
        <v>464</v>
      </c>
      <c r="D81" s="44" t="s">
        <v>465</v>
      </c>
      <c r="E81" s="47" t="s">
        <v>765</v>
      </c>
      <c r="F81" s="47" t="s">
        <v>766</v>
      </c>
      <c r="G81" s="47" t="s">
        <v>1091</v>
      </c>
      <c r="H81" s="23"/>
    </row>
    <row r="82" spans="1:8" x14ac:dyDescent="0.25">
      <c r="A82" s="25" t="s">
        <v>1072</v>
      </c>
      <c r="B82" s="25" t="s">
        <v>1149</v>
      </c>
      <c r="C82" s="231">
        <v>0.16999999999999998</v>
      </c>
      <c r="D82" s="231">
        <v>0.05</v>
      </c>
      <c r="E82" s="231" t="s">
        <v>33</v>
      </c>
      <c r="F82" s="231" t="s">
        <v>33</v>
      </c>
      <c r="G82" s="231">
        <v>0.16</v>
      </c>
      <c r="H82" s="23"/>
    </row>
    <row r="83" spans="1:8" x14ac:dyDescent="0.25">
      <c r="A83" s="25" t="s">
        <v>1073</v>
      </c>
      <c r="B83" s="25" t="s">
        <v>1088</v>
      </c>
      <c r="C83" s="25">
        <v>0.12</v>
      </c>
      <c r="D83" s="25">
        <v>0.05</v>
      </c>
      <c r="E83" s="25" t="s">
        <v>33</v>
      </c>
      <c r="F83" s="25" t="s">
        <v>33</v>
      </c>
      <c r="G83" s="25">
        <v>0.11</v>
      </c>
      <c r="H83" s="23"/>
    </row>
    <row r="84" spans="1:8" x14ac:dyDescent="0.25">
      <c r="A84" s="25" t="s">
        <v>1074</v>
      </c>
      <c r="B84" s="25" t="s">
        <v>1086</v>
      </c>
      <c r="C84" s="25">
        <v>6.9999999999999993E-2</v>
      </c>
      <c r="D84" s="25">
        <v>0.03</v>
      </c>
      <c r="E84" s="25" t="s">
        <v>33</v>
      </c>
      <c r="F84" s="25" t="s">
        <v>33</v>
      </c>
      <c r="G84" s="25">
        <v>0.06</v>
      </c>
      <c r="H84" s="23"/>
    </row>
    <row r="85" spans="1:8" x14ac:dyDescent="0.25">
      <c r="A85" s="25" t="s">
        <v>1075</v>
      </c>
      <c r="B85" s="25" t="s">
        <v>1087</v>
      </c>
      <c r="C85" s="25">
        <v>0.06</v>
      </c>
      <c r="D85" s="25">
        <v>0.01</v>
      </c>
      <c r="E85" s="25" t="s">
        <v>33</v>
      </c>
      <c r="F85" s="25" t="s">
        <v>33</v>
      </c>
      <c r="G85" s="25">
        <v>0.05</v>
      </c>
      <c r="H85" s="23"/>
    </row>
    <row r="86" spans="1:8" x14ac:dyDescent="0.25">
      <c r="A86" s="25" t="s">
        <v>1090</v>
      </c>
      <c r="B86" s="25" t="s">
        <v>1089</v>
      </c>
      <c r="C86" s="25">
        <v>0.01</v>
      </c>
      <c r="D86" s="25">
        <v>0</v>
      </c>
      <c r="E86" s="25" t="s">
        <v>33</v>
      </c>
      <c r="F86" s="25" t="s">
        <v>33</v>
      </c>
      <c r="G86" s="25">
        <v>0.01</v>
      </c>
      <c r="H86" s="23"/>
    </row>
    <row r="87" spans="1:8" outlineLevel="1" x14ac:dyDescent="0.25">
      <c r="A87" s="25" t="s">
        <v>1076</v>
      </c>
      <c r="H87" s="23"/>
    </row>
    <row r="88" spans="1:8" outlineLevel="1" x14ac:dyDescent="0.25">
      <c r="A88" s="25" t="s">
        <v>1077</v>
      </c>
      <c r="H88" s="23"/>
    </row>
    <row r="89" spans="1:8" outlineLevel="1" x14ac:dyDescent="0.25">
      <c r="A89" s="25" t="s">
        <v>1078</v>
      </c>
      <c r="H89" s="23"/>
    </row>
    <row r="90" spans="1:8" outlineLevel="1" x14ac:dyDescent="0.25">
      <c r="A90" s="25" t="s">
        <v>1079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G596"/>
  <sheetViews>
    <sheetView zoomScaleNormal="10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581" t="s">
        <v>1103</v>
      </c>
      <c r="B1" s="581"/>
    </row>
    <row r="2" spans="1:7" ht="31.5" x14ac:dyDescent="0.25">
      <c r="A2" s="140" t="s">
        <v>2043</v>
      </c>
      <c r="B2" s="140"/>
      <c r="C2" s="23"/>
      <c r="D2" s="23"/>
      <c r="E2" s="23"/>
      <c r="F2" s="168" t="s">
        <v>1600</v>
      </c>
      <c r="G2" s="57"/>
    </row>
    <row r="3" spans="1:7" ht="15.75" thickBot="1" x14ac:dyDescent="0.3">
      <c r="A3" s="23"/>
      <c r="B3" s="24"/>
      <c r="C3" s="24"/>
      <c r="D3" s="23"/>
      <c r="E3" s="23"/>
      <c r="F3" s="23"/>
      <c r="G3" s="23"/>
    </row>
    <row r="4" spans="1:7" ht="19.5" thickBot="1" x14ac:dyDescent="0.3">
      <c r="A4" s="173"/>
      <c r="B4" s="174" t="s">
        <v>21</v>
      </c>
      <c r="C4" s="175" t="s">
        <v>176</v>
      </c>
      <c r="D4" s="173"/>
      <c r="E4" s="173"/>
      <c r="F4" s="171"/>
      <c r="G4" s="171"/>
    </row>
    <row r="5" spans="1:7" x14ac:dyDescent="0.25">
      <c r="A5" s="172"/>
      <c r="B5" s="172"/>
      <c r="C5" s="172"/>
      <c r="D5" s="172"/>
      <c r="E5" s="172"/>
      <c r="F5" s="172"/>
      <c r="G5" s="172"/>
    </row>
    <row r="6" spans="1:7" ht="18.75" x14ac:dyDescent="0.25">
      <c r="A6" s="176"/>
      <c r="B6" s="583" t="s">
        <v>2044</v>
      </c>
      <c r="C6" s="584"/>
      <c r="D6" s="231"/>
      <c r="E6" s="177"/>
      <c r="F6" s="177"/>
      <c r="G6" s="177"/>
    </row>
    <row r="7" spans="1:7" x14ac:dyDescent="0.25">
      <c r="A7" s="282"/>
      <c r="B7" s="585" t="s">
        <v>1212</v>
      </c>
      <c r="C7" s="585"/>
      <c r="D7" s="279"/>
      <c r="E7" s="172"/>
      <c r="F7" s="172"/>
      <c r="G7" s="172"/>
    </row>
    <row r="8" spans="1:7" x14ac:dyDescent="0.25">
      <c r="A8" s="172"/>
      <c r="B8" s="586" t="s">
        <v>1213</v>
      </c>
      <c r="C8" s="587"/>
      <c r="D8" s="279"/>
      <c r="E8" s="172"/>
      <c r="F8" s="172"/>
      <c r="G8" s="172"/>
    </row>
    <row r="9" spans="1:7" x14ac:dyDescent="0.25">
      <c r="A9" s="172"/>
      <c r="B9" s="588" t="s">
        <v>1214</v>
      </c>
      <c r="C9" s="589"/>
      <c r="D9" s="279"/>
      <c r="E9" s="172"/>
      <c r="F9" s="172"/>
      <c r="G9" s="172"/>
    </row>
    <row r="10" spans="1:7" ht="15.75" thickBot="1" x14ac:dyDescent="0.3">
      <c r="A10" s="172"/>
      <c r="B10" s="590" t="s">
        <v>1215</v>
      </c>
      <c r="C10" s="591"/>
      <c r="D10" s="231"/>
      <c r="E10" s="172"/>
      <c r="F10" s="172"/>
      <c r="G10" s="172"/>
    </row>
    <row r="11" spans="1:7" x14ac:dyDescent="0.25">
      <c r="A11" s="172"/>
      <c r="B11" s="281"/>
      <c r="C11" s="280"/>
      <c r="D11" s="172"/>
      <c r="E11" s="172"/>
      <c r="F11" s="172"/>
      <c r="G11" s="172"/>
    </row>
    <row r="12" spans="1:7" x14ac:dyDescent="0.25">
      <c r="A12" s="172"/>
      <c r="B12" s="178"/>
      <c r="C12" s="172"/>
      <c r="D12" s="172"/>
      <c r="E12" s="172"/>
      <c r="F12" s="172"/>
      <c r="G12" s="172"/>
    </row>
    <row r="13" spans="1:7" x14ac:dyDescent="0.25">
      <c r="A13" s="172"/>
      <c r="B13" s="178"/>
      <c r="C13" s="172"/>
      <c r="D13" s="172"/>
      <c r="E13" s="172"/>
      <c r="F13" s="172"/>
      <c r="G13" s="172"/>
    </row>
    <row r="14" spans="1:7" ht="18.75" customHeight="1" x14ac:dyDescent="0.25">
      <c r="A14" s="36"/>
      <c r="B14" s="582" t="s">
        <v>1212</v>
      </c>
      <c r="C14" s="582"/>
      <c r="D14" s="36"/>
      <c r="E14" s="36"/>
      <c r="F14" s="36"/>
      <c r="G14" s="36"/>
    </row>
    <row r="15" spans="1:7" x14ac:dyDescent="0.25">
      <c r="A15" s="44"/>
      <c r="B15" s="44" t="s">
        <v>1216</v>
      </c>
      <c r="C15" s="44" t="s">
        <v>63</v>
      </c>
      <c r="D15" s="44" t="s">
        <v>1217</v>
      </c>
      <c r="E15" s="44"/>
      <c r="F15" s="44" t="s">
        <v>1218</v>
      </c>
      <c r="G15" s="44" t="s">
        <v>1219</v>
      </c>
    </row>
    <row r="16" spans="1:7" x14ac:dyDescent="0.25">
      <c r="A16" s="172" t="s">
        <v>1220</v>
      </c>
      <c r="B16" s="170" t="s">
        <v>1221</v>
      </c>
      <c r="C16" s="288">
        <v>32220</v>
      </c>
      <c r="D16" s="289">
        <v>10848</v>
      </c>
      <c r="E16" s="169"/>
      <c r="F16" s="199">
        <f>IF(OR('B1. HTT Mortgage Assets'!$C$15=0,C16="[For completion]"),"",C16/'B1. HTT Mortgage Assets'!$C$15)</f>
        <v>0.10347173025157569</v>
      </c>
      <c r="G16" s="199">
        <f>IF(OR('B1. HTT Mortgage Assets'!$F$28=0,D16="[For completion]"),"",D16/'B1. HTT Mortgage Assets'!$F$28)</f>
        <v>6.2670063605955048E-2</v>
      </c>
    </row>
    <row r="17" spans="1:7" x14ac:dyDescent="0.25">
      <c r="A17" s="172" t="s">
        <v>1223</v>
      </c>
      <c r="B17" s="189" t="s">
        <v>1955</v>
      </c>
      <c r="C17" s="288">
        <v>16660</v>
      </c>
      <c r="D17" s="289">
        <v>4064</v>
      </c>
      <c r="E17" s="169"/>
      <c r="F17" s="199">
        <f>IF(OR('B1. HTT Mortgage Assets'!$C$15=0,C17="[For completion]"),"",C17/'B1. HTT Mortgage Assets'!$C$15)</f>
        <v>5.3502142333682529E-2</v>
      </c>
      <c r="G17" s="199">
        <f>IF(OR('B1. HTT Mortgage Assets'!$F$28=0,D17="[For completion]"),"",D17/'B1. HTT Mortgage Assets'!$F$28)</f>
        <v>2.3478165421699972E-2</v>
      </c>
    </row>
    <row r="18" spans="1:7" x14ac:dyDescent="0.25">
      <c r="A18" s="172" t="s">
        <v>1224</v>
      </c>
      <c r="B18" s="189" t="s">
        <v>1226</v>
      </c>
      <c r="C18" s="288">
        <v>0</v>
      </c>
      <c r="D18" s="289">
        <v>0</v>
      </c>
      <c r="E18" s="169"/>
      <c r="F18" s="199">
        <f>IF(OR('B1. HTT Mortgage Assets'!$C$15=0,C18="[For completion]"),"",C18/'B1. HTT Mortgage Assets'!$C$15)</f>
        <v>0</v>
      </c>
      <c r="G18" s="199">
        <f>IF(OR('B1. HTT Mortgage Assets'!$F$28=0,D18="[For completion]"),"",D18/'B1. HTT Mortgage Assets'!$F$28)</f>
        <v>0</v>
      </c>
    </row>
    <row r="19" spans="1:7" x14ac:dyDescent="0.25">
      <c r="A19" s="231" t="s">
        <v>1225</v>
      </c>
      <c r="B19" s="189" t="s">
        <v>1563</v>
      </c>
      <c r="C19" s="205">
        <f>SUM(C16:C18)</f>
        <v>48880</v>
      </c>
      <c r="D19" s="205">
        <f>SUM(D16:D18)</f>
        <v>14912</v>
      </c>
      <c r="E19" s="169"/>
      <c r="F19" s="199">
        <f>IF(OR('B1. HTT Mortgage Assets'!$C$15=0,C19="[For completion]"),"",C19/'B1. HTT Mortgage Assets'!$C$15)</f>
        <v>0.15697387258525822</v>
      </c>
      <c r="G19" s="199">
        <f>IF(OR('B1. HTT Mortgage Assets'!$F$28=0,D19="[For completion]"),"",D19/'B1. HTT Mortgage Assets'!$F$28)</f>
        <v>8.614822902765501E-2</v>
      </c>
    </row>
    <row r="20" spans="1:7" x14ac:dyDescent="0.25">
      <c r="A20" s="189" t="s">
        <v>2021</v>
      </c>
      <c r="B20" s="186" t="s">
        <v>100</v>
      </c>
      <c r="C20" s="290"/>
      <c r="D20" s="290"/>
      <c r="E20" s="169"/>
      <c r="F20" s="189"/>
      <c r="G20" s="189"/>
    </row>
    <row r="21" spans="1:7" x14ac:dyDescent="0.25">
      <c r="A21" s="189" t="s">
        <v>2022</v>
      </c>
      <c r="B21" s="186" t="s">
        <v>100</v>
      </c>
      <c r="C21" s="290"/>
      <c r="D21" s="290"/>
      <c r="E21" s="169"/>
      <c r="F21" s="189"/>
      <c r="G21" s="189"/>
    </row>
    <row r="22" spans="1:7" x14ac:dyDescent="0.25">
      <c r="A22" s="189" t="s">
        <v>2023</v>
      </c>
      <c r="B22" s="186" t="s">
        <v>100</v>
      </c>
      <c r="C22" s="290"/>
      <c r="D22" s="290"/>
      <c r="E22" s="169"/>
      <c r="F22" s="189"/>
      <c r="G22" s="189"/>
    </row>
    <row r="23" spans="1:7" x14ac:dyDescent="0.25">
      <c r="A23" s="189" t="s">
        <v>2024</v>
      </c>
      <c r="B23" s="186" t="s">
        <v>100</v>
      </c>
      <c r="C23" s="290"/>
      <c r="D23" s="290"/>
      <c r="E23" s="169"/>
      <c r="F23" s="189"/>
      <c r="G23" s="189"/>
    </row>
    <row r="24" spans="1:7" x14ac:dyDescent="0.25">
      <c r="A24" s="189" t="s">
        <v>2025</v>
      </c>
      <c r="B24" s="186" t="s">
        <v>100</v>
      </c>
      <c r="C24" s="290"/>
      <c r="D24" s="290"/>
      <c r="E24" s="169"/>
      <c r="F24" s="189"/>
      <c r="G24" s="189"/>
    </row>
    <row r="25" spans="1:7" ht="18.75" x14ac:dyDescent="0.25">
      <c r="A25" s="36"/>
      <c r="B25" s="582" t="s">
        <v>1213</v>
      </c>
      <c r="C25" s="582"/>
      <c r="D25" s="36"/>
      <c r="E25" s="36"/>
      <c r="F25" s="36"/>
      <c r="G25" s="36"/>
    </row>
    <row r="26" spans="1:7" x14ac:dyDescent="0.25">
      <c r="A26" s="44"/>
      <c r="B26" s="44" t="s">
        <v>1227</v>
      </c>
      <c r="C26" s="44" t="s">
        <v>63</v>
      </c>
      <c r="D26" s="44"/>
      <c r="E26" s="44"/>
      <c r="F26" s="44" t="s">
        <v>1228</v>
      </c>
      <c r="G26" s="44"/>
    </row>
    <row r="27" spans="1:7" x14ac:dyDescent="0.25">
      <c r="A27" s="182" t="s">
        <v>1229</v>
      </c>
      <c r="B27" s="182" t="s">
        <v>435</v>
      </c>
      <c r="C27" s="291">
        <v>44089</v>
      </c>
      <c r="D27" s="200"/>
      <c r="E27" s="182"/>
      <c r="F27" s="199">
        <f>IF($C$30=0,"",IF(C27="[For completion]","",C27/$C$30))</f>
        <v>0.90196599905893904</v>
      </c>
      <c r="G27" s="169"/>
    </row>
    <row r="28" spans="1:7" x14ac:dyDescent="0.25">
      <c r="A28" s="182" t="s">
        <v>1230</v>
      </c>
      <c r="B28" s="182" t="s">
        <v>437</v>
      </c>
      <c r="C28" s="291">
        <v>4792</v>
      </c>
      <c r="D28" s="200"/>
      <c r="E28" s="182"/>
      <c r="F28" s="199">
        <f t="shared" ref="F28:F29" si="0">IF($C$30=0,"",IF(C28="[For completion]","",C28/$C$30))</f>
        <v>9.8034000941060948E-2</v>
      </c>
      <c r="G28" s="169"/>
    </row>
    <row r="29" spans="1:7" x14ac:dyDescent="0.25">
      <c r="A29" s="182" t="s">
        <v>1231</v>
      </c>
      <c r="B29" s="182" t="s">
        <v>96</v>
      </c>
      <c r="C29" s="291"/>
      <c r="D29" s="200"/>
      <c r="E29" s="182"/>
      <c r="F29" s="199">
        <f t="shared" si="0"/>
        <v>0</v>
      </c>
      <c r="G29" s="169"/>
    </row>
    <row r="30" spans="1:7" x14ac:dyDescent="0.25">
      <c r="A30" s="182" t="s">
        <v>1232</v>
      </c>
      <c r="B30" s="184" t="s">
        <v>98</v>
      </c>
      <c r="C30" s="200">
        <f>SUM(C27:C29)</f>
        <v>48881</v>
      </c>
      <c r="D30" s="182"/>
      <c r="E30" s="182"/>
      <c r="F30" s="574">
        <f>SUM(F27:F29)</f>
        <v>1</v>
      </c>
      <c r="G30" s="169"/>
    </row>
    <row r="31" spans="1:7" x14ac:dyDescent="0.25">
      <c r="A31" s="182" t="s">
        <v>1233</v>
      </c>
      <c r="B31" s="186" t="s">
        <v>987</v>
      </c>
      <c r="C31" s="291"/>
      <c r="D31" s="182"/>
      <c r="E31" s="182"/>
      <c r="F31" s="199">
        <f>IF($C$30=0,"",IF(C31="[For completion]","",C31/$C$30))</f>
        <v>0</v>
      </c>
      <c r="G31" s="169"/>
    </row>
    <row r="32" spans="1:7" x14ac:dyDescent="0.25">
      <c r="A32" s="182" t="s">
        <v>1234</v>
      </c>
      <c r="B32" s="186" t="s">
        <v>2026</v>
      </c>
      <c r="C32" s="291"/>
      <c r="D32" s="182"/>
      <c r="E32" s="182"/>
      <c r="F32" s="199">
        <f t="shared" ref="F32:F39" si="1">IF($C$30=0,"",IF(C32="[For completion]","",C32/$C$30))</f>
        <v>0</v>
      </c>
      <c r="G32" s="31"/>
    </row>
    <row r="33" spans="1:7" x14ac:dyDescent="0.25">
      <c r="A33" s="182" t="s">
        <v>1235</v>
      </c>
      <c r="B33" s="186" t="s">
        <v>2027</v>
      </c>
      <c r="C33" s="291"/>
      <c r="D33" s="182"/>
      <c r="E33" s="182"/>
      <c r="F33" s="199">
        <f>IF($C$30=0,"",IF(C33="[For completion]","",C33/$C$30))</f>
        <v>0</v>
      </c>
      <c r="G33" s="31"/>
    </row>
    <row r="34" spans="1:7" x14ac:dyDescent="0.25">
      <c r="A34" s="182" t="s">
        <v>1236</v>
      </c>
      <c r="B34" s="186" t="s">
        <v>2028</v>
      </c>
      <c r="C34" s="291"/>
      <c r="D34" s="182"/>
      <c r="E34" s="182"/>
      <c r="F34" s="199">
        <f t="shared" si="1"/>
        <v>0</v>
      </c>
      <c r="G34" s="31"/>
    </row>
    <row r="35" spans="1:7" x14ac:dyDescent="0.25">
      <c r="A35" s="182" t="s">
        <v>1237</v>
      </c>
      <c r="B35" s="186" t="s">
        <v>1564</v>
      </c>
      <c r="C35" s="291"/>
      <c r="D35" s="182"/>
      <c r="E35" s="182"/>
      <c r="F35" s="199">
        <f t="shared" si="1"/>
        <v>0</v>
      </c>
      <c r="G35" s="31"/>
    </row>
    <row r="36" spans="1:7" x14ac:dyDescent="0.25">
      <c r="A36" s="182" t="s">
        <v>1238</v>
      </c>
      <c r="B36" s="186" t="s">
        <v>2029</v>
      </c>
      <c r="C36" s="291"/>
      <c r="D36" s="182"/>
      <c r="E36" s="182"/>
      <c r="F36" s="199">
        <f t="shared" si="1"/>
        <v>0</v>
      </c>
      <c r="G36" s="177"/>
    </row>
    <row r="37" spans="1:7" x14ac:dyDescent="0.25">
      <c r="A37" s="182" t="s">
        <v>1239</v>
      </c>
      <c r="B37" s="186" t="s">
        <v>2030</v>
      </c>
      <c r="C37" s="291"/>
      <c r="D37" s="182"/>
      <c r="E37" s="182"/>
      <c r="F37" s="199">
        <f t="shared" si="1"/>
        <v>0</v>
      </c>
      <c r="G37" s="31"/>
    </row>
    <row r="38" spans="1:7" x14ac:dyDescent="0.25">
      <c r="A38" s="182" t="s">
        <v>1240</v>
      </c>
      <c r="B38" s="186" t="s">
        <v>2031</v>
      </c>
      <c r="C38" s="291"/>
      <c r="D38" s="182"/>
      <c r="E38" s="182"/>
      <c r="F38" s="199">
        <f t="shared" si="1"/>
        <v>0</v>
      </c>
      <c r="G38" s="31"/>
    </row>
    <row r="39" spans="1:7" x14ac:dyDescent="0.25">
      <c r="A39" s="182" t="s">
        <v>1241</v>
      </c>
      <c r="B39" s="186" t="s">
        <v>1565</v>
      </c>
      <c r="C39" s="291"/>
      <c r="D39" s="182"/>
      <c r="E39" s="169"/>
      <c r="F39" s="199">
        <f t="shared" si="1"/>
        <v>0</v>
      </c>
      <c r="G39" s="31"/>
    </row>
    <row r="40" spans="1:7" x14ac:dyDescent="0.25">
      <c r="A40" s="182" t="s">
        <v>1242</v>
      </c>
      <c r="B40" s="293" t="s">
        <v>100</v>
      </c>
      <c r="C40" s="291"/>
      <c r="D40" s="182"/>
      <c r="E40" s="169"/>
      <c r="F40" s="189"/>
      <c r="G40" s="189"/>
    </row>
    <row r="41" spans="1:7" x14ac:dyDescent="0.25">
      <c r="A41" s="182" t="s">
        <v>1243</v>
      </c>
      <c r="B41" s="293" t="s">
        <v>100</v>
      </c>
      <c r="C41" s="292"/>
      <c r="D41" s="181"/>
      <c r="E41" s="169"/>
      <c r="F41" s="189"/>
      <c r="G41" s="189"/>
    </row>
    <row r="42" spans="1:7" x14ac:dyDescent="0.25">
      <c r="A42" s="182" t="s">
        <v>1244</v>
      </c>
      <c r="B42" s="293" t="s">
        <v>100</v>
      </c>
      <c r="C42" s="292"/>
      <c r="D42" s="181"/>
      <c r="E42" s="181"/>
      <c r="F42" s="189"/>
      <c r="G42" s="189"/>
    </row>
    <row r="43" spans="1:7" x14ac:dyDescent="0.25">
      <c r="A43" s="182" t="s">
        <v>1245</v>
      </c>
      <c r="B43" s="293" t="s">
        <v>100</v>
      </c>
      <c r="C43" s="292"/>
      <c r="D43" s="181"/>
      <c r="E43" s="181"/>
      <c r="F43" s="189"/>
      <c r="G43" s="189"/>
    </row>
    <row r="44" spans="1:7" x14ac:dyDescent="0.25">
      <c r="A44" s="182" t="s">
        <v>1246</v>
      </c>
      <c r="B44" s="293" t="s">
        <v>100</v>
      </c>
      <c r="C44" s="292"/>
      <c r="D44" s="181"/>
      <c r="E44" s="181"/>
      <c r="F44" s="189"/>
      <c r="G44" s="189"/>
    </row>
    <row r="45" spans="1:7" x14ac:dyDescent="0.25">
      <c r="A45" s="182" t="s">
        <v>1247</v>
      </c>
      <c r="B45" s="293" t="s">
        <v>100</v>
      </c>
      <c r="C45" s="292"/>
      <c r="D45" s="181"/>
      <c r="E45" s="181"/>
      <c r="F45" s="189"/>
      <c r="G45" s="189"/>
    </row>
    <row r="46" spans="1:7" x14ac:dyDescent="0.25">
      <c r="A46" s="182" t="s">
        <v>1248</v>
      </c>
      <c r="B46" s="293" t="s">
        <v>100</v>
      </c>
      <c r="C46" s="292"/>
      <c r="D46" s="181"/>
      <c r="E46" s="181"/>
      <c r="F46" s="189"/>
      <c r="G46" s="189"/>
    </row>
    <row r="47" spans="1:7" x14ac:dyDescent="0.25">
      <c r="A47" s="182" t="s">
        <v>1249</v>
      </c>
      <c r="B47" s="293" t="s">
        <v>100</v>
      </c>
      <c r="C47" s="292"/>
      <c r="D47" s="181"/>
      <c r="E47" s="181"/>
      <c r="F47" s="189"/>
    </row>
    <row r="48" spans="1:7" x14ac:dyDescent="0.25">
      <c r="A48" s="182" t="s">
        <v>1250</v>
      </c>
      <c r="B48" s="293" t="s">
        <v>100</v>
      </c>
      <c r="C48" s="292"/>
      <c r="D48" s="181"/>
      <c r="E48" s="181"/>
      <c r="F48" s="189"/>
      <c r="G48" s="169"/>
    </row>
    <row r="49" spans="1:7" x14ac:dyDescent="0.25">
      <c r="A49" s="44"/>
      <c r="B49" s="44" t="s">
        <v>451</v>
      </c>
      <c r="C49" s="44" t="s">
        <v>452</v>
      </c>
      <c r="D49" s="44" t="s">
        <v>453</v>
      </c>
      <c r="E49" s="44"/>
      <c r="F49" s="44" t="s">
        <v>2677</v>
      </c>
      <c r="G49" s="44"/>
    </row>
    <row r="50" spans="1:7" x14ac:dyDescent="0.25">
      <c r="A50" s="182" t="s">
        <v>1251</v>
      </c>
      <c r="B50" s="182" t="s">
        <v>1566</v>
      </c>
      <c r="C50" s="295">
        <v>14478</v>
      </c>
      <c r="D50" s="295">
        <v>434</v>
      </c>
      <c r="E50" s="182"/>
      <c r="F50" s="202">
        <f>SUM(C50:D50)</f>
        <v>14912</v>
      </c>
      <c r="G50" s="189"/>
    </row>
    <row r="51" spans="1:7" x14ac:dyDescent="0.25">
      <c r="A51" s="182" t="s">
        <v>1252</v>
      </c>
      <c r="B51" s="294" t="s">
        <v>458</v>
      </c>
      <c r="C51" s="296"/>
      <c r="D51" s="296"/>
      <c r="E51" s="182"/>
      <c r="F51" s="182"/>
      <c r="G51" s="189"/>
    </row>
    <row r="52" spans="1:7" x14ac:dyDescent="0.25">
      <c r="A52" s="182" t="s">
        <v>1253</v>
      </c>
      <c r="B52" s="294" t="s">
        <v>460</v>
      </c>
      <c r="C52" s="296"/>
      <c r="D52" s="296"/>
      <c r="E52" s="182"/>
      <c r="F52" s="182"/>
      <c r="G52" s="189"/>
    </row>
    <row r="53" spans="1:7" x14ac:dyDescent="0.25">
      <c r="A53" s="182" t="s">
        <v>1254</v>
      </c>
      <c r="B53" s="187"/>
      <c r="C53" s="182"/>
      <c r="D53" s="182"/>
      <c r="E53" s="182"/>
      <c r="F53" s="182"/>
      <c r="G53" s="189"/>
    </row>
    <row r="54" spans="1:7" x14ac:dyDescent="0.25">
      <c r="A54" s="182" t="s">
        <v>1255</v>
      </c>
      <c r="B54" s="187"/>
      <c r="C54" s="182"/>
      <c r="D54" s="182"/>
      <c r="E54" s="182"/>
      <c r="F54" s="182"/>
      <c r="G54" s="189"/>
    </row>
    <row r="55" spans="1:7" x14ac:dyDescent="0.25">
      <c r="A55" s="182" t="s">
        <v>1256</v>
      </c>
      <c r="B55" s="187"/>
      <c r="C55" s="182"/>
      <c r="D55" s="182"/>
      <c r="E55" s="182"/>
      <c r="F55" s="182"/>
      <c r="G55" s="189"/>
    </row>
    <row r="56" spans="1:7" x14ac:dyDescent="0.25">
      <c r="A56" s="182" t="s">
        <v>1257</v>
      </c>
      <c r="B56" s="187"/>
      <c r="C56" s="182"/>
      <c r="D56" s="182"/>
      <c r="E56" s="182"/>
      <c r="F56" s="182"/>
      <c r="G56" s="189"/>
    </row>
    <row r="57" spans="1:7" x14ac:dyDescent="0.25">
      <c r="A57" s="44"/>
      <c r="B57" s="44" t="s">
        <v>463</v>
      </c>
      <c r="C57" s="44" t="s">
        <v>464</v>
      </c>
      <c r="D57" s="44" t="s">
        <v>465</v>
      </c>
      <c r="E57" s="44"/>
      <c r="F57" s="44" t="s">
        <v>2139</v>
      </c>
      <c r="G57" s="44"/>
    </row>
    <row r="58" spans="1:7" x14ac:dyDescent="0.25">
      <c r="A58" s="182" t="s">
        <v>1258</v>
      </c>
      <c r="B58" s="182" t="s">
        <v>467</v>
      </c>
      <c r="C58" s="297">
        <v>0.04</v>
      </c>
      <c r="D58" s="297">
        <v>0.26</v>
      </c>
      <c r="E58" s="201"/>
      <c r="F58" s="197">
        <v>0.03</v>
      </c>
      <c r="G58" s="189"/>
    </row>
    <row r="59" spans="1:7" x14ac:dyDescent="0.25">
      <c r="A59" s="182" t="s">
        <v>1259</v>
      </c>
      <c r="B59" s="182"/>
      <c r="C59" s="197"/>
      <c r="D59" s="197"/>
      <c r="E59" s="201"/>
      <c r="F59" s="197"/>
      <c r="G59" s="189"/>
    </row>
    <row r="60" spans="1:7" x14ac:dyDescent="0.25">
      <c r="A60" s="182" t="s">
        <v>1260</v>
      </c>
      <c r="B60" s="182"/>
      <c r="C60" s="197"/>
      <c r="D60" s="197"/>
      <c r="E60" s="201"/>
      <c r="F60" s="197"/>
      <c r="G60" s="189"/>
    </row>
    <row r="61" spans="1:7" x14ac:dyDescent="0.25">
      <c r="A61" s="182" t="s">
        <v>1261</v>
      </c>
      <c r="B61" s="182"/>
      <c r="C61" s="197"/>
      <c r="D61" s="197"/>
      <c r="E61" s="201"/>
      <c r="F61" s="197"/>
      <c r="G61" s="189"/>
    </row>
    <row r="62" spans="1:7" x14ac:dyDescent="0.25">
      <c r="A62" s="182" t="s">
        <v>1262</v>
      </c>
      <c r="B62" s="182"/>
      <c r="C62" s="197"/>
      <c r="D62" s="197"/>
      <c r="E62" s="201"/>
      <c r="F62" s="197"/>
      <c r="G62" s="189"/>
    </row>
    <row r="63" spans="1:7" x14ac:dyDescent="0.25">
      <c r="A63" s="182" t="s">
        <v>1263</v>
      </c>
      <c r="B63" s="182"/>
      <c r="C63" s="197"/>
      <c r="D63" s="197"/>
      <c r="E63" s="201"/>
      <c r="F63" s="197"/>
      <c r="G63" s="189"/>
    </row>
    <row r="64" spans="1:7" x14ac:dyDescent="0.25">
      <c r="A64" s="182" t="s">
        <v>1264</v>
      </c>
      <c r="B64" s="182"/>
      <c r="C64" s="197"/>
      <c r="D64" s="197"/>
      <c r="E64" s="201"/>
      <c r="F64" s="197"/>
      <c r="G64" s="189"/>
    </row>
    <row r="65" spans="1:7" x14ac:dyDescent="0.25">
      <c r="A65" s="44"/>
      <c r="B65" s="44" t="s">
        <v>474</v>
      </c>
      <c r="C65" s="44" t="s">
        <v>464</v>
      </c>
      <c r="D65" s="44" t="s">
        <v>465</v>
      </c>
      <c r="E65" s="44"/>
      <c r="F65" s="44" t="s">
        <v>2139</v>
      </c>
      <c r="G65" s="44"/>
    </row>
    <row r="66" spans="1:7" x14ac:dyDescent="0.25">
      <c r="A66" s="182" t="s">
        <v>1265</v>
      </c>
      <c r="B66" s="188" t="s">
        <v>476</v>
      </c>
      <c r="C66" s="196">
        <f>SUM(C67:C93)</f>
        <v>1</v>
      </c>
      <c r="D66" s="196">
        <f>SUM(D67:D93)</f>
        <v>1</v>
      </c>
      <c r="E66" s="197"/>
      <c r="F66" s="196">
        <f>SUM(F67:F93)</f>
        <v>0</v>
      </c>
      <c r="G66" s="189"/>
    </row>
    <row r="67" spans="1:7" x14ac:dyDescent="0.25">
      <c r="A67" s="182" t="s">
        <v>1266</v>
      </c>
      <c r="B67" s="182" t="s">
        <v>478</v>
      </c>
      <c r="C67" s="297"/>
      <c r="D67" s="297"/>
      <c r="E67" s="197"/>
      <c r="F67" s="297"/>
      <c r="G67" s="189"/>
    </row>
    <row r="68" spans="1:7" x14ac:dyDescent="0.25">
      <c r="A68" s="182" t="s">
        <v>1267</v>
      </c>
      <c r="B68" s="182" t="s">
        <v>480</v>
      </c>
      <c r="C68" s="297"/>
      <c r="D68" s="297"/>
      <c r="E68" s="197"/>
      <c r="F68" s="297"/>
      <c r="G68" s="189"/>
    </row>
    <row r="69" spans="1:7" x14ac:dyDescent="0.25">
      <c r="A69" s="182" t="s">
        <v>1268</v>
      </c>
      <c r="B69" s="182" t="s">
        <v>482</v>
      </c>
      <c r="C69" s="297"/>
      <c r="D69" s="297"/>
      <c r="E69" s="197"/>
      <c r="F69" s="297"/>
      <c r="G69" s="189"/>
    </row>
    <row r="70" spans="1:7" x14ac:dyDescent="0.25">
      <c r="A70" s="182" t="s">
        <v>1269</v>
      </c>
      <c r="B70" s="182" t="s">
        <v>484</v>
      </c>
      <c r="C70" s="297"/>
      <c r="D70" s="297"/>
      <c r="E70" s="197"/>
      <c r="F70" s="297"/>
      <c r="G70" s="189"/>
    </row>
    <row r="71" spans="1:7" x14ac:dyDescent="0.25">
      <c r="A71" s="182" t="s">
        <v>1270</v>
      </c>
      <c r="B71" s="182" t="s">
        <v>486</v>
      </c>
      <c r="C71" s="297"/>
      <c r="D71" s="297"/>
      <c r="E71" s="197"/>
      <c r="F71" s="297"/>
      <c r="G71" s="189"/>
    </row>
    <row r="72" spans="1:7" x14ac:dyDescent="0.25">
      <c r="A72" s="182" t="s">
        <v>1271</v>
      </c>
      <c r="B72" s="182" t="s">
        <v>2140</v>
      </c>
      <c r="C72" s="297"/>
      <c r="D72" s="297"/>
      <c r="E72" s="197"/>
      <c r="F72" s="297"/>
      <c r="G72" s="189"/>
    </row>
    <row r="73" spans="1:7" x14ac:dyDescent="0.25">
      <c r="A73" s="182" t="s">
        <v>1272</v>
      </c>
      <c r="B73" s="182" t="s">
        <v>489</v>
      </c>
      <c r="C73" s="297">
        <v>1</v>
      </c>
      <c r="D73" s="297">
        <v>1</v>
      </c>
      <c r="E73" s="197"/>
      <c r="F73" s="297"/>
      <c r="G73" s="189"/>
    </row>
    <row r="74" spans="1:7" x14ac:dyDescent="0.25">
      <c r="A74" s="182" t="s">
        <v>1273</v>
      </c>
      <c r="B74" s="182" t="s">
        <v>491</v>
      </c>
      <c r="C74" s="297"/>
      <c r="D74" s="297"/>
      <c r="E74" s="197"/>
      <c r="F74" s="297"/>
      <c r="G74" s="189"/>
    </row>
    <row r="75" spans="1:7" x14ac:dyDescent="0.25">
      <c r="A75" s="182" t="s">
        <v>1274</v>
      </c>
      <c r="B75" s="182" t="s">
        <v>493</v>
      </c>
      <c r="C75" s="297"/>
      <c r="D75" s="297"/>
      <c r="E75" s="197"/>
      <c r="F75" s="297"/>
      <c r="G75" s="189"/>
    </row>
    <row r="76" spans="1:7" x14ac:dyDescent="0.25">
      <c r="A76" s="182" t="s">
        <v>1275</v>
      </c>
      <c r="B76" s="182" t="s">
        <v>495</v>
      </c>
      <c r="C76" s="297"/>
      <c r="D76" s="297"/>
      <c r="E76" s="197"/>
      <c r="F76" s="297"/>
      <c r="G76" s="189"/>
    </row>
    <row r="77" spans="1:7" x14ac:dyDescent="0.25">
      <c r="A77" s="182" t="s">
        <v>1276</v>
      </c>
      <c r="B77" s="182" t="s">
        <v>497</v>
      </c>
      <c r="C77" s="297"/>
      <c r="D77" s="297"/>
      <c r="E77" s="197"/>
      <c r="F77" s="297"/>
      <c r="G77" s="189"/>
    </row>
    <row r="78" spans="1:7" x14ac:dyDescent="0.25">
      <c r="A78" s="182" t="s">
        <v>1277</v>
      </c>
      <c r="B78" s="182" t="s">
        <v>499</v>
      </c>
      <c r="C78" s="297"/>
      <c r="D78" s="297"/>
      <c r="E78" s="197"/>
      <c r="F78" s="297"/>
      <c r="G78" s="189"/>
    </row>
    <row r="79" spans="1:7" x14ac:dyDescent="0.25">
      <c r="A79" s="182" t="s">
        <v>1278</v>
      </c>
      <c r="B79" s="182" t="s">
        <v>501</v>
      </c>
      <c r="C79" s="297"/>
      <c r="D79" s="297"/>
      <c r="E79" s="197"/>
      <c r="F79" s="297"/>
      <c r="G79" s="189"/>
    </row>
    <row r="80" spans="1:7" x14ac:dyDescent="0.25">
      <c r="A80" s="182" t="s">
        <v>1279</v>
      </c>
      <c r="B80" s="182" t="s">
        <v>503</v>
      </c>
      <c r="C80" s="297"/>
      <c r="D80" s="297"/>
      <c r="E80" s="197"/>
      <c r="F80" s="297"/>
      <c r="G80" s="189"/>
    </row>
    <row r="81" spans="1:7" x14ac:dyDescent="0.25">
      <c r="A81" s="182" t="s">
        <v>1280</v>
      </c>
      <c r="B81" s="182" t="s">
        <v>505</v>
      </c>
      <c r="C81" s="297"/>
      <c r="D81" s="297"/>
      <c r="E81" s="197"/>
      <c r="F81" s="297"/>
      <c r="G81" s="189"/>
    </row>
    <row r="82" spans="1:7" x14ac:dyDescent="0.25">
      <c r="A82" s="182" t="s">
        <v>1281</v>
      </c>
      <c r="B82" s="182" t="s">
        <v>3</v>
      </c>
      <c r="C82" s="297"/>
      <c r="D82" s="297"/>
      <c r="E82" s="197"/>
      <c r="F82" s="297"/>
      <c r="G82" s="189"/>
    </row>
    <row r="83" spans="1:7" x14ac:dyDescent="0.25">
      <c r="A83" s="182" t="s">
        <v>1282</v>
      </c>
      <c r="B83" s="182" t="s">
        <v>508</v>
      </c>
      <c r="C83" s="297"/>
      <c r="D83" s="297"/>
      <c r="E83" s="197"/>
      <c r="F83" s="297"/>
      <c r="G83" s="189"/>
    </row>
    <row r="84" spans="1:7" x14ac:dyDescent="0.25">
      <c r="A84" s="182" t="s">
        <v>1283</v>
      </c>
      <c r="B84" s="182" t="s">
        <v>510</v>
      </c>
      <c r="C84" s="297"/>
      <c r="D84" s="297"/>
      <c r="E84" s="197"/>
      <c r="F84" s="297"/>
      <c r="G84" s="189"/>
    </row>
    <row r="85" spans="1:7" x14ac:dyDescent="0.25">
      <c r="A85" s="182" t="s">
        <v>1284</v>
      </c>
      <c r="B85" s="182" t="s">
        <v>512</v>
      </c>
      <c r="C85" s="297"/>
      <c r="D85" s="297"/>
      <c r="E85" s="197"/>
      <c r="F85" s="297"/>
      <c r="G85" s="189"/>
    </row>
    <row r="86" spans="1:7" x14ac:dyDescent="0.25">
      <c r="A86" s="182" t="s">
        <v>1285</v>
      </c>
      <c r="B86" s="182" t="s">
        <v>514</v>
      </c>
      <c r="C86" s="297"/>
      <c r="D86" s="297"/>
      <c r="E86" s="197"/>
      <c r="F86" s="297"/>
      <c r="G86" s="189"/>
    </row>
    <row r="87" spans="1:7" x14ac:dyDescent="0.25">
      <c r="A87" s="182" t="s">
        <v>1286</v>
      </c>
      <c r="B87" s="182" t="s">
        <v>516</v>
      </c>
      <c r="C87" s="297"/>
      <c r="D87" s="297"/>
      <c r="E87" s="197"/>
      <c r="F87" s="297"/>
      <c r="G87" s="189"/>
    </row>
    <row r="88" spans="1:7" x14ac:dyDescent="0.25">
      <c r="A88" s="182" t="s">
        <v>1287</v>
      </c>
      <c r="B88" s="182" t="s">
        <v>518</v>
      </c>
      <c r="C88" s="297"/>
      <c r="D88" s="297"/>
      <c r="E88" s="197"/>
      <c r="F88" s="297"/>
      <c r="G88" s="189"/>
    </row>
    <row r="89" spans="1:7" x14ac:dyDescent="0.25">
      <c r="A89" s="182" t="s">
        <v>1288</v>
      </c>
      <c r="B89" s="182" t="s">
        <v>520</v>
      </c>
      <c r="C89" s="297"/>
      <c r="D89" s="297"/>
      <c r="E89" s="197"/>
      <c r="F89" s="297"/>
      <c r="G89" s="189"/>
    </row>
    <row r="90" spans="1:7" x14ac:dyDescent="0.25">
      <c r="A90" s="182" t="s">
        <v>1289</v>
      </c>
      <c r="B90" s="182" t="s">
        <v>522</v>
      </c>
      <c r="C90" s="297"/>
      <c r="D90" s="297"/>
      <c r="E90" s="197"/>
      <c r="F90" s="297"/>
      <c r="G90" s="189"/>
    </row>
    <row r="91" spans="1:7" x14ac:dyDescent="0.25">
      <c r="A91" s="182" t="s">
        <v>1290</v>
      </c>
      <c r="B91" s="182" t="s">
        <v>524</v>
      </c>
      <c r="C91" s="297"/>
      <c r="D91" s="297"/>
      <c r="E91" s="197"/>
      <c r="F91" s="297"/>
      <c r="G91" s="189"/>
    </row>
    <row r="92" spans="1:7" x14ac:dyDescent="0.25">
      <c r="A92" s="182" t="s">
        <v>1291</v>
      </c>
      <c r="B92" s="182" t="s">
        <v>526</v>
      </c>
      <c r="C92" s="297"/>
      <c r="D92" s="297"/>
      <c r="E92" s="197"/>
      <c r="F92" s="297"/>
      <c r="G92" s="189"/>
    </row>
    <row r="93" spans="1:7" x14ac:dyDescent="0.25">
      <c r="A93" s="182" t="s">
        <v>1292</v>
      </c>
      <c r="B93" s="182" t="s">
        <v>6</v>
      </c>
      <c r="C93" s="297"/>
      <c r="D93" s="297"/>
      <c r="E93" s="197"/>
      <c r="F93" s="297"/>
      <c r="G93" s="189"/>
    </row>
    <row r="94" spans="1:7" x14ac:dyDescent="0.25">
      <c r="A94" s="182" t="s">
        <v>1293</v>
      </c>
      <c r="B94" s="188" t="s">
        <v>268</v>
      </c>
      <c r="C94" s="196">
        <f>SUM(C95:C97)</f>
        <v>0</v>
      </c>
      <c r="D94" s="196">
        <f t="shared" ref="D94:F94" si="2">SUM(D95:D97)</f>
        <v>0</v>
      </c>
      <c r="E94" s="196"/>
      <c r="F94" s="196">
        <f t="shared" si="2"/>
        <v>0</v>
      </c>
      <c r="G94" s="189"/>
    </row>
    <row r="95" spans="1:7" x14ac:dyDescent="0.25">
      <c r="A95" s="182" t="s">
        <v>1294</v>
      </c>
      <c r="B95" s="182" t="s">
        <v>532</v>
      </c>
      <c r="C95" s="297"/>
      <c r="D95" s="297"/>
      <c r="E95" s="197"/>
      <c r="F95" s="297"/>
      <c r="G95" s="189"/>
    </row>
    <row r="96" spans="1:7" x14ac:dyDescent="0.25">
      <c r="A96" s="182" t="s">
        <v>1295</v>
      </c>
      <c r="B96" s="182" t="s">
        <v>534</v>
      </c>
      <c r="C96" s="297"/>
      <c r="D96" s="297"/>
      <c r="E96" s="197"/>
      <c r="F96" s="297"/>
      <c r="G96" s="189"/>
    </row>
    <row r="97" spans="1:7" x14ac:dyDescent="0.25">
      <c r="A97" s="182" t="s">
        <v>1296</v>
      </c>
      <c r="B97" s="182" t="s">
        <v>2</v>
      </c>
      <c r="C97" s="297"/>
      <c r="D97" s="297"/>
      <c r="E97" s="197"/>
      <c r="F97" s="297"/>
      <c r="G97" s="189"/>
    </row>
    <row r="98" spans="1:7" x14ac:dyDescent="0.25">
      <c r="A98" s="182" t="s">
        <v>1297</v>
      </c>
      <c r="B98" s="188" t="s">
        <v>96</v>
      </c>
      <c r="C98" s="196">
        <f>SUM(C99:C109)</f>
        <v>0</v>
      </c>
      <c r="D98" s="196">
        <f t="shared" ref="D98:F98" si="3">SUM(D99:D109)</f>
        <v>0</v>
      </c>
      <c r="E98" s="196"/>
      <c r="F98" s="196">
        <f t="shared" si="3"/>
        <v>0</v>
      </c>
      <c r="G98" s="189"/>
    </row>
    <row r="99" spans="1:7" x14ac:dyDescent="0.25">
      <c r="A99" s="182" t="s">
        <v>1298</v>
      </c>
      <c r="B99" s="189" t="s">
        <v>270</v>
      </c>
      <c r="C99" s="297"/>
      <c r="D99" s="297"/>
      <c r="E99" s="197"/>
      <c r="F99" s="297"/>
      <c r="G99" s="189"/>
    </row>
    <row r="100" spans="1:7" s="169" customFormat="1" x14ac:dyDescent="0.25">
      <c r="A100" s="182" t="s">
        <v>1299</v>
      </c>
      <c r="B100" s="182" t="s">
        <v>529</v>
      </c>
      <c r="C100" s="297"/>
      <c r="D100" s="297"/>
      <c r="E100" s="197"/>
      <c r="F100" s="297"/>
      <c r="G100" s="189"/>
    </row>
    <row r="101" spans="1:7" x14ac:dyDescent="0.25">
      <c r="A101" s="182" t="s">
        <v>1300</v>
      </c>
      <c r="B101" s="189" t="s">
        <v>272</v>
      </c>
      <c r="C101" s="297"/>
      <c r="D101" s="297"/>
      <c r="E101" s="197"/>
      <c r="F101" s="297"/>
      <c r="G101" s="189"/>
    </row>
    <row r="102" spans="1:7" x14ac:dyDescent="0.25">
      <c r="A102" s="182" t="s">
        <v>1301</v>
      </c>
      <c r="B102" s="189" t="s">
        <v>274</v>
      </c>
      <c r="C102" s="297"/>
      <c r="D102" s="297"/>
      <c r="E102" s="197"/>
      <c r="F102" s="297"/>
      <c r="G102" s="189"/>
    </row>
    <row r="103" spans="1:7" x14ac:dyDescent="0.25">
      <c r="A103" s="182" t="s">
        <v>1302</v>
      </c>
      <c r="B103" s="189" t="s">
        <v>12</v>
      </c>
      <c r="C103" s="297"/>
      <c r="D103" s="297"/>
      <c r="E103" s="197"/>
      <c r="F103" s="297"/>
      <c r="G103" s="189"/>
    </row>
    <row r="104" spans="1:7" x14ac:dyDescent="0.25">
      <c r="A104" s="182" t="s">
        <v>1303</v>
      </c>
      <c r="B104" s="189" t="s">
        <v>277</v>
      </c>
      <c r="C104" s="297"/>
      <c r="D104" s="297"/>
      <c r="E104" s="197"/>
      <c r="F104" s="297"/>
      <c r="G104" s="189"/>
    </row>
    <row r="105" spans="1:7" x14ac:dyDescent="0.25">
      <c r="A105" s="182" t="s">
        <v>1304</v>
      </c>
      <c r="B105" s="189" t="s">
        <v>279</v>
      </c>
      <c r="C105" s="297"/>
      <c r="D105" s="297"/>
      <c r="E105" s="197"/>
      <c r="F105" s="297"/>
      <c r="G105" s="189"/>
    </row>
    <row r="106" spans="1:7" x14ac:dyDescent="0.25">
      <c r="A106" s="182" t="s">
        <v>1305</v>
      </c>
      <c r="B106" s="189" t="s">
        <v>281</v>
      </c>
      <c r="C106" s="297"/>
      <c r="D106" s="297"/>
      <c r="E106" s="197"/>
      <c r="F106" s="297"/>
      <c r="G106" s="189"/>
    </row>
    <row r="107" spans="1:7" x14ac:dyDescent="0.25">
      <c r="A107" s="182" t="s">
        <v>1306</v>
      </c>
      <c r="B107" s="189" t="s">
        <v>283</v>
      </c>
      <c r="C107" s="297"/>
      <c r="D107" s="297"/>
      <c r="E107" s="197"/>
      <c r="F107" s="297"/>
      <c r="G107" s="189"/>
    </row>
    <row r="108" spans="1:7" x14ac:dyDescent="0.25">
      <c r="A108" s="182" t="s">
        <v>1307</v>
      </c>
      <c r="B108" s="189" t="s">
        <v>285</v>
      </c>
      <c r="C108" s="297"/>
      <c r="D108" s="297"/>
      <c r="E108" s="197"/>
      <c r="F108" s="297"/>
      <c r="G108" s="189"/>
    </row>
    <row r="109" spans="1:7" x14ac:dyDescent="0.25">
      <c r="A109" s="182" t="s">
        <v>1308</v>
      </c>
      <c r="B109" s="189" t="s">
        <v>96</v>
      </c>
      <c r="C109" s="297"/>
      <c r="D109" s="297"/>
      <c r="E109" s="197"/>
      <c r="F109" s="297"/>
      <c r="G109" s="189"/>
    </row>
    <row r="110" spans="1:7" x14ac:dyDescent="0.25">
      <c r="A110" s="182" t="s">
        <v>1602</v>
      </c>
      <c r="B110" s="293" t="s">
        <v>100</v>
      </c>
      <c r="C110" s="297"/>
      <c r="D110" s="297"/>
      <c r="E110" s="197"/>
      <c r="F110" s="297"/>
      <c r="G110" s="189"/>
    </row>
    <row r="111" spans="1:7" x14ac:dyDescent="0.25">
      <c r="A111" s="182" t="s">
        <v>1603</v>
      </c>
      <c r="B111" s="293" t="s">
        <v>100</v>
      </c>
      <c r="C111" s="297"/>
      <c r="D111" s="297"/>
      <c r="E111" s="197"/>
      <c r="F111" s="297"/>
      <c r="G111" s="189"/>
    </row>
    <row r="112" spans="1:7" x14ac:dyDescent="0.25">
      <c r="A112" s="182" t="s">
        <v>1604</v>
      </c>
      <c r="B112" s="293" t="s">
        <v>100</v>
      </c>
      <c r="C112" s="297"/>
      <c r="D112" s="297"/>
      <c r="E112" s="197"/>
      <c r="F112" s="297"/>
      <c r="G112" s="189"/>
    </row>
    <row r="113" spans="1:7" x14ac:dyDescent="0.25">
      <c r="A113" s="182" t="s">
        <v>1605</v>
      </c>
      <c r="B113" s="293" t="s">
        <v>100</v>
      </c>
      <c r="C113" s="297"/>
      <c r="D113" s="297"/>
      <c r="E113" s="197"/>
      <c r="F113" s="297"/>
      <c r="G113" s="189"/>
    </row>
    <row r="114" spans="1:7" x14ac:dyDescent="0.25">
      <c r="A114" s="182" t="s">
        <v>1606</v>
      </c>
      <c r="B114" s="293" t="s">
        <v>100</v>
      </c>
      <c r="C114" s="297"/>
      <c r="D114" s="297"/>
      <c r="E114" s="197"/>
      <c r="F114" s="297"/>
      <c r="G114" s="189"/>
    </row>
    <row r="115" spans="1:7" x14ac:dyDescent="0.25">
      <c r="A115" s="182" t="s">
        <v>1607</v>
      </c>
      <c r="B115" s="293" t="s">
        <v>100</v>
      </c>
      <c r="C115" s="297"/>
      <c r="D115" s="297"/>
      <c r="E115" s="197"/>
      <c r="F115" s="297"/>
      <c r="G115" s="189"/>
    </row>
    <row r="116" spans="1:7" x14ac:dyDescent="0.25">
      <c r="A116" s="182" t="s">
        <v>1608</v>
      </c>
      <c r="B116" s="293" t="s">
        <v>100</v>
      </c>
      <c r="C116" s="297"/>
      <c r="D116" s="297"/>
      <c r="E116" s="197"/>
      <c r="F116" s="297"/>
      <c r="G116" s="189"/>
    </row>
    <row r="117" spans="1:7" x14ac:dyDescent="0.25">
      <c r="A117" s="182" t="s">
        <v>1609</v>
      </c>
      <c r="B117" s="293" t="s">
        <v>100</v>
      </c>
      <c r="C117" s="297"/>
      <c r="D117" s="297"/>
      <c r="E117" s="197"/>
      <c r="F117" s="297"/>
      <c r="G117" s="189"/>
    </row>
    <row r="118" spans="1:7" x14ac:dyDescent="0.25">
      <c r="A118" s="182" t="s">
        <v>1610</v>
      </c>
      <c r="B118" s="293" t="s">
        <v>100</v>
      </c>
      <c r="C118" s="297"/>
      <c r="D118" s="297"/>
      <c r="E118" s="197"/>
      <c r="F118" s="297"/>
      <c r="G118" s="189"/>
    </row>
    <row r="119" spans="1:7" x14ac:dyDescent="0.25">
      <c r="A119" s="182" t="s">
        <v>1611</v>
      </c>
      <c r="B119" s="293" t="s">
        <v>100</v>
      </c>
      <c r="C119" s="297"/>
      <c r="D119" s="297"/>
      <c r="E119" s="197"/>
      <c r="F119" s="297"/>
      <c r="G119" s="189"/>
    </row>
    <row r="120" spans="1:7" x14ac:dyDescent="0.25">
      <c r="A120" s="44"/>
      <c r="B120" s="44" t="s">
        <v>1143</v>
      </c>
      <c r="C120" s="44" t="s">
        <v>464</v>
      </c>
      <c r="D120" s="44" t="s">
        <v>465</v>
      </c>
      <c r="E120" s="44"/>
      <c r="F120" s="44" t="s">
        <v>433</v>
      </c>
      <c r="G120" s="44"/>
    </row>
    <row r="121" spans="1:7" x14ac:dyDescent="0.25">
      <c r="A121" s="182" t="s">
        <v>1309</v>
      </c>
      <c r="B121" s="287" t="s">
        <v>2173</v>
      </c>
      <c r="C121" s="297">
        <v>0.22134475387942926</v>
      </c>
      <c r="D121" s="297">
        <v>0.22055700839166761</v>
      </c>
      <c r="E121" s="197"/>
      <c r="F121" s="297">
        <v>0.2212675312158244</v>
      </c>
      <c r="G121" s="189"/>
    </row>
    <row r="122" spans="1:7" x14ac:dyDescent="0.25">
      <c r="A122" s="182" t="s">
        <v>1310</v>
      </c>
      <c r="B122" s="287" t="s">
        <v>2174</v>
      </c>
      <c r="C122" s="297">
        <v>0.41647841092191784</v>
      </c>
      <c r="D122" s="297">
        <v>0.32970858201456371</v>
      </c>
      <c r="E122" s="197"/>
      <c r="F122" s="297">
        <v>0.40797236751974508</v>
      </c>
      <c r="G122" s="189"/>
    </row>
    <row r="123" spans="1:7" x14ac:dyDescent="0.25">
      <c r="A123" s="182" t="s">
        <v>1311</v>
      </c>
      <c r="B123" s="287" t="s">
        <v>2175</v>
      </c>
      <c r="C123" s="297">
        <v>6.3307912003367731E-2</v>
      </c>
      <c r="D123" s="297">
        <v>9.5861305732716687E-2</v>
      </c>
      <c r="E123" s="197"/>
      <c r="F123" s="297">
        <v>6.6499120093054254E-2</v>
      </c>
      <c r="G123" s="189"/>
    </row>
    <row r="124" spans="1:7" x14ac:dyDescent="0.25">
      <c r="A124" s="182" t="s">
        <v>1312</v>
      </c>
      <c r="B124" s="287" t="s">
        <v>2176</v>
      </c>
      <c r="C124" s="297">
        <v>0.11870069060372485</v>
      </c>
      <c r="D124" s="297">
        <v>0.15370310429721581</v>
      </c>
      <c r="E124" s="197"/>
      <c r="F124" s="297">
        <v>0.12213197603792268</v>
      </c>
      <c r="G124" s="189"/>
    </row>
    <row r="125" spans="1:7" x14ac:dyDescent="0.25">
      <c r="A125" s="182" t="s">
        <v>1313</v>
      </c>
      <c r="B125" s="287" t="s">
        <v>2177</v>
      </c>
      <c r="C125" s="297">
        <v>0.18016823259156034</v>
      </c>
      <c r="D125" s="297">
        <v>0.20016999956383613</v>
      </c>
      <c r="E125" s="197"/>
      <c r="F125" s="297">
        <v>0.18212900513345373</v>
      </c>
      <c r="G125" s="189"/>
    </row>
    <row r="126" spans="1:7" x14ac:dyDescent="0.25">
      <c r="A126" s="182" t="s">
        <v>1314</v>
      </c>
      <c r="B126" s="290"/>
      <c r="C126" s="297"/>
      <c r="D126" s="297"/>
      <c r="E126" s="197"/>
      <c r="F126" s="297"/>
      <c r="G126" s="189"/>
    </row>
    <row r="127" spans="1:7" x14ac:dyDescent="0.25">
      <c r="A127" s="182" t="s">
        <v>1315</v>
      </c>
      <c r="B127" s="290"/>
      <c r="C127" s="297"/>
      <c r="D127" s="297"/>
      <c r="E127" s="197"/>
      <c r="F127" s="297"/>
      <c r="G127" s="189"/>
    </row>
    <row r="128" spans="1:7" x14ac:dyDescent="0.25">
      <c r="A128" s="182" t="s">
        <v>1316</v>
      </c>
      <c r="B128" s="290"/>
      <c r="C128" s="297"/>
      <c r="D128" s="297"/>
      <c r="E128" s="197"/>
      <c r="F128" s="297"/>
      <c r="G128" s="189"/>
    </row>
    <row r="129" spans="1:7" x14ac:dyDescent="0.25">
      <c r="A129" s="182" t="s">
        <v>1317</v>
      </c>
      <c r="B129" s="290"/>
      <c r="C129" s="297"/>
      <c r="D129" s="297"/>
      <c r="E129" s="197"/>
      <c r="F129" s="297"/>
      <c r="G129" s="189"/>
    </row>
    <row r="130" spans="1:7" x14ac:dyDescent="0.25">
      <c r="A130" s="182" t="s">
        <v>1318</v>
      </c>
      <c r="B130" s="290"/>
      <c r="C130" s="297"/>
      <c r="D130" s="297"/>
      <c r="E130" s="197"/>
      <c r="F130" s="297"/>
      <c r="G130" s="189"/>
    </row>
    <row r="131" spans="1:7" x14ac:dyDescent="0.25">
      <c r="A131" s="182" t="s">
        <v>1319</v>
      </c>
      <c r="B131" s="290"/>
      <c r="C131" s="297"/>
      <c r="D131" s="297"/>
      <c r="E131" s="197"/>
      <c r="F131" s="297"/>
      <c r="G131" s="189"/>
    </row>
    <row r="132" spans="1:7" x14ac:dyDescent="0.25">
      <c r="A132" s="182" t="s">
        <v>1320</v>
      </c>
      <c r="B132" s="290"/>
      <c r="C132" s="297"/>
      <c r="D132" s="297"/>
      <c r="E132" s="197"/>
      <c r="F132" s="297"/>
      <c r="G132" s="189"/>
    </row>
    <row r="133" spans="1:7" x14ac:dyDescent="0.25">
      <c r="A133" s="182" t="s">
        <v>1321</v>
      </c>
      <c r="B133" s="290"/>
      <c r="C133" s="297"/>
      <c r="D133" s="297"/>
      <c r="E133" s="197"/>
      <c r="F133" s="297"/>
      <c r="G133" s="189"/>
    </row>
    <row r="134" spans="1:7" x14ac:dyDescent="0.25">
      <c r="A134" s="182" t="s">
        <v>1322</v>
      </c>
      <c r="B134" s="290"/>
      <c r="C134" s="297"/>
      <c r="D134" s="297"/>
      <c r="E134" s="197"/>
      <c r="F134" s="297"/>
      <c r="G134" s="189"/>
    </row>
    <row r="135" spans="1:7" x14ac:dyDescent="0.25">
      <c r="A135" s="182" t="s">
        <v>1323</v>
      </c>
      <c r="B135" s="290"/>
      <c r="C135" s="297"/>
      <c r="D135" s="297"/>
      <c r="E135" s="197"/>
      <c r="F135" s="297"/>
      <c r="G135" s="189"/>
    </row>
    <row r="136" spans="1:7" x14ac:dyDescent="0.25">
      <c r="A136" s="182" t="s">
        <v>1324</v>
      </c>
      <c r="B136" s="290"/>
      <c r="C136" s="297"/>
      <c r="D136" s="297"/>
      <c r="E136" s="197"/>
      <c r="F136" s="297"/>
      <c r="G136" s="189"/>
    </row>
    <row r="137" spans="1:7" x14ac:dyDescent="0.25">
      <c r="A137" s="182" t="s">
        <v>1325</v>
      </c>
      <c r="B137" s="290"/>
      <c r="C137" s="297"/>
      <c r="D137" s="297"/>
      <c r="E137" s="197"/>
      <c r="F137" s="297"/>
      <c r="G137" s="189"/>
    </row>
    <row r="138" spans="1:7" x14ac:dyDescent="0.25">
      <c r="A138" s="182" t="s">
        <v>1326</v>
      </c>
      <c r="B138" s="290"/>
      <c r="C138" s="297"/>
      <c r="D138" s="297"/>
      <c r="E138" s="197"/>
      <c r="F138" s="297"/>
      <c r="G138" s="189"/>
    </row>
    <row r="139" spans="1:7" x14ac:dyDescent="0.25">
      <c r="A139" s="182" t="s">
        <v>1327</v>
      </c>
      <c r="B139" s="290"/>
      <c r="C139" s="297"/>
      <c r="D139" s="297"/>
      <c r="E139" s="197"/>
      <c r="F139" s="297"/>
      <c r="G139" s="189"/>
    </row>
    <row r="140" spans="1:7" x14ac:dyDescent="0.25">
      <c r="A140" s="182" t="s">
        <v>1328</v>
      </c>
      <c r="B140" s="290"/>
      <c r="C140" s="297"/>
      <c r="D140" s="297"/>
      <c r="E140" s="197"/>
      <c r="F140" s="297"/>
      <c r="G140" s="189"/>
    </row>
    <row r="141" spans="1:7" x14ac:dyDescent="0.25">
      <c r="A141" s="182" t="s">
        <v>1329</v>
      </c>
      <c r="B141" s="290"/>
      <c r="C141" s="297"/>
      <c r="D141" s="297"/>
      <c r="E141" s="197"/>
      <c r="F141" s="297"/>
      <c r="G141" s="189"/>
    </row>
    <row r="142" spans="1:7" x14ac:dyDescent="0.25">
      <c r="A142" s="182" t="s">
        <v>1330</v>
      </c>
      <c r="B142" s="290"/>
      <c r="C142" s="297"/>
      <c r="D142" s="297"/>
      <c r="E142" s="197"/>
      <c r="F142" s="297"/>
      <c r="G142" s="189"/>
    </row>
    <row r="143" spans="1:7" x14ac:dyDescent="0.25">
      <c r="A143" s="182" t="s">
        <v>1331</v>
      </c>
      <c r="B143" s="290"/>
      <c r="C143" s="297"/>
      <c r="D143" s="297"/>
      <c r="E143" s="197"/>
      <c r="F143" s="297"/>
      <c r="G143" s="189"/>
    </row>
    <row r="144" spans="1:7" x14ac:dyDescent="0.25">
      <c r="A144" s="182" t="s">
        <v>1332</v>
      </c>
      <c r="B144" s="290"/>
      <c r="C144" s="297"/>
      <c r="D144" s="297"/>
      <c r="E144" s="197"/>
      <c r="F144" s="297"/>
      <c r="G144" s="189"/>
    </row>
    <row r="145" spans="1:7" x14ac:dyDescent="0.25">
      <c r="A145" s="182" t="s">
        <v>1333</v>
      </c>
      <c r="B145" s="290"/>
      <c r="C145" s="297"/>
      <c r="D145" s="297"/>
      <c r="E145" s="197"/>
      <c r="F145" s="297"/>
      <c r="G145" s="189"/>
    </row>
    <row r="146" spans="1:7" x14ac:dyDescent="0.25">
      <c r="A146" s="182" t="s">
        <v>1334</v>
      </c>
      <c r="B146" s="290"/>
      <c r="C146" s="297"/>
      <c r="D146" s="297"/>
      <c r="E146" s="197"/>
      <c r="F146" s="297"/>
      <c r="G146" s="189"/>
    </row>
    <row r="147" spans="1:7" x14ac:dyDescent="0.25">
      <c r="A147" s="182" t="s">
        <v>1335</v>
      </c>
      <c r="B147" s="290"/>
      <c r="C147" s="297"/>
      <c r="D147" s="297"/>
      <c r="E147" s="197"/>
      <c r="F147" s="297"/>
      <c r="G147" s="189"/>
    </row>
    <row r="148" spans="1:7" x14ac:dyDescent="0.25">
      <c r="A148" s="182" t="s">
        <v>1336</v>
      </c>
      <c r="B148" s="290"/>
      <c r="C148" s="297"/>
      <c r="D148" s="297"/>
      <c r="E148" s="197"/>
      <c r="F148" s="297"/>
      <c r="G148" s="189"/>
    </row>
    <row r="149" spans="1:7" x14ac:dyDescent="0.25">
      <c r="A149" s="182" t="s">
        <v>1337</v>
      </c>
      <c r="B149" s="290"/>
      <c r="C149" s="297"/>
      <c r="D149" s="297"/>
      <c r="E149" s="197"/>
      <c r="F149" s="297"/>
      <c r="G149" s="189"/>
    </row>
    <row r="150" spans="1:7" x14ac:dyDescent="0.25">
      <c r="A150" s="182" t="s">
        <v>1338</v>
      </c>
      <c r="B150" s="290"/>
      <c r="C150" s="297"/>
      <c r="D150" s="297"/>
      <c r="E150" s="197"/>
      <c r="F150" s="297"/>
      <c r="G150" s="189"/>
    </row>
    <row r="151" spans="1:7" x14ac:dyDescent="0.25">
      <c r="A151" s="182" t="s">
        <v>1339</v>
      </c>
      <c r="B151" s="290"/>
      <c r="C151" s="297"/>
      <c r="D151" s="297"/>
      <c r="E151" s="197"/>
      <c r="F151" s="297"/>
      <c r="G151" s="189"/>
    </row>
    <row r="152" spans="1:7" x14ac:dyDescent="0.25">
      <c r="A152" s="182" t="s">
        <v>1340</v>
      </c>
      <c r="B152" s="290"/>
      <c r="C152" s="297"/>
      <c r="D152" s="297"/>
      <c r="E152" s="197"/>
      <c r="F152" s="297"/>
      <c r="G152" s="189"/>
    </row>
    <row r="153" spans="1:7" x14ac:dyDescent="0.25">
      <c r="A153" s="182" t="s">
        <v>1341</v>
      </c>
      <c r="B153" s="290"/>
      <c r="C153" s="297"/>
      <c r="D153" s="297"/>
      <c r="E153" s="197"/>
      <c r="F153" s="297"/>
      <c r="G153" s="189"/>
    </row>
    <row r="154" spans="1:7" x14ac:dyDescent="0.25">
      <c r="A154" s="182" t="s">
        <v>1342</v>
      </c>
      <c r="B154" s="290"/>
      <c r="C154" s="297"/>
      <c r="D154" s="297"/>
      <c r="E154" s="197"/>
      <c r="F154" s="297"/>
      <c r="G154" s="189"/>
    </row>
    <row r="155" spans="1:7" x14ac:dyDescent="0.25">
      <c r="A155" s="182" t="s">
        <v>1343</v>
      </c>
      <c r="B155" s="290"/>
      <c r="C155" s="297"/>
      <c r="D155" s="297"/>
      <c r="E155" s="197"/>
      <c r="F155" s="297"/>
      <c r="G155" s="189"/>
    </row>
    <row r="156" spans="1:7" x14ac:dyDescent="0.25">
      <c r="A156" s="182" t="s">
        <v>1344</v>
      </c>
      <c r="B156" s="290"/>
      <c r="C156" s="297"/>
      <c r="D156" s="297"/>
      <c r="E156" s="197"/>
      <c r="F156" s="297"/>
      <c r="G156" s="189"/>
    </row>
    <row r="157" spans="1:7" x14ac:dyDescent="0.25">
      <c r="A157" s="182" t="s">
        <v>1345</v>
      </c>
      <c r="B157" s="290"/>
      <c r="C157" s="297"/>
      <c r="D157" s="297"/>
      <c r="E157" s="197"/>
      <c r="F157" s="297"/>
      <c r="G157" s="189"/>
    </row>
    <row r="158" spans="1:7" x14ac:dyDescent="0.25">
      <c r="A158" s="182" t="s">
        <v>1346</v>
      </c>
      <c r="B158" s="290"/>
      <c r="C158" s="297"/>
      <c r="D158" s="297"/>
      <c r="E158" s="197"/>
      <c r="F158" s="297"/>
      <c r="G158" s="189"/>
    </row>
    <row r="159" spans="1:7" x14ac:dyDescent="0.25">
      <c r="A159" s="182" t="s">
        <v>1347</v>
      </c>
      <c r="B159" s="290"/>
      <c r="C159" s="297"/>
      <c r="D159" s="297"/>
      <c r="E159" s="197"/>
      <c r="F159" s="297"/>
      <c r="G159" s="189"/>
    </row>
    <row r="160" spans="1:7" x14ac:dyDescent="0.25">
      <c r="A160" s="182" t="s">
        <v>1348</v>
      </c>
      <c r="B160" s="290"/>
      <c r="C160" s="297"/>
      <c r="D160" s="297"/>
      <c r="E160" s="197"/>
      <c r="F160" s="297"/>
      <c r="G160" s="189"/>
    </row>
    <row r="161" spans="1:7" x14ac:dyDescent="0.25">
      <c r="A161" s="182" t="s">
        <v>1349</v>
      </c>
      <c r="B161" s="290"/>
      <c r="C161" s="297"/>
      <c r="D161" s="297"/>
      <c r="E161" s="197"/>
      <c r="F161" s="297"/>
      <c r="G161" s="189"/>
    </row>
    <row r="162" spans="1:7" x14ac:dyDescent="0.25">
      <c r="A162" s="182" t="s">
        <v>1350</v>
      </c>
      <c r="B162" s="290"/>
      <c r="C162" s="297"/>
      <c r="D162" s="297"/>
      <c r="E162" s="197"/>
      <c r="F162" s="297"/>
      <c r="G162" s="189"/>
    </row>
    <row r="163" spans="1:7" x14ac:dyDescent="0.25">
      <c r="A163" s="182" t="s">
        <v>1351</v>
      </c>
      <c r="B163" s="290"/>
      <c r="C163" s="297"/>
      <c r="D163" s="297"/>
      <c r="E163" s="197"/>
      <c r="F163" s="297"/>
      <c r="G163" s="189"/>
    </row>
    <row r="164" spans="1:7" x14ac:dyDescent="0.25">
      <c r="A164" s="182" t="s">
        <v>1352</v>
      </c>
      <c r="B164" s="290"/>
      <c r="C164" s="297"/>
      <c r="D164" s="297"/>
      <c r="E164" s="197"/>
      <c r="F164" s="297"/>
      <c r="G164" s="189"/>
    </row>
    <row r="165" spans="1:7" x14ac:dyDescent="0.25">
      <c r="A165" s="182" t="s">
        <v>1353</v>
      </c>
      <c r="B165" s="290"/>
      <c r="C165" s="297"/>
      <c r="D165" s="297"/>
      <c r="E165" s="197"/>
      <c r="F165" s="297"/>
      <c r="G165" s="189"/>
    </row>
    <row r="166" spans="1:7" x14ac:dyDescent="0.25">
      <c r="A166" s="182" t="s">
        <v>1354</v>
      </c>
      <c r="B166" s="290"/>
      <c r="C166" s="297"/>
      <c r="D166" s="297"/>
      <c r="E166" s="197"/>
      <c r="F166" s="297"/>
      <c r="G166" s="189"/>
    </row>
    <row r="167" spans="1:7" x14ac:dyDescent="0.25">
      <c r="A167" s="182" t="s">
        <v>1355</v>
      </c>
      <c r="B167" s="290"/>
      <c r="C167" s="297"/>
      <c r="D167" s="297"/>
      <c r="E167" s="197"/>
      <c r="F167" s="297"/>
      <c r="G167" s="189"/>
    </row>
    <row r="168" spans="1:7" x14ac:dyDescent="0.25">
      <c r="A168" s="182" t="s">
        <v>1356</v>
      </c>
      <c r="B168" s="290"/>
      <c r="C168" s="297"/>
      <c r="D168" s="297"/>
      <c r="E168" s="197"/>
      <c r="F168" s="297"/>
      <c r="G168" s="189"/>
    </row>
    <row r="169" spans="1:7" x14ac:dyDescent="0.25">
      <c r="A169" s="182" t="s">
        <v>1357</v>
      </c>
      <c r="B169" s="290"/>
      <c r="C169" s="297"/>
      <c r="D169" s="297"/>
      <c r="E169" s="197"/>
      <c r="F169" s="297"/>
      <c r="G169" s="189"/>
    </row>
    <row r="170" spans="1:7" x14ac:dyDescent="0.25">
      <c r="A170" s="182" t="s">
        <v>1358</v>
      </c>
      <c r="B170" s="290"/>
      <c r="C170" s="297"/>
      <c r="D170" s="297"/>
      <c r="E170" s="197"/>
      <c r="F170" s="297"/>
      <c r="G170" s="189"/>
    </row>
    <row r="171" spans="1:7" x14ac:dyDescent="0.25">
      <c r="A171" s="44"/>
      <c r="B171" s="44" t="s">
        <v>587</v>
      </c>
      <c r="C171" s="44" t="s">
        <v>464</v>
      </c>
      <c r="D171" s="44" t="s">
        <v>465</v>
      </c>
      <c r="E171" s="44"/>
      <c r="F171" s="44" t="s">
        <v>433</v>
      </c>
      <c r="G171" s="44"/>
    </row>
    <row r="172" spans="1:7" x14ac:dyDescent="0.25">
      <c r="A172" s="182" t="s">
        <v>1359</v>
      </c>
      <c r="B172" s="182" t="s">
        <v>589</v>
      </c>
      <c r="C172" s="297">
        <v>0.99939372522620185</v>
      </c>
      <c r="D172" s="297">
        <v>0.99950748888197893</v>
      </c>
      <c r="E172" s="198"/>
      <c r="F172" s="297">
        <v>0.99940487868547145</v>
      </c>
      <c r="G172" s="189"/>
    </row>
    <row r="173" spans="1:7" x14ac:dyDescent="0.25">
      <c r="A173" s="182" t="s">
        <v>1360</v>
      </c>
      <c r="B173" s="182" t="s">
        <v>591</v>
      </c>
      <c r="C173" s="297">
        <v>6.0627477379804275E-4</v>
      </c>
      <c r="D173" s="297">
        <v>4.9251111802110705E-4</v>
      </c>
      <c r="E173" s="198"/>
      <c r="F173" s="297">
        <v>5.9512192327693906E-4</v>
      </c>
      <c r="G173" s="189"/>
    </row>
    <row r="174" spans="1:7" x14ac:dyDescent="0.25">
      <c r="A174" s="182" t="s">
        <v>1361</v>
      </c>
      <c r="B174" s="182" t="s">
        <v>96</v>
      </c>
      <c r="C174" s="297">
        <v>0</v>
      </c>
      <c r="D174" s="297">
        <v>0</v>
      </c>
      <c r="E174" s="198"/>
      <c r="F174" s="297">
        <v>0</v>
      </c>
      <c r="G174" s="189"/>
    </row>
    <row r="175" spans="1:7" x14ac:dyDescent="0.25">
      <c r="A175" s="182" t="s">
        <v>1362</v>
      </c>
      <c r="B175" s="182"/>
      <c r="C175" s="197"/>
      <c r="D175" s="197"/>
      <c r="E175" s="198"/>
      <c r="F175" s="197"/>
      <c r="G175" s="189"/>
    </row>
    <row r="176" spans="1:7" x14ac:dyDescent="0.25">
      <c r="A176" s="182" t="s">
        <v>1363</v>
      </c>
      <c r="B176" s="182"/>
      <c r="C176" s="197"/>
      <c r="D176" s="197"/>
      <c r="E176" s="198"/>
      <c r="F176" s="197"/>
      <c r="G176" s="189"/>
    </row>
    <row r="177" spans="1:7" x14ac:dyDescent="0.25">
      <c r="A177" s="182" t="s">
        <v>1364</v>
      </c>
      <c r="B177" s="182"/>
      <c r="C177" s="197"/>
      <c r="D177" s="197"/>
      <c r="E177" s="198"/>
      <c r="F177" s="197"/>
      <c r="G177" s="189"/>
    </row>
    <row r="178" spans="1:7" x14ac:dyDescent="0.25">
      <c r="A178" s="182" t="s">
        <v>1365</v>
      </c>
      <c r="B178" s="182"/>
      <c r="C178" s="197"/>
      <c r="D178" s="197"/>
      <c r="E178" s="198"/>
      <c r="F178" s="197"/>
      <c r="G178" s="189"/>
    </row>
    <row r="179" spans="1:7" x14ac:dyDescent="0.25">
      <c r="A179" s="182" t="s">
        <v>1366</v>
      </c>
      <c r="B179" s="182"/>
      <c r="C179" s="197"/>
      <c r="D179" s="197"/>
      <c r="E179" s="198"/>
      <c r="F179" s="197"/>
      <c r="G179" s="189"/>
    </row>
    <row r="180" spans="1:7" x14ac:dyDescent="0.25">
      <c r="A180" s="182" t="s">
        <v>1367</v>
      </c>
      <c r="B180" s="182"/>
      <c r="C180" s="197"/>
      <c r="D180" s="197"/>
      <c r="E180" s="198"/>
      <c r="F180" s="197"/>
      <c r="G180" s="189"/>
    </row>
    <row r="181" spans="1:7" x14ac:dyDescent="0.25">
      <c r="A181" s="44"/>
      <c r="B181" s="44" t="s">
        <v>599</v>
      </c>
      <c r="C181" s="44" t="s">
        <v>464</v>
      </c>
      <c r="D181" s="44" t="s">
        <v>465</v>
      </c>
      <c r="E181" s="44"/>
      <c r="F181" s="44" t="s">
        <v>433</v>
      </c>
      <c r="G181" s="44"/>
    </row>
    <row r="182" spans="1:7" x14ac:dyDescent="0.25">
      <c r="A182" s="182" t="s">
        <v>1368</v>
      </c>
      <c r="B182" s="182" t="s">
        <v>601</v>
      </c>
      <c r="C182" s="297">
        <v>0.22576465923864772</v>
      </c>
      <c r="D182" s="297">
        <v>0.17466614633006175</v>
      </c>
      <c r="E182" s="198"/>
      <c r="F182" s="297">
        <v>0.22075547624225439</v>
      </c>
      <c r="G182" s="189"/>
    </row>
    <row r="183" spans="1:7" x14ac:dyDescent="0.25">
      <c r="A183" s="182" t="s">
        <v>1369</v>
      </c>
      <c r="B183" s="182" t="s">
        <v>603</v>
      </c>
      <c r="C183" s="297">
        <v>0.77423534076135225</v>
      </c>
      <c r="D183" s="297">
        <v>0.82533385366993817</v>
      </c>
      <c r="E183" s="198"/>
      <c r="F183" s="297">
        <v>0.77924452375774567</v>
      </c>
      <c r="G183" s="189"/>
    </row>
    <row r="184" spans="1:7" x14ac:dyDescent="0.25">
      <c r="A184" s="182" t="s">
        <v>1370</v>
      </c>
      <c r="B184" s="182" t="s">
        <v>96</v>
      </c>
      <c r="C184" s="297"/>
      <c r="D184" s="297"/>
      <c r="E184" s="198"/>
      <c r="F184" s="297"/>
      <c r="G184" s="189"/>
    </row>
    <row r="185" spans="1:7" x14ac:dyDescent="0.25">
      <c r="A185" s="182" t="s">
        <v>1371</v>
      </c>
      <c r="B185" s="182"/>
      <c r="C185" s="182"/>
      <c r="D185" s="182"/>
      <c r="E185" s="180"/>
      <c r="F185" s="182"/>
      <c r="G185" s="189"/>
    </row>
    <row r="186" spans="1:7" x14ac:dyDescent="0.25">
      <c r="A186" s="182" t="s">
        <v>1372</v>
      </c>
      <c r="B186" s="182"/>
      <c r="C186" s="182"/>
      <c r="D186" s="182"/>
      <c r="E186" s="180"/>
      <c r="F186" s="182"/>
      <c r="G186" s="189"/>
    </row>
    <row r="187" spans="1:7" x14ac:dyDescent="0.25">
      <c r="A187" s="182" t="s">
        <v>1373</v>
      </c>
      <c r="B187" s="182"/>
      <c r="C187" s="182"/>
      <c r="D187" s="182"/>
      <c r="E187" s="180"/>
      <c r="F187" s="182"/>
      <c r="G187" s="189"/>
    </row>
    <row r="188" spans="1:7" x14ac:dyDescent="0.25">
      <c r="A188" s="182" t="s">
        <v>1374</v>
      </c>
      <c r="B188" s="182"/>
      <c r="C188" s="182"/>
      <c r="D188" s="182"/>
      <c r="E188" s="180"/>
      <c r="F188" s="182"/>
      <c r="G188" s="189"/>
    </row>
    <row r="189" spans="1:7" x14ac:dyDescent="0.25">
      <c r="A189" s="182" t="s">
        <v>1375</v>
      </c>
      <c r="B189" s="182"/>
      <c r="C189" s="182"/>
      <c r="D189" s="182"/>
      <c r="E189" s="180"/>
      <c r="F189" s="182"/>
      <c r="G189" s="189"/>
    </row>
    <row r="190" spans="1:7" x14ac:dyDescent="0.25">
      <c r="A190" s="182" t="s">
        <v>1376</v>
      </c>
      <c r="B190" s="182"/>
      <c r="C190" s="182"/>
      <c r="D190" s="182"/>
      <c r="E190" s="180"/>
      <c r="F190" s="182"/>
      <c r="G190" s="189"/>
    </row>
    <row r="191" spans="1:7" x14ac:dyDescent="0.25">
      <c r="A191" s="44"/>
      <c r="B191" s="44" t="s">
        <v>611</v>
      </c>
      <c r="C191" s="44" t="s">
        <v>464</v>
      </c>
      <c r="D191" s="44" t="s">
        <v>465</v>
      </c>
      <c r="E191" s="44"/>
      <c r="F191" s="44" t="s">
        <v>433</v>
      </c>
      <c r="G191" s="44"/>
    </row>
    <row r="192" spans="1:7" x14ac:dyDescent="0.25">
      <c r="A192" s="182" t="s">
        <v>1377</v>
      </c>
      <c r="B192" s="190" t="s">
        <v>613</v>
      </c>
      <c r="C192" s="297">
        <v>0.18914363634631604</v>
      </c>
      <c r="D192" s="297">
        <v>0.10426814252741151</v>
      </c>
      <c r="E192" s="198"/>
      <c r="F192" s="297">
        <v>0.18082351521152523</v>
      </c>
      <c r="G192" s="189"/>
    </row>
    <row r="193" spans="1:7" x14ac:dyDescent="0.25">
      <c r="A193" s="182" t="s">
        <v>1378</v>
      </c>
      <c r="B193" s="190" t="s">
        <v>615</v>
      </c>
      <c r="C193" s="297">
        <v>6.0443448680373192E-2</v>
      </c>
      <c r="D193" s="297">
        <v>6.836916552930225E-2</v>
      </c>
      <c r="E193" s="198"/>
      <c r="F193" s="297">
        <v>6.1220481703412599E-2</v>
      </c>
      <c r="G193" s="189"/>
    </row>
    <row r="194" spans="1:7" x14ac:dyDescent="0.25">
      <c r="A194" s="182" t="s">
        <v>1379</v>
      </c>
      <c r="B194" s="190" t="s">
        <v>617</v>
      </c>
      <c r="C194" s="297">
        <v>5.0738302405725882E-2</v>
      </c>
      <c r="D194" s="297">
        <v>3.5141429698358428E-2</v>
      </c>
      <c r="E194" s="197"/>
      <c r="F194" s="297">
        <v>4.9209401665688095E-2</v>
      </c>
      <c r="G194" s="189"/>
    </row>
    <row r="195" spans="1:7" x14ac:dyDescent="0.25">
      <c r="A195" s="182" t="s">
        <v>1380</v>
      </c>
      <c r="B195" s="190" t="s">
        <v>619</v>
      </c>
      <c r="C195" s="297">
        <v>0.11069069867345536</v>
      </c>
      <c r="D195" s="297">
        <v>0.17189645601425774</v>
      </c>
      <c r="E195" s="197"/>
      <c r="F195" s="297">
        <v>0.11669084117044151</v>
      </c>
      <c r="G195" s="189"/>
    </row>
    <row r="196" spans="1:7" x14ac:dyDescent="0.25">
      <c r="A196" s="182" t="s">
        <v>1381</v>
      </c>
      <c r="B196" s="190" t="s">
        <v>621</v>
      </c>
      <c r="C196" s="297">
        <v>0.58898391389412963</v>
      </c>
      <c r="D196" s="297">
        <v>0.62032480623066999</v>
      </c>
      <c r="E196" s="197"/>
      <c r="F196" s="297">
        <v>0.59205576024893258</v>
      </c>
      <c r="G196" s="189"/>
    </row>
    <row r="197" spans="1:7" x14ac:dyDescent="0.25">
      <c r="A197" s="182" t="s">
        <v>2154</v>
      </c>
      <c r="B197" s="187"/>
      <c r="C197" s="197"/>
      <c r="D197" s="197"/>
      <c r="E197" s="197"/>
      <c r="F197" s="197"/>
      <c r="G197" s="189"/>
    </row>
    <row r="198" spans="1:7" x14ac:dyDescent="0.25">
      <c r="A198" s="220" t="s">
        <v>2155</v>
      </c>
      <c r="B198" s="187"/>
      <c r="C198" s="197"/>
      <c r="D198" s="197"/>
      <c r="E198" s="197"/>
      <c r="F198" s="197"/>
      <c r="G198" s="189"/>
    </row>
    <row r="199" spans="1:7" x14ac:dyDescent="0.25">
      <c r="A199" s="220" t="s">
        <v>2156</v>
      </c>
      <c r="B199" s="190"/>
      <c r="C199" s="197"/>
      <c r="D199" s="197"/>
      <c r="E199" s="197"/>
      <c r="F199" s="197"/>
      <c r="G199" s="189"/>
    </row>
    <row r="200" spans="1:7" x14ac:dyDescent="0.25">
      <c r="A200" s="220" t="s">
        <v>2157</v>
      </c>
      <c r="B200" s="190"/>
      <c r="C200" s="197"/>
      <c r="D200" s="197"/>
      <c r="E200" s="197"/>
      <c r="F200" s="197"/>
      <c r="G200" s="189"/>
    </row>
    <row r="201" spans="1:7" x14ac:dyDescent="0.25">
      <c r="A201" s="44"/>
      <c r="B201" s="44" t="s">
        <v>626</v>
      </c>
      <c r="C201" s="44" t="s">
        <v>464</v>
      </c>
      <c r="D201" s="44" t="s">
        <v>465</v>
      </c>
      <c r="E201" s="44"/>
      <c r="F201" s="44" t="s">
        <v>433</v>
      </c>
      <c r="G201" s="44"/>
    </row>
    <row r="202" spans="1:7" x14ac:dyDescent="0.25">
      <c r="A202" s="182" t="s">
        <v>1382</v>
      </c>
      <c r="B202" s="182" t="s">
        <v>628</v>
      </c>
      <c r="C202" s="297">
        <v>4.3E-3</v>
      </c>
      <c r="D202" s="297">
        <v>0</v>
      </c>
      <c r="E202" s="198"/>
      <c r="F202" s="297">
        <v>4.1999999999999997E-3</v>
      </c>
      <c r="G202" s="189"/>
    </row>
    <row r="203" spans="1:7" x14ac:dyDescent="0.25">
      <c r="A203" s="182" t="s">
        <v>2158</v>
      </c>
      <c r="B203" s="191"/>
      <c r="C203" s="197"/>
      <c r="D203" s="197"/>
      <c r="E203" s="198"/>
      <c r="F203" s="197"/>
      <c r="G203" s="189"/>
    </row>
    <row r="204" spans="1:7" x14ac:dyDescent="0.25">
      <c r="A204" s="220" t="s">
        <v>2159</v>
      </c>
      <c r="B204" s="191"/>
      <c r="C204" s="197"/>
      <c r="D204" s="197"/>
      <c r="E204" s="198"/>
      <c r="F204" s="197"/>
      <c r="G204" s="189"/>
    </row>
    <row r="205" spans="1:7" x14ac:dyDescent="0.25">
      <c r="A205" s="220" t="s">
        <v>2160</v>
      </c>
      <c r="B205" s="191"/>
      <c r="C205" s="197"/>
      <c r="D205" s="197"/>
      <c r="E205" s="198"/>
      <c r="F205" s="197"/>
      <c r="G205" s="189"/>
    </row>
    <row r="206" spans="1:7" x14ac:dyDescent="0.25">
      <c r="A206" s="220" t="s">
        <v>2161</v>
      </c>
      <c r="B206" s="191"/>
      <c r="C206" s="197"/>
      <c r="D206" s="197"/>
      <c r="E206" s="198"/>
      <c r="F206" s="197"/>
      <c r="G206" s="189"/>
    </row>
    <row r="207" spans="1:7" x14ac:dyDescent="0.25">
      <c r="A207" s="220" t="s">
        <v>2162</v>
      </c>
      <c r="B207" s="189"/>
      <c r="C207" s="189"/>
      <c r="D207" s="189"/>
      <c r="E207" s="189"/>
      <c r="F207" s="189"/>
      <c r="G207" s="189"/>
    </row>
    <row r="208" spans="1:7" x14ac:dyDescent="0.25">
      <c r="A208" s="220" t="s">
        <v>2163</v>
      </c>
      <c r="B208" s="189"/>
      <c r="C208" s="189"/>
      <c r="D208" s="189"/>
      <c r="E208" s="189"/>
      <c r="F208" s="189"/>
      <c r="G208" s="189"/>
    </row>
    <row r="209" spans="1:7" x14ac:dyDescent="0.25">
      <c r="A209" s="220" t="s">
        <v>2164</v>
      </c>
      <c r="B209" s="189"/>
      <c r="C209" s="189"/>
      <c r="D209" s="189"/>
      <c r="E209" s="189"/>
      <c r="F209" s="189"/>
      <c r="G209" s="189"/>
    </row>
    <row r="210" spans="1:7" ht="18.75" x14ac:dyDescent="0.25">
      <c r="A210" s="127"/>
      <c r="B210" s="211" t="s">
        <v>1199</v>
      </c>
      <c r="C210" s="210"/>
      <c r="D210" s="210"/>
      <c r="E210" s="210"/>
      <c r="F210" s="210"/>
      <c r="G210" s="210"/>
    </row>
    <row r="211" spans="1:7" x14ac:dyDescent="0.25">
      <c r="A211" s="44"/>
      <c r="B211" s="44" t="s">
        <v>633</v>
      </c>
      <c r="C211" s="44" t="s">
        <v>634</v>
      </c>
      <c r="D211" s="44" t="s">
        <v>635</v>
      </c>
      <c r="E211" s="44"/>
      <c r="F211" s="44" t="s">
        <v>464</v>
      </c>
      <c r="G211" s="44" t="s">
        <v>636</v>
      </c>
    </row>
    <row r="212" spans="1:7" x14ac:dyDescent="0.25">
      <c r="A212" s="182" t="s">
        <v>1383</v>
      </c>
      <c r="B212" s="189" t="s">
        <v>638</v>
      </c>
      <c r="C212" s="291">
        <v>3045.2370000000001</v>
      </c>
      <c r="D212" s="182"/>
      <c r="E212" s="192"/>
      <c r="F212" s="193"/>
      <c r="G212" s="193"/>
    </row>
    <row r="213" spans="1:7" x14ac:dyDescent="0.25">
      <c r="A213" s="192"/>
      <c r="B213" s="194"/>
      <c r="C213" s="192"/>
      <c r="D213" s="192"/>
      <c r="E213" s="192"/>
      <c r="F213" s="193"/>
      <c r="G213" s="193"/>
    </row>
    <row r="214" spans="1:7" x14ac:dyDescent="0.25">
      <c r="A214" s="182"/>
      <c r="B214" s="189" t="s">
        <v>639</v>
      </c>
      <c r="C214" s="192"/>
      <c r="D214" s="192"/>
      <c r="E214" s="192"/>
      <c r="F214" s="193"/>
      <c r="G214" s="193"/>
    </row>
    <row r="215" spans="1:7" x14ac:dyDescent="0.25">
      <c r="A215" s="182" t="s">
        <v>1384</v>
      </c>
      <c r="B215" s="287" t="s">
        <v>2178</v>
      </c>
      <c r="C215" s="291">
        <v>8087</v>
      </c>
      <c r="D215" s="298">
        <v>7685</v>
      </c>
      <c r="E215" s="192"/>
      <c r="F215" s="199">
        <f>IF($C$239=0,"",IF(C215="[for completion]","",IF(C215="","",C215/$C$239)))</f>
        <v>0.183424852967527</v>
      </c>
      <c r="G215" s="199">
        <f>IF($D$239=0,"",IF(D215="[for completion]","",IF(D215="","",D215/$D$239)))</f>
        <v>0.5308053598563337</v>
      </c>
    </row>
    <row r="216" spans="1:7" x14ac:dyDescent="0.25">
      <c r="A216" s="182" t="s">
        <v>1385</v>
      </c>
      <c r="B216" s="287" t="s">
        <v>2179</v>
      </c>
      <c r="C216" s="291">
        <v>16202.1</v>
      </c>
      <c r="D216" s="298">
        <v>5566</v>
      </c>
      <c r="E216" s="192"/>
      <c r="F216" s="199">
        <f t="shared" ref="F216:F238" si="4">IF($C$239=0,"",IF(C216="[for completion]","",IF(C216="","",C216/$C$239)))</f>
        <v>0.36748705456475445</v>
      </c>
      <c r="G216" s="199">
        <f t="shared" ref="G216:G238" si="5">IF($D$239=0,"",IF(D216="[for completion]","",IF(D216="","",D216/$D$239)))</f>
        <v>0.38444536538195884</v>
      </c>
    </row>
    <row r="217" spans="1:7" x14ac:dyDescent="0.25">
      <c r="A217" s="182" t="s">
        <v>1386</v>
      </c>
      <c r="B217" s="287" t="s">
        <v>2180</v>
      </c>
      <c r="C217" s="291">
        <v>8571.4</v>
      </c>
      <c r="D217" s="298">
        <v>958</v>
      </c>
      <c r="E217" s="192"/>
      <c r="F217" s="199">
        <f t="shared" si="4"/>
        <v>0.19441174535994321</v>
      </c>
      <c r="G217" s="199">
        <f t="shared" si="5"/>
        <v>6.6169360408896261E-2</v>
      </c>
    </row>
    <row r="218" spans="1:7" x14ac:dyDescent="0.25">
      <c r="A218" s="182" t="s">
        <v>1387</v>
      </c>
      <c r="B218" s="287" t="s">
        <v>2181</v>
      </c>
      <c r="C218" s="291">
        <v>6256.1</v>
      </c>
      <c r="D218" s="298">
        <v>213</v>
      </c>
      <c r="E218" s="192"/>
      <c r="F218" s="199">
        <f t="shared" si="4"/>
        <v>0.14189739367505202</v>
      </c>
      <c r="G218" s="199">
        <f t="shared" si="5"/>
        <v>1.4711976792374638E-2</v>
      </c>
    </row>
    <row r="219" spans="1:7" x14ac:dyDescent="0.25">
      <c r="A219" s="182" t="s">
        <v>1388</v>
      </c>
      <c r="B219" s="287" t="s">
        <v>2211</v>
      </c>
      <c r="C219" s="291">
        <v>2549.6</v>
      </c>
      <c r="D219" s="298">
        <v>39</v>
      </c>
      <c r="E219" s="192"/>
      <c r="F219" s="199">
        <f t="shared" si="4"/>
        <v>5.7828614458514505E-2</v>
      </c>
      <c r="G219" s="199">
        <f t="shared" si="5"/>
        <v>2.6937422295897225E-3</v>
      </c>
    </row>
    <row r="220" spans="1:7" x14ac:dyDescent="0.25">
      <c r="A220" s="182" t="s">
        <v>1389</v>
      </c>
      <c r="B220" s="287" t="s">
        <v>2182</v>
      </c>
      <c r="C220" s="291">
        <v>2422.6999999999998</v>
      </c>
      <c r="D220" s="298">
        <v>17</v>
      </c>
      <c r="E220" s="192"/>
      <c r="F220" s="199">
        <f t="shared" si="4"/>
        <v>5.495033897420893E-2</v>
      </c>
      <c r="G220" s="199">
        <f t="shared" si="5"/>
        <v>1.1741953308468021E-3</v>
      </c>
    </row>
    <row r="221" spans="1:7" x14ac:dyDescent="0.25">
      <c r="A221" s="182" t="s">
        <v>1390</v>
      </c>
      <c r="B221" s="189"/>
      <c r="C221" s="291"/>
      <c r="D221" s="298"/>
      <c r="E221" s="192"/>
      <c r="F221" s="199" t="str">
        <f t="shared" si="4"/>
        <v/>
      </c>
      <c r="G221" s="199" t="str">
        <f t="shared" si="5"/>
        <v/>
      </c>
    </row>
    <row r="222" spans="1:7" x14ac:dyDescent="0.25">
      <c r="A222" s="182" t="s">
        <v>1391</v>
      </c>
      <c r="B222" s="189"/>
      <c r="C222" s="291"/>
      <c r="D222" s="298"/>
      <c r="E222" s="192"/>
      <c r="F222" s="199" t="str">
        <f t="shared" si="4"/>
        <v/>
      </c>
      <c r="G222" s="199" t="str">
        <f t="shared" si="5"/>
        <v/>
      </c>
    </row>
    <row r="223" spans="1:7" x14ac:dyDescent="0.25">
      <c r="A223" s="182" t="s">
        <v>1392</v>
      </c>
      <c r="B223" s="189"/>
      <c r="C223" s="291"/>
      <c r="D223" s="298"/>
      <c r="E223" s="192"/>
      <c r="F223" s="199" t="str">
        <f t="shared" si="4"/>
        <v/>
      </c>
      <c r="G223" s="199" t="str">
        <f t="shared" si="5"/>
        <v/>
      </c>
    </row>
    <row r="224" spans="1:7" x14ac:dyDescent="0.25">
      <c r="A224" s="182" t="s">
        <v>1393</v>
      </c>
      <c r="B224" s="189"/>
      <c r="C224" s="291"/>
      <c r="D224" s="298"/>
      <c r="E224" s="189"/>
      <c r="F224" s="199" t="str">
        <f t="shared" si="4"/>
        <v/>
      </c>
      <c r="G224" s="199" t="str">
        <f t="shared" si="5"/>
        <v/>
      </c>
    </row>
    <row r="225" spans="1:7" x14ac:dyDescent="0.25">
      <c r="A225" s="182" t="s">
        <v>1394</v>
      </c>
      <c r="B225" s="189"/>
      <c r="C225" s="291"/>
      <c r="D225" s="298"/>
      <c r="E225" s="189"/>
      <c r="F225" s="199" t="str">
        <f t="shared" si="4"/>
        <v/>
      </c>
      <c r="G225" s="199" t="str">
        <f t="shared" si="5"/>
        <v/>
      </c>
    </row>
    <row r="226" spans="1:7" x14ac:dyDescent="0.25">
      <c r="A226" s="182" t="s">
        <v>1395</v>
      </c>
      <c r="B226" s="189"/>
      <c r="C226" s="291"/>
      <c r="D226" s="298"/>
      <c r="E226" s="189"/>
      <c r="F226" s="199" t="str">
        <f t="shared" si="4"/>
        <v/>
      </c>
      <c r="G226" s="199" t="str">
        <f t="shared" si="5"/>
        <v/>
      </c>
    </row>
    <row r="227" spans="1:7" x14ac:dyDescent="0.25">
      <c r="A227" s="182" t="s">
        <v>1396</v>
      </c>
      <c r="B227" s="189"/>
      <c r="C227" s="291"/>
      <c r="D227" s="298"/>
      <c r="E227" s="189"/>
      <c r="F227" s="199" t="str">
        <f t="shared" si="4"/>
        <v/>
      </c>
      <c r="G227" s="199" t="str">
        <f t="shared" si="5"/>
        <v/>
      </c>
    </row>
    <row r="228" spans="1:7" x14ac:dyDescent="0.25">
      <c r="A228" s="182" t="s">
        <v>1397</v>
      </c>
      <c r="B228" s="189"/>
      <c r="C228" s="291"/>
      <c r="D228" s="298"/>
      <c r="E228" s="189"/>
      <c r="F228" s="199" t="str">
        <f t="shared" si="4"/>
        <v/>
      </c>
      <c r="G228" s="199" t="str">
        <f t="shared" si="5"/>
        <v/>
      </c>
    </row>
    <row r="229" spans="1:7" x14ac:dyDescent="0.25">
      <c r="A229" s="182" t="s">
        <v>1398</v>
      </c>
      <c r="B229" s="189"/>
      <c r="C229" s="291"/>
      <c r="D229" s="298"/>
      <c r="E229" s="189"/>
      <c r="F229" s="199" t="str">
        <f t="shared" si="4"/>
        <v/>
      </c>
      <c r="G229" s="199" t="str">
        <f t="shared" si="5"/>
        <v/>
      </c>
    </row>
    <row r="230" spans="1:7" x14ac:dyDescent="0.25">
      <c r="A230" s="182" t="s">
        <v>1399</v>
      </c>
      <c r="B230" s="189"/>
      <c r="C230" s="291"/>
      <c r="D230" s="298"/>
      <c r="E230" s="182"/>
      <c r="F230" s="199" t="str">
        <f t="shared" si="4"/>
        <v/>
      </c>
      <c r="G230" s="199" t="str">
        <f t="shared" si="5"/>
        <v/>
      </c>
    </row>
    <row r="231" spans="1:7" x14ac:dyDescent="0.25">
      <c r="A231" s="182" t="s">
        <v>1400</v>
      </c>
      <c r="B231" s="189"/>
      <c r="C231" s="291"/>
      <c r="D231" s="298"/>
      <c r="E231" s="185"/>
      <c r="F231" s="199" t="str">
        <f t="shared" si="4"/>
        <v/>
      </c>
      <c r="G231" s="199" t="str">
        <f t="shared" si="5"/>
        <v/>
      </c>
    </row>
    <row r="232" spans="1:7" x14ac:dyDescent="0.25">
      <c r="A232" s="182" t="s">
        <v>1401</v>
      </c>
      <c r="B232" s="189"/>
      <c r="C232" s="291"/>
      <c r="D232" s="298"/>
      <c r="E232" s="185"/>
      <c r="F232" s="199" t="str">
        <f t="shared" si="4"/>
        <v/>
      </c>
      <c r="G232" s="199" t="str">
        <f t="shared" si="5"/>
        <v/>
      </c>
    </row>
    <row r="233" spans="1:7" x14ac:dyDescent="0.25">
      <c r="A233" s="182" t="s">
        <v>1402</v>
      </c>
      <c r="B233" s="189"/>
      <c r="C233" s="291"/>
      <c r="D233" s="298"/>
      <c r="E233" s="185"/>
      <c r="F233" s="199" t="str">
        <f t="shared" si="4"/>
        <v/>
      </c>
      <c r="G233" s="199" t="str">
        <f t="shared" si="5"/>
        <v/>
      </c>
    </row>
    <row r="234" spans="1:7" x14ac:dyDescent="0.25">
      <c r="A234" s="182" t="s">
        <v>1403</v>
      </c>
      <c r="B234" s="189"/>
      <c r="C234" s="291"/>
      <c r="D234" s="298"/>
      <c r="E234" s="185"/>
      <c r="F234" s="199" t="str">
        <f t="shared" si="4"/>
        <v/>
      </c>
      <c r="G234" s="199" t="str">
        <f t="shared" si="5"/>
        <v/>
      </c>
    </row>
    <row r="235" spans="1:7" x14ac:dyDescent="0.25">
      <c r="A235" s="182" t="s">
        <v>1404</v>
      </c>
      <c r="B235" s="189"/>
      <c r="C235" s="291"/>
      <c r="D235" s="298"/>
      <c r="E235" s="185"/>
      <c r="F235" s="199" t="str">
        <f t="shared" si="4"/>
        <v/>
      </c>
      <c r="G235" s="199" t="str">
        <f t="shared" si="5"/>
        <v/>
      </c>
    </row>
    <row r="236" spans="1:7" x14ac:dyDescent="0.25">
      <c r="A236" s="182" t="s">
        <v>1405</v>
      </c>
      <c r="B236" s="189"/>
      <c r="C236" s="291"/>
      <c r="D236" s="298"/>
      <c r="E236" s="185"/>
      <c r="F236" s="199" t="str">
        <f t="shared" si="4"/>
        <v/>
      </c>
      <c r="G236" s="199" t="str">
        <f t="shared" si="5"/>
        <v/>
      </c>
    </row>
    <row r="237" spans="1:7" x14ac:dyDescent="0.25">
      <c r="A237" s="182" t="s">
        <v>1406</v>
      </c>
      <c r="B237" s="189"/>
      <c r="C237" s="291"/>
      <c r="D237" s="298"/>
      <c r="E237" s="185"/>
      <c r="F237" s="199" t="str">
        <f t="shared" si="4"/>
        <v/>
      </c>
      <c r="G237" s="199" t="str">
        <f t="shared" si="5"/>
        <v/>
      </c>
    </row>
    <row r="238" spans="1:7" x14ac:dyDescent="0.25">
      <c r="A238" s="182" t="s">
        <v>1407</v>
      </c>
      <c r="B238" s="189"/>
      <c r="C238" s="291"/>
      <c r="D238" s="298"/>
      <c r="E238" s="185"/>
      <c r="F238" s="199" t="str">
        <f t="shared" si="4"/>
        <v/>
      </c>
      <c r="G238" s="199" t="str">
        <f t="shared" si="5"/>
        <v/>
      </c>
    </row>
    <row r="239" spans="1:7" x14ac:dyDescent="0.25">
      <c r="A239" s="182" t="s">
        <v>1408</v>
      </c>
      <c r="B239" s="195" t="s">
        <v>98</v>
      </c>
      <c r="C239" s="205">
        <f>SUM(C215:C238)</f>
        <v>44088.899999999994</v>
      </c>
      <c r="D239" s="205">
        <f>SUM(D215:D238)</f>
        <v>14478</v>
      </c>
      <c r="E239" s="185"/>
      <c r="F239" s="204">
        <f>SUM(F215:F238)</f>
        <v>1.0000000000000002</v>
      </c>
      <c r="G239" s="204">
        <f>SUM(G215:G238)</f>
        <v>1</v>
      </c>
    </row>
    <row r="240" spans="1:7" x14ac:dyDescent="0.25">
      <c r="A240" s="44"/>
      <c r="B240" s="44" t="s">
        <v>665</v>
      </c>
      <c r="C240" s="44" t="s">
        <v>634</v>
      </c>
      <c r="D240" s="44" t="s">
        <v>635</v>
      </c>
      <c r="E240" s="44"/>
      <c r="F240" s="44" t="s">
        <v>464</v>
      </c>
      <c r="G240" s="44" t="s">
        <v>636</v>
      </c>
    </row>
    <row r="241" spans="1:7" x14ac:dyDescent="0.25">
      <c r="A241" s="182" t="s">
        <v>1409</v>
      </c>
      <c r="B241" s="182" t="s">
        <v>667</v>
      </c>
      <c r="C241" s="297" t="s">
        <v>804</v>
      </c>
      <c r="D241" s="182"/>
      <c r="E241" s="182"/>
      <c r="F241" s="201"/>
      <c r="G241" s="201"/>
    </row>
    <row r="242" spans="1:7" x14ac:dyDescent="0.25">
      <c r="A242" s="182"/>
      <c r="B242" s="182"/>
      <c r="C242" s="182"/>
      <c r="D242" s="182"/>
      <c r="E242" s="182"/>
      <c r="F242" s="201"/>
      <c r="G242" s="201"/>
    </row>
    <row r="243" spans="1:7" x14ac:dyDescent="0.25">
      <c r="A243" s="182"/>
      <c r="B243" s="189" t="s">
        <v>668</v>
      </c>
      <c r="C243" s="182"/>
      <c r="D243" s="182"/>
      <c r="E243" s="182"/>
      <c r="F243" s="201"/>
      <c r="G243" s="201"/>
    </row>
    <row r="244" spans="1:7" x14ac:dyDescent="0.25">
      <c r="A244" s="182" t="s">
        <v>1410</v>
      </c>
      <c r="B244" s="182" t="s">
        <v>670</v>
      </c>
      <c r="C244" s="297" t="s">
        <v>804</v>
      </c>
      <c r="D244" s="297" t="s">
        <v>804</v>
      </c>
      <c r="E244" s="182"/>
      <c r="F244" s="199" t="str">
        <f>IF($C$252=0,"",IF(C244="[for completion]","",IF(C244="","",C244/$C$252)))</f>
        <v/>
      </c>
      <c r="G244" s="199" t="str">
        <f>IF($D$252=0,"",IF(D244="[for completion]","",IF(D244="","",D244/$D$252)))</f>
        <v/>
      </c>
    </row>
    <row r="245" spans="1:7" x14ac:dyDescent="0.25">
      <c r="A245" s="182" t="s">
        <v>1411</v>
      </c>
      <c r="B245" s="182" t="s">
        <v>672</v>
      </c>
      <c r="C245" s="297" t="s">
        <v>804</v>
      </c>
      <c r="D245" s="297" t="s">
        <v>804</v>
      </c>
      <c r="E245" s="182"/>
      <c r="F245" s="199" t="str">
        <f t="shared" ref="F245:F251" si="6">IF($C$252=0,"",IF(C245="[for completion]","",IF(C245="","",C245/$C$252)))</f>
        <v/>
      </c>
      <c r="G245" s="199" t="str">
        <f t="shared" ref="G245:G251" si="7">IF($D$252=0,"",IF(D245="[for completion]","",IF(D245="","",D245/$D$252)))</f>
        <v/>
      </c>
    </row>
    <row r="246" spans="1:7" x14ac:dyDescent="0.25">
      <c r="A246" s="182" t="s">
        <v>1412</v>
      </c>
      <c r="B246" s="182" t="s">
        <v>674</v>
      </c>
      <c r="C246" s="297" t="s">
        <v>804</v>
      </c>
      <c r="D246" s="297" t="s">
        <v>804</v>
      </c>
      <c r="E246" s="182"/>
      <c r="F246" s="199" t="str">
        <f t="shared" si="6"/>
        <v/>
      </c>
      <c r="G246" s="199" t="str">
        <f t="shared" si="7"/>
        <v/>
      </c>
    </row>
    <row r="247" spans="1:7" x14ac:dyDescent="0.25">
      <c r="A247" s="182" t="s">
        <v>1413</v>
      </c>
      <c r="B247" s="182" t="s">
        <v>676</v>
      </c>
      <c r="C247" s="297" t="s">
        <v>804</v>
      </c>
      <c r="D247" s="297" t="s">
        <v>804</v>
      </c>
      <c r="E247" s="182"/>
      <c r="F247" s="199" t="str">
        <f t="shared" si="6"/>
        <v/>
      </c>
      <c r="G247" s="199" t="str">
        <f t="shared" si="7"/>
        <v/>
      </c>
    </row>
    <row r="248" spans="1:7" x14ac:dyDescent="0.25">
      <c r="A248" s="182" t="s">
        <v>1414</v>
      </c>
      <c r="B248" s="182" t="s">
        <v>678</v>
      </c>
      <c r="C248" s="297" t="s">
        <v>804</v>
      </c>
      <c r="D248" s="297" t="s">
        <v>804</v>
      </c>
      <c r="E248" s="182"/>
      <c r="F248" s="199" t="str">
        <f>IF($C$252=0,"",IF(C248="[for completion]","",IF(C248="","",C248/$C$252)))</f>
        <v/>
      </c>
      <c r="G248" s="199" t="str">
        <f t="shared" si="7"/>
        <v/>
      </c>
    </row>
    <row r="249" spans="1:7" x14ac:dyDescent="0.25">
      <c r="A249" s="182" t="s">
        <v>1415</v>
      </c>
      <c r="B249" s="182" t="s">
        <v>680</v>
      </c>
      <c r="C249" s="297" t="s">
        <v>804</v>
      </c>
      <c r="D249" s="297" t="s">
        <v>804</v>
      </c>
      <c r="E249" s="182"/>
      <c r="F249" s="199" t="str">
        <f t="shared" si="6"/>
        <v/>
      </c>
      <c r="G249" s="199" t="str">
        <f t="shared" si="7"/>
        <v/>
      </c>
    </row>
    <row r="250" spans="1:7" x14ac:dyDescent="0.25">
      <c r="A250" s="182" t="s">
        <v>1416</v>
      </c>
      <c r="B250" s="182" t="s">
        <v>682</v>
      </c>
      <c r="C250" s="297" t="s">
        <v>804</v>
      </c>
      <c r="D250" s="297" t="s">
        <v>804</v>
      </c>
      <c r="E250" s="182"/>
      <c r="F250" s="199" t="str">
        <f t="shared" si="6"/>
        <v/>
      </c>
      <c r="G250" s="199" t="str">
        <f t="shared" si="7"/>
        <v/>
      </c>
    </row>
    <row r="251" spans="1:7" x14ac:dyDescent="0.25">
      <c r="A251" s="182" t="s">
        <v>1417</v>
      </c>
      <c r="B251" s="182" t="s">
        <v>684</v>
      </c>
      <c r="C251" s="297" t="s">
        <v>804</v>
      </c>
      <c r="D251" s="297" t="s">
        <v>804</v>
      </c>
      <c r="E251" s="182"/>
      <c r="F251" s="199" t="str">
        <f t="shared" si="6"/>
        <v/>
      </c>
      <c r="G251" s="199" t="str">
        <f t="shared" si="7"/>
        <v/>
      </c>
    </row>
    <row r="252" spans="1:7" x14ac:dyDescent="0.25">
      <c r="A252" s="182" t="s">
        <v>1418</v>
      </c>
      <c r="B252" s="195" t="s">
        <v>98</v>
      </c>
      <c r="C252" s="200">
        <v>0</v>
      </c>
      <c r="D252" s="202">
        <v>0</v>
      </c>
      <c r="E252" s="182"/>
      <c r="F252" s="204">
        <f>SUM(F241:F251)</f>
        <v>0</v>
      </c>
      <c r="G252" s="204">
        <f>SUM(G241:G251)</f>
        <v>0</v>
      </c>
    </row>
    <row r="253" spans="1:7" x14ac:dyDescent="0.25">
      <c r="A253" s="182" t="s">
        <v>1419</v>
      </c>
      <c r="B253" s="186" t="s">
        <v>687</v>
      </c>
      <c r="C253" s="291"/>
      <c r="D253" s="298"/>
      <c r="E253" s="182"/>
      <c r="F253" s="199" t="s">
        <v>1222</v>
      </c>
      <c r="G253" s="199" t="s">
        <v>1222</v>
      </c>
    </row>
    <row r="254" spans="1:7" x14ac:dyDescent="0.25">
      <c r="A254" s="182" t="s">
        <v>1420</v>
      </c>
      <c r="B254" s="186" t="s">
        <v>689</v>
      </c>
      <c r="C254" s="291"/>
      <c r="D254" s="298"/>
      <c r="E254" s="182"/>
      <c r="F254" s="199" t="s">
        <v>1222</v>
      </c>
      <c r="G254" s="199" t="s">
        <v>1222</v>
      </c>
    </row>
    <row r="255" spans="1:7" x14ac:dyDescent="0.25">
      <c r="A255" s="182" t="s">
        <v>1421</v>
      </c>
      <c r="B255" s="186" t="s">
        <v>691</v>
      </c>
      <c r="C255" s="291"/>
      <c r="D255" s="298"/>
      <c r="E255" s="182"/>
      <c r="F255" s="199" t="s">
        <v>1222</v>
      </c>
      <c r="G255" s="199" t="s">
        <v>1222</v>
      </c>
    </row>
    <row r="256" spans="1:7" x14ac:dyDescent="0.25">
      <c r="A256" s="182" t="s">
        <v>1422</v>
      </c>
      <c r="B256" s="186" t="s">
        <v>693</v>
      </c>
      <c r="C256" s="291"/>
      <c r="D256" s="298"/>
      <c r="E256" s="182"/>
      <c r="F256" s="199" t="s">
        <v>1222</v>
      </c>
      <c r="G256" s="199" t="s">
        <v>1222</v>
      </c>
    </row>
    <row r="257" spans="1:7" x14ac:dyDescent="0.25">
      <c r="A257" s="182" t="s">
        <v>1423</v>
      </c>
      <c r="B257" s="186" t="s">
        <v>695</v>
      </c>
      <c r="C257" s="291"/>
      <c r="D257" s="298"/>
      <c r="E257" s="182"/>
      <c r="F257" s="199" t="s">
        <v>1222</v>
      </c>
      <c r="G257" s="199" t="s">
        <v>1222</v>
      </c>
    </row>
    <row r="258" spans="1:7" x14ac:dyDescent="0.25">
      <c r="A258" s="182" t="s">
        <v>1424</v>
      </c>
      <c r="B258" s="186" t="s">
        <v>697</v>
      </c>
      <c r="C258" s="291"/>
      <c r="D258" s="298"/>
      <c r="E258" s="182"/>
      <c r="F258" s="199" t="s">
        <v>1222</v>
      </c>
      <c r="G258" s="199" t="s">
        <v>1222</v>
      </c>
    </row>
    <row r="259" spans="1:7" x14ac:dyDescent="0.25">
      <c r="A259" s="182" t="s">
        <v>1425</v>
      </c>
      <c r="B259" s="186"/>
      <c r="C259" s="182"/>
      <c r="D259" s="182"/>
      <c r="E259" s="182"/>
      <c r="F259" s="199"/>
      <c r="G259" s="199"/>
    </row>
    <row r="260" spans="1:7" x14ac:dyDescent="0.25">
      <c r="A260" s="182" t="s">
        <v>1426</v>
      </c>
      <c r="B260" s="186"/>
      <c r="C260" s="182"/>
      <c r="D260" s="182"/>
      <c r="E260" s="182"/>
      <c r="F260" s="199"/>
      <c r="G260" s="199"/>
    </row>
    <row r="261" spans="1:7" x14ac:dyDescent="0.25">
      <c r="A261" s="182" t="s">
        <v>1427</v>
      </c>
      <c r="B261" s="186"/>
      <c r="C261" s="182"/>
      <c r="D261" s="182"/>
      <c r="E261" s="182"/>
      <c r="F261" s="199"/>
      <c r="G261" s="199"/>
    </row>
    <row r="262" spans="1:7" x14ac:dyDescent="0.25">
      <c r="A262" s="44"/>
      <c r="B262" s="44" t="s">
        <v>701</v>
      </c>
      <c r="C262" s="44" t="s">
        <v>634</v>
      </c>
      <c r="D262" s="44" t="s">
        <v>635</v>
      </c>
      <c r="E262" s="44"/>
      <c r="F262" s="44" t="s">
        <v>464</v>
      </c>
      <c r="G262" s="44" t="s">
        <v>636</v>
      </c>
    </row>
    <row r="263" spans="1:7" x14ac:dyDescent="0.25">
      <c r="A263" s="182" t="s">
        <v>1428</v>
      </c>
      <c r="B263" s="182" t="s">
        <v>667</v>
      </c>
      <c r="C263" s="297">
        <v>0.46</v>
      </c>
      <c r="D263" s="182"/>
      <c r="E263" s="182"/>
      <c r="F263" s="201"/>
      <c r="G263" s="201"/>
    </row>
    <row r="264" spans="1:7" x14ac:dyDescent="0.25">
      <c r="A264" s="182"/>
      <c r="B264" s="182"/>
      <c r="C264" s="182"/>
      <c r="D264" s="182"/>
      <c r="E264" s="182"/>
      <c r="F264" s="201"/>
      <c r="G264" s="201"/>
    </row>
    <row r="265" spans="1:7" x14ac:dyDescent="0.25">
      <c r="A265" s="182"/>
      <c r="B265" s="189" t="s">
        <v>668</v>
      </c>
      <c r="C265" s="182"/>
      <c r="D265" s="182"/>
      <c r="E265" s="182"/>
      <c r="F265" s="201"/>
      <c r="G265" s="201"/>
    </row>
    <row r="266" spans="1:7" x14ac:dyDescent="0.25">
      <c r="A266" s="182" t="s">
        <v>1429</v>
      </c>
      <c r="B266" s="182" t="s">
        <v>670</v>
      </c>
      <c r="C266" s="291">
        <v>32071.581601966023</v>
      </c>
      <c r="D266" s="298"/>
      <c r="E266" s="182"/>
      <c r="F266" s="199">
        <f>IF($C$274=0,"",IF(C266="[for completion]","",IF(C266="","",C266/$C$274)))</f>
        <v>0.72742906081797698</v>
      </c>
      <c r="G266" s="199" t="str">
        <f>IF($D$274=0,"",IF(D266="[for completion]","",IF(D266="","",D266/$D$274)))</f>
        <v/>
      </c>
    </row>
    <row r="267" spans="1:7" x14ac:dyDescent="0.25">
      <c r="A267" s="182" t="s">
        <v>1430</v>
      </c>
      <c r="B267" s="182" t="s">
        <v>672</v>
      </c>
      <c r="C267" s="291">
        <v>4494.4905086195067</v>
      </c>
      <c r="D267" s="298"/>
      <c r="E267" s="182"/>
      <c r="F267" s="199">
        <f t="shared" ref="F267:F273" si="8">IF($C$274=0,"",IF(C267="[for completion]","",IF(C267="","",C267/$C$274)))</f>
        <v>0.10194143370029435</v>
      </c>
      <c r="G267" s="199" t="str">
        <f t="shared" ref="G267:G273" si="9">IF($D$274=0,"",IF(D267="[for completion]","",IF(D267="","",D267/$D$274)))</f>
        <v/>
      </c>
    </row>
    <row r="268" spans="1:7" x14ac:dyDescent="0.25">
      <c r="A268" s="182" t="s">
        <v>1431</v>
      </c>
      <c r="B268" s="182" t="s">
        <v>674</v>
      </c>
      <c r="C268" s="291">
        <v>3504.0101860897116</v>
      </c>
      <c r="D268" s="298"/>
      <c r="E268" s="182"/>
      <c r="F268" s="199">
        <f t="shared" si="8"/>
        <v>7.9475932007282479E-2</v>
      </c>
      <c r="G268" s="199" t="str">
        <f t="shared" si="9"/>
        <v/>
      </c>
    </row>
    <row r="269" spans="1:7" x14ac:dyDescent="0.25">
      <c r="A269" s="182" t="s">
        <v>1432</v>
      </c>
      <c r="B269" s="182" t="s">
        <v>676</v>
      </c>
      <c r="C269" s="291">
        <v>2363.1933870731782</v>
      </c>
      <c r="D269" s="298"/>
      <c r="E269" s="182"/>
      <c r="F269" s="199">
        <f t="shared" si="8"/>
        <v>5.3600585322693156E-2</v>
      </c>
      <c r="G269" s="199" t="str">
        <f t="shared" si="9"/>
        <v/>
      </c>
    </row>
    <row r="270" spans="1:7" x14ac:dyDescent="0.25">
      <c r="A270" s="182" t="s">
        <v>1433</v>
      </c>
      <c r="B270" s="182" t="s">
        <v>678</v>
      </c>
      <c r="C270" s="291">
        <v>657.90963013408123</v>
      </c>
      <c r="D270" s="298"/>
      <c r="E270" s="182"/>
      <c r="F270" s="199">
        <f t="shared" si="8"/>
        <v>1.4922325636793654E-2</v>
      </c>
      <c r="G270" s="199" t="str">
        <f t="shared" si="9"/>
        <v/>
      </c>
    </row>
    <row r="271" spans="1:7" x14ac:dyDescent="0.25">
      <c r="A271" s="182" t="s">
        <v>1434</v>
      </c>
      <c r="B271" s="182" t="s">
        <v>680</v>
      </c>
      <c r="C271" s="291">
        <v>137.35332635501638</v>
      </c>
      <c r="D271" s="298"/>
      <c r="E271" s="182"/>
      <c r="F271" s="199">
        <f t="shared" si="8"/>
        <v>3.1153686909076461E-3</v>
      </c>
      <c r="G271" s="199" t="str">
        <f t="shared" si="9"/>
        <v/>
      </c>
    </row>
    <row r="272" spans="1:7" x14ac:dyDescent="0.25">
      <c r="A272" s="182" t="s">
        <v>1435</v>
      </c>
      <c r="B272" s="182" t="s">
        <v>682</v>
      </c>
      <c r="C272" s="291">
        <v>159.15861702308629</v>
      </c>
      <c r="D272" s="298"/>
      <c r="E272" s="182"/>
      <c r="F272" s="199">
        <f t="shared" si="8"/>
        <v>3.6099436797059768E-3</v>
      </c>
      <c r="G272" s="199" t="str">
        <f t="shared" si="9"/>
        <v/>
      </c>
    </row>
    <row r="273" spans="1:7" x14ac:dyDescent="0.25">
      <c r="A273" s="182" t="s">
        <v>1436</v>
      </c>
      <c r="B273" s="182" t="s">
        <v>684</v>
      </c>
      <c r="C273" s="291">
        <v>701.25014594359811</v>
      </c>
      <c r="D273" s="298"/>
      <c r="E273" s="182"/>
      <c r="F273" s="199">
        <f t="shared" si="8"/>
        <v>1.5905350144345565E-2</v>
      </c>
      <c r="G273" s="199" t="str">
        <f t="shared" si="9"/>
        <v/>
      </c>
    </row>
    <row r="274" spans="1:7" x14ac:dyDescent="0.25">
      <c r="A274" s="182" t="s">
        <v>1437</v>
      </c>
      <c r="B274" s="195" t="s">
        <v>98</v>
      </c>
      <c r="C274" s="200">
        <f>SUM(C266:C273)</f>
        <v>44088.947403204213</v>
      </c>
      <c r="D274" s="200">
        <f>SUM(D266:D273)</f>
        <v>0</v>
      </c>
      <c r="E274" s="182"/>
      <c r="F274" s="204">
        <f>SUM(F266:F273)</f>
        <v>0.99999999999999989</v>
      </c>
      <c r="G274" s="204">
        <f>SUM(G266:G273)</f>
        <v>0</v>
      </c>
    </row>
    <row r="275" spans="1:7" x14ac:dyDescent="0.25">
      <c r="A275" s="182" t="s">
        <v>1438</v>
      </c>
      <c r="B275" s="186" t="s">
        <v>687</v>
      </c>
      <c r="C275" s="291"/>
      <c r="D275" s="298"/>
      <c r="E275" s="182"/>
      <c r="F275" s="199" t="s">
        <v>1222</v>
      </c>
      <c r="G275" s="199" t="s">
        <v>1222</v>
      </c>
    </row>
    <row r="276" spans="1:7" x14ac:dyDescent="0.25">
      <c r="A276" s="182" t="s">
        <v>1439</v>
      </c>
      <c r="B276" s="186" t="s">
        <v>689</v>
      </c>
      <c r="C276" s="291"/>
      <c r="D276" s="298"/>
      <c r="E276" s="182"/>
      <c r="F276" s="199" t="s">
        <v>1222</v>
      </c>
      <c r="G276" s="199" t="s">
        <v>1222</v>
      </c>
    </row>
    <row r="277" spans="1:7" x14ac:dyDescent="0.25">
      <c r="A277" s="182" t="s">
        <v>1440</v>
      </c>
      <c r="B277" s="186" t="s">
        <v>691</v>
      </c>
      <c r="C277" s="291"/>
      <c r="D277" s="298"/>
      <c r="E277" s="182"/>
      <c r="F277" s="199" t="s">
        <v>1222</v>
      </c>
      <c r="G277" s="199" t="s">
        <v>1222</v>
      </c>
    </row>
    <row r="278" spans="1:7" x14ac:dyDescent="0.25">
      <c r="A278" s="182" t="s">
        <v>1441</v>
      </c>
      <c r="B278" s="186" t="s">
        <v>693</v>
      </c>
      <c r="C278" s="291"/>
      <c r="D278" s="298"/>
      <c r="E278" s="182"/>
      <c r="F278" s="199" t="s">
        <v>1222</v>
      </c>
      <c r="G278" s="199" t="s">
        <v>1222</v>
      </c>
    </row>
    <row r="279" spans="1:7" x14ac:dyDescent="0.25">
      <c r="A279" s="182" t="s">
        <v>1442</v>
      </c>
      <c r="B279" s="186" t="s">
        <v>695</v>
      </c>
      <c r="C279" s="291"/>
      <c r="D279" s="298"/>
      <c r="E279" s="182"/>
      <c r="F279" s="199" t="s">
        <v>1222</v>
      </c>
      <c r="G279" s="199" t="s">
        <v>1222</v>
      </c>
    </row>
    <row r="280" spans="1:7" x14ac:dyDescent="0.25">
      <c r="A280" s="182" t="s">
        <v>1443</v>
      </c>
      <c r="B280" s="186" t="s">
        <v>697</v>
      </c>
      <c r="C280" s="291"/>
      <c r="D280" s="298"/>
      <c r="E280" s="182"/>
      <c r="F280" s="199" t="s">
        <v>1222</v>
      </c>
      <c r="G280" s="199" t="s">
        <v>1222</v>
      </c>
    </row>
    <row r="281" spans="1:7" x14ac:dyDescent="0.25">
      <c r="A281" s="182" t="s">
        <v>1444</v>
      </c>
      <c r="B281" s="186"/>
      <c r="C281" s="182"/>
      <c r="D281" s="182"/>
      <c r="E281" s="182"/>
      <c r="F281" s="183"/>
      <c r="G281" s="183"/>
    </row>
    <row r="282" spans="1:7" x14ac:dyDescent="0.25">
      <c r="A282" s="182" t="s">
        <v>1445</v>
      </c>
      <c r="B282" s="186"/>
      <c r="C282" s="182"/>
      <c r="D282" s="182"/>
      <c r="E282" s="182"/>
      <c r="F282" s="183"/>
      <c r="G282" s="183"/>
    </row>
    <row r="283" spans="1:7" x14ac:dyDescent="0.25">
      <c r="A283" s="182" t="s">
        <v>1446</v>
      </c>
      <c r="B283" s="186"/>
      <c r="C283" s="182"/>
      <c r="D283" s="182"/>
      <c r="E283" s="182"/>
      <c r="F283" s="183"/>
      <c r="G283" s="183"/>
    </row>
    <row r="284" spans="1:7" x14ac:dyDescent="0.25">
      <c r="A284" s="44"/>
      <c r="B284" s="44" t="s">
        <v>721</v>
      </c>
      <c r="C284" s="44" t="s">
        <v>464</v>
      </c>
      <c r="D284" s="44"/>
      <c r="E284" s="44"/>
      <c r="F284" s="44"/>
      <c r="G284" s="44"/>
    </row>
    <row r="285" spans="1:7" x14ac:dyDescent="0.25">
      <c r="A285" s="182" t="s">
        <v>1447</v>
      </c>
      <c r="B285" s="182" t="s">
        <v>723</v>
      </c>
      <c r="C285" s="297">
        <v>0.52999250402946452</v>
      </c>
      <c r="D285" s="182"/>
      <c r="E285" s="185"/>
      <c r="F285" s="185"/>
      <c r="G285" s="185"/>
    </row>
    <row r="286" spans="1:7" x14ac:dyDescent="0.25">
      <c r="A286" s="182" t="s">
        <v>1448</v>
      </c>
      <c r="B286" s="182" t="s">
        <v>725</v>
      </c>
      <c r="C286" s="297">
        <v>8.7537517890416824E-4</v>
      </c>
      <c r="D286" s="182"/>
      <c r="E286" s="185"/>
      <c r="F286" s="185"/>
      <c r="G286" s="180"/>
    </row>
    <row r="287" spans="1:7" x14ac:dyDescent="0.25">
      <c r="A287" s="182" t="s">
        <v>1449</v>
      </c>
      <c r="B287" s="220" t="s">
        <v>727</v>
      </c>
      <c r="C287" s="297"/>
      <c r="D287" s="182"/>
      <c r="E287" s="185"/>
      <c r="F287" s="185"/>
      <c r="G287" s="180"/>
    </row>
    <row r="288" spans="1:7" s="214" customFormat="1" x14ac:dyDescent="0.25">
      <c r="A288" s="220" t="s">
        <v>1450</v>
      </c>
      <c r="B288" s="220" t="s">
        <v>2041</v>
      </c>
      <c r="C288" s="297">
        <v>0.4691321207916313</v>
      </c>
      <c r="D288" s="220"/>
      <c r="E288" s="185"/>
      <c r="F288" s="185"/>
      <c r="G288" s="218"/>
    </row>
    <row r="289" spans="1:7" x14ac:dyDescent="0.25">
      <c r="A289" s="220" t="s">
        <v>1451</v>
      </c>
      <c r="B289" s="189" t="s">
        <v>980</v>
      </c>
      <c r="C289" s="297" t="e">
        <v>#N/A</v>
      </c>
      <c r="D289" s="192"/>
      <c r="E289" s="192"/>
      <c r="F289" s="193"/>
      <c r="G289" s="193"/>
    </row>
    <row r="290" spans="1:7" x14ac:dyDescent="0.25">
      <c r="A290" s="220" t="s">
        <v>2042</v>
      </c>
      <c r="B290" s="182" t="s">
        <v>96</v>
      </c>
      <c r="C290" s="297" t="e">
        <v>#N/A</v>
      </c>
      <c r="D290" s="182"/>
      <c r="E290" s="185"/>
      <c r="F290" s="185"/>
      <c r="G290" s="180"/>
    </row>
    <row r="291" spans="1:7" x14ac:dyDescent="0.25">
      <c r="A291" s="182" t="s">
        <v>1452</v>
      </c>
      <c r="B291" s="186" t="s">
        <v>731</v>
      </c>
      <c r="C291" s="299"/>
      <c r="D291" s="182"/>
      <c r="E291" s="185"/>
      <c r="F291" s="185"/>
      <c r="G291" s="180"/>
    </row>
    <row r="292" spans="1:7" x14ac:dyDescent="0.25">
      <c r="A292" s="220" t="s">
        <v>1453</v>
      </c>
      <c r="B292" s="186" t="s">
        <v>733</v>
      </c>
      <c r="C292" s="297"/>
      <c r="D292" s="182"/>
      <c r="E292" s="185"/>
      <c r="F292" s="185"/>
      <c r="G292" s="180"/>
    </row>
    <row r="293" spans="1:7" x14ac:dyDescent="0.25">
      <c r="A293" s="220" t="s">
        <v>1454</v>
      </c>
      <c r="B293" s="186" t="s">
        <v>735</v>
      </c>
      <c r="C293" s="297"/>
      <c r="D293" s="182"/>
      <c r="E293" s="185"/>
      <c r="F293" s="185"/>
      <c r="G293" s="180"/>
    </row>
    <row r="294" spans="1:7" x14ac:dyDescent="0.25">
      <c r="A294" s="220" t="s">
        <v>1455</v>
      </c>
      <c r="B294" s="186" t="s">
        <v>737</v>
      </c>
      <c r="C294" s="297"/>
      <c r="D294" s="182"/>
      <c r="E294" s="185"/>
      <c r="F294" s="185"/>
      <c r="G294" s="180"/>
    </row>
    <row r="295" spans="1:7" x14ac:dyDescent="0.25">
      <c r="A295" s="220" t="s">
        <v>1456</v>
      </c>
      <c r="B295" s="186" t="s">
        <v>100</v>
      </c>
      <c r="C295" s="297"/>
      <c r="D295" s="182"/>
      <c r="E295" s="185"/>
      <c r="F295" s="185"/>
      <c r="G295" s="180"/>
    </row>
    <row r="296" spans="1:7" x14ac:dyDescent="0.25">
      <c r="A296" s="220" t="s">
        <v>1457</v>
      </c>
      <c r="B296" s="186" t="s">
        <v>100</v>
      </c>
      <c r="C296" s="297"/>
      <c r="D296" s="182"/>
      <c r="E296" s="185"/>
      <c r="F296" s="185"/>
      <c r="G296" s="180"/>
    </row>
    <row r="297" spans="1:7" x14ac:dyDescent="0.25">
      <c r="A297" s="220" t="s">
        <v>1458</v>
      </c>
      <c r="B297" s="186" t="s">
        <v>100</v>
      </c>
      <c r="C297" s="297"/>
      <c r="D297" s="182"/>
      <c r="E297" s="185"/>
      <c r="F297" s="185"/>
      <c r="G297" s="180"/>
    </row>
    <row r="298" spans="1:7" x14ac:dyDescent="0.25">
      <c r="A298" s="220" t="s">
        <v>1459</v>
      </c>
      <c r="B298" s="186" t="s">
        <v>100</v>
      </c>
      <c r="C298" s="297"/>
      <c r="D298" s="182"/>
      <c r="E298" s="185"/>
      <c r="F298" s="185"/>
      <c r="G298" s="180"/>
    </row>
    <row r="299" spans="1:7" x14ac:dyDescent="0.25">
      <c r="A299" s="220" t="s">
        <v>1460</v>
      </c>
      <c r="B299" s="186" t="s">
        <v>100</v>
      </c>
      <c r="C299" s="297"/>
      <c r="D299" s="182"/>
      <c r="E299" s="185"/>
      <c r="F299" s="185"/>
      <c r="G299" s="180"/>
    </row>
    <row r="300" spans="1:7" x14ac:dyDescent="0.25">
      <c r="A300" s="220" t="s">
        <v>1461</v>
      </c>
      <c r="B300" s="186" t="s">
        <v>100</v>
      </c>
      <c r="C300" s="297"/>
      <c r="D300" s="182"/>
      <c r="E300" s="185"/>
      <c r="F300" s="185"/>
      <c r="G300" s="180"/>
    </row>
    <row r="301" spans="1:7" x14ac:dyDescent="0.25">
      <c r="A301" s="44"/>
      <c r="B301" s="44" t="s">
        <v>743</v>
      </c>
      <c r="C301" s="44" t="s">
        <v>464</v>
      </c>
      <c r="D301" s="44"/>
      <c r="E301" s="44"/>
      <c r="F301" s="44"/>
      <c r="G301" s="44"/>
    </row>
    <row r="302" spans="1:7" x14ac:dyDescent="0.25">
      <c r="A302" s="182" t="s">
        <v>1462</v>
      </c>
      <c r="B302" s="182" t="s">
        <v>981</v>
      </c>
      <c r="C302" s="297">
        <v>1</v>
      </c>
      <c r="D302" s="182"/>
      <c r="E302" s="180"/>
      <c r="F302" s="180"/>
      <c r="G302" s="180"/>
    </row>
    <row r="303" spans="1:7" x14ac:dyDescent="0.25">
      <c r="A303" s="182" t="s">
        <v>1463</v>
      </c>
      <c r="B303" s="182" t="s">
        <v>745</v>
      </c>
      <c r="C303" s="297"/>
      <c r="D303" s="182"/>
      <c r="E303" s="180"/>
      <c r="F303" s="180"/>
      <c r="G303" s="180"/>
    </row>
    <row r="304" spans="1:7" x14ac:dyDescent="0.25">
      <c r="A304" s="182" t="s">
        <v>1464</v>
      </c>
      <c r="B304" s="182" t="s">
        <v>96</v>
      </c>
      <c r="C304" s="297"/>
      <c r="D304" s="182"/>
      <c r="E304" s="180"/>
      <c r="F304" s="180"/>
      <c r="G304" s="180"/>
    </row>
    <row r="305" spans="1:7" x14ac:dyDescent="0.25">
      <c r="A305" s="182" t="s">
        <v>1465</v>
      </c>
      <c r="B305" s="182"/>
      <c r="C305" s="197"/>
      <c r="D305" s="182"/>
      <c r="E305" s="180"/>
      <c r="F305" s="180"/>
      <c r="G305" s="180"/>
    </row>
    <row r="306" spans="1:7" x14ac:dyDescent="0.25">
      <c r="A306" s="182" t="s">
        <v>1466</v>
      </c>
      <c r="B306" s="182"/>
      <c r="C306" s="197"/>
      <c r="D306" s="182"/>
      <c r="E306" s="180"/>
      <c r="F306" s="180"/>
      <c r="G306" s="180"/>
    </row>
    <row r="307" spans="1:7" x14ac:dyDescent="0.25">
      <c r="A307" s="182" t="s">
        <v>1467</v>
      </c>
      <c r="B307" s="182"/>
      <c r="C307" s="197"/>
      <c r="D307" s="182"/>
      <c r="E307" s="180"/>
      <c r="F307" s="180"/>
      <c r="G307" s="180"/>
    </row>
    <row r="308" spans="1:7" x14ac:dyDescent="0.25">
      <c r="A308" s="44"/>
      <c r="B308" s="44" t="s">
        <v>1771</v>
      </c>
      <c r="C308" s="44" t="s">
        <v>63</v>
      </c>
      <c r="D308" s="44" t="s">
        <v>1209</v>
      </c>
      <c r="E308" s="44"/>
      <c r="F308" s="44" t="s">
        <v>464</v>
      </c>
      <c r="G308" s="44" t="s">
        <v>1468</v>
      </c>
    </row>
    <row r="309" spans="1:7" x14ac:dyDescent="0.25">
      <c r="A309" s="172" t="s">
        <v>1469</v>
      </c>
      <c r="B309" s="226" t="s">
        <v>2183</v>
      </c>
      <c r="C309" s="291">
        <v>18781</v>
      </c>
      <c r="D309" s="298">
        <v>6374</v>
      </c>
      <c r="E309" s="177"/>
      <c r="F309" s="199">
        <f>IF($C$327=0,"",IF(C309="[for completion]","",IF(C309="","",C309/$C$327)))</f>
        <v>0.42595994647433716</v>
      </c>
      <c r="G309" s="199">
        <f>IF($D$327=0,"",IF(D309="[for completion]","",IF(D309="","",D309/$D$327)))</f>
        <v>0.19608687626899649</v>
      </c>
    </row>
    <row r="310" spans="1:7" x14ac:dyDescent="0.25">
      <c r="A310" s="172" t="s">
        <v>1470</v>
      </c>
      <c r="B310" s="226" t="s">
        <v>2184</v>
      </c>
      <c r="C310" s="291">
        <v>8648</v>
      </c>
      <c r="D310" s="298">
        <v>5075</v>
      </c>
      <c r="E310" s="177"/>
      <c r="F310" s="199">
        <f t="shared" ref="F310:F326" si="10">IF($C$327=0,"",IF(C310="[for completion]","",IF(C310="","",C310/$C$327)))</f>
        <v>0.1961398017736046</v>
      </c>
      <c r="G310" s="199">
        <f t="shared" ref="G310:G326" si="11">IF($D$327=0,"",IF(D310="[for completion]","",IF(D310="","",D310/$D$327)))</f>
        <v>0.15612502307266352</v>
      </c>
    </row>
    <row r="311" spans="1:7" x14ac:dyDescent="0.25">
      <c r="A311" s="172" t="s">
        <v>1471</v>
      </c>
      <c r="B311" s="226" t="s">
        <v>2185</v>
      </c>
      <c r="C311" s="291">
        <v>3812</v>
      </c>
      <c r="D311" s="298">
        <v>5149</v>
      </c>
      <c r="E311" s="177"/>
      <c r="F311" s="199">
        <f t="shared" si="10"/>
        <v>8.6457553695765577E-2</v>
      </c>
      <c r="G311" s="199">
        <f t="shared" si="11"/>
        <v>0.15840152587214668</v>
      </c>
    </row>
    <row r="312" spans="1:7" x14ac:dyDescent="0.25">
      <c r="A312" s="172" t="s">
        <v>1472</v>
      </c>
      <c r="B312" s="226" t="s">
        <v>2186</v>
      </c>
      <c r="C312" s="291">
        <v>3783</v>
      </c>
      <c r="D312" s="298">
        <v>4440</v>
      </c>
      <c r="E312" s="177"/>
      <c r="F312" s="199">
        <f t="shared" si="10"/>
        <v>8.5799823093148264E-2</v>
      </c>
      <c r="G312" s="199">
        <f t="shared" si="11"/>
        <v>0.13659016796899034</v>
      </c>
    </row>
    <row r="313" spans="1:7" x14ac:dyDescent="0.25">
      <c r="A313" s="172" t="s">
        <v>1473</v>
      </c>
      <c r="B313" s="226" t="s">
        <v>2187</v>
      </c>
      <c r="C313" s="291">
        <v>1416</v>
      </c>
      <c r="D313" s="298">
        <v>1915</v>
      </c>
      <c r="E313" s="177"/>
      <c r="F313" s="199">
        <f t="shared" si="10"/>
        <v>3.2115397700210928E-2</v>
      </c>
      <c r="G313" s="199">
        <f t="shared" si="11"/>
        <v>5.8912200824463176E-2</v>
      </c>
    </row>
    <row r="314" spans="1:7" x14ac:dyDescent="0.25">
      <c r="A314" s="172" t="s">
        <v>1474</v>
      </c>
      <c r="B314" s="226" t="s">
        <v>2188</v>
      </c>
      <c r="C314" s="291">
        <v>257</v>
      </c>
      <c r="D314" s="298">
        <v>378</v>
      </c>
      <c r="E314" s="177"/>
      <c r="F314" s="199">
        <f t="shared" si="10"/>
        <v>5.8288539611258535E-3</v>
      </c>
      <c r="G314" s="199">
        <f t="shared" si="11"/>
        <v>1.1628622408170799E-2</v>
      </c>
    </row>
    <row r="315" spans="1:7" x14ac:dyDescent="0.25">
      <c r="A315" s="172" t="s">
        <v>1475</v>
      </c>
      <c r="B315" s="226" t="s">
        <v>2189</v>
      </c>
      <c r="C315" s="291">
        <v>58</v>
      </c>
      <c r="D315" s="298">
        <v>135</v>
      </c>
      <c r="E315" s="177"/>
      <c r="F315" s="199">
        <f>IF($C$327=0,"",IF(C315="[for completion]","",IF(C315="","",C315/$C$327)))</f>
        <v>1.3154612052346283E-3</v>
      </c>
      <c r="G315" s="199">
        <f t="shared" si="11"/>
        <v>4.1530794314895711E-3</v>
      </c>
    </row>
    <row r="316" spans="1:7" x14ac:dyDescent="0.25">
      <c r="A316" s="172" t="s">
        <v>1476</v>
      </c>
      <c r="B316" s="189"/>
      <c r="C316" s="291"/>
      <c r="D316" s="298"/>
      <c r="E316" s="177"/>
      <c r="F316" s="199" t="str">
        <f t="shared" si="10"/>
        <v/>
      </c>
      <c r="G316" s="199" t="str">
        <f t="shared" si="11"/>
        <v/>
      </c>
    </row>
    <row r="317" spans="1:7" x14ac:dyDescent="0.25">
      <c r="A317" s="172" t="s">
        <v>1477</v>
      </c>
      <c r="B317" s="250" t="s">
        <v>2190</v>
      </c>
      <c r="C317" s="291">
        <v>56</v>
      </c>
      <c r="D317" s="298">
        <v>42</v>
      </c>
      <c r="E317" s="177"/>
      <c r="F317" s="199">
        <f t="shared" si="10"/>
        <v>1.2701004740196412E-3</v>
      </c>
      <c r="G317" s="199">
        <f t="shared" si="11"/>
        <v>1.2920691564634222E-3</v>
      </c>
    </row>
    <row r="318" spans="1:7" x14ac:dyDescent="0.25">
      <c r="A318" s="172" t="s">
        <v>1478</v>
      </c>
      <c r="B318" s="308" t="s">
        <v>2191</v>
      </c>
      <c r="C318" s="291">
        <v>32</v>
      </c>
      <c r="D318" s="298">
        <v>35</v>
      </c>
      <c r="E318" s="177"/>
      <c r="F318" s="199">
        <f t="shared" si="10"/>
        <v>7.2577169943979498E-4</v>
      </c>
      <c r="G318" s="199">
        <f>IF($D$327=0,"",IF(D318="[for completion]","",IF(D318="","",D318/$D$327)))</f>
        <v>1.0767242970528518E-3</v>
      </c>
    </row>
    <row r="319" spans="1:7" x14ac:dyDescent="0.25">
      <c r="A319" s="172" t="s">
        <v>1479</v>
      </c>
      <c r="B319" s="308" t="s">
        <v>2192</v>
      </c>
      <c r="C319" s="291">
        <v>3817</v>
      </c>
      <c r="D319" s="298">
        <v>4664</v>
      </c>
      <c r="E319" s="177"/>
      <c r="F319" s="199">
        <f t="shared" si="10"/>
        <v>8.6570955523803048E-2</v>
      </c>
      <c r="G319" s="199">
        <f t="shared" si="11"/>
        <v>0.1434812034701286</v>
      </c>
    </row>
    <row r="320" spans="1:7" x14ac:dyDescent="0.25">
      <c r="A320" s="172" t="s">
        <v>1480</v>
      </c>
      <c r="B320" s="308" t="s">
        <v>2193</v>
      </c>
      <c r="C320" s="291">
        <v>2618</v>
      </c>
      <c r="D320" s="298">
        <v>2972</v>
      </c>
      <c r="E320" s="177"/>
      <c r="F320" s="199">
        <f t="shared" si="10"/>
        <v>5.9377197160418227E-2</v>
      </c>
      <c r="G320" s="199">
        <f t="shared" si="11"/>
        <v>9.1429274595459298E-2</v>
      </c>
    </row>
    <row r="321" spans="1:7" x14ac:dyDescent="0.25">
      <c r="A321" s="172" t="s">
        <v>1481</v>
      </c>
      <c r="B321" s="308" t="s">
        <v>2194</v>
      </c>
      <c r="C321" s="291">
        <v>349</v>
      </c>
      <c r="D321" s="298">
        <v>1148</v>
      </c>
      <c r="E321" s="177"/>
      <c r="F321" s="199">
        <f t="shared" si="10"/>
        <v>7.9154475970152644E-3</v>
      </c>
      <c r="G321" s="199">
        <f t="shared" si="11"/>
        <v>3.5316556943333535E-2</v>
      </c>
    </row>
    <row r="322" spans="1:7" x14ac:dyDescent="0.25">
      <c r="A322" s="172" t="s">
        <v>1482</v>
      </c>
      <c r="B322" s="308" t="s">
        <v>2195</v>
      </c>
      <c r="C322" s="291">
        <v>58</v>
      </c>
      <c r="D322" s="298">
        <v>141</v>
      </c>
      <c r="E322" s="177"/>
      <c r="F322" s="199">
        <f t="shared" si="10"/>
        <v>1.3154612052346283E-3</v>
      </c>
      <c r="G322" s="199">
        <f t="shared" si="11"/>
        <v>4.3376607395557744E-3</v>
      </c>
    </row>
    <row r="323" spans="1:7" x14ac:dyDescent="0.25">
      <c r="A323" s="172" t="s">
        <v>1483</v>
      </c>
      <c r="B323" s="308" t="s">
        <v>2196</v>
      </c>
      <c r="C323" s="291">
        <v>3</v>
      </c>
      <c r="D323" s="298">
        <v>3</v>
      </c>
      <c r="E323" s="177"/>
      <c r="F323" s="199">
        <f t="shared" si="10"/>
        <v>6.8041096822480773E-5</v>
      </c>
      <c r="G323" s="199">
        <f t="shared" si="11"/>
        <v>9.2290654033101575E-5</v>
      </c>
    </row>
    <row r="324" spans="1:7" x14ac:dyDescent="0.25">
      <c r="A324" s="172" t="s">
        <v>1484</v>
      </c>
      <c r="B324" s="189"/>
      <c r="C324" s="291"/>
      <c r="D324" s="298"/>
      <c r="E324" s="177"/>
      <c r="F324" s="199" t="str">
        <f t="shared" si="10"/>
        <v/>
      </c>
      <c r="G324" s="199" t="str">
        <f t="shared" si="11"/>
        <v/>
      </c>
    </row>
    <row r="325" spans="1:7" x14ac:dyDescent="0.25">
      <c r="A325" s="172" t="s">
        <v>1485</v>
      </c>
      <c r="B325" s="189"/>
      <c r="C325" s="291"/>
      <c r="D325" s="298"/>
      <c r="E325" s="177"/>
      <c r="F325" s="199" t="str">
        <f t="shared" si="10"/>
        <v/>
      </c>
      <c r="G325" s="199" t="str">
        <f t="shared" si="11"/>
        <v/>
      </c>
    </row>
    <row r="326" spans="1:7" x14ac:dyDescent="0.25">
      <c r="A326" s="172" t="s">
        <v>1486</v>
      </c>
      <c r="B326" s="189" t="s">
        <v>1624</v>
      </c>
      <c r="C326" s="291">
        <v>403</v>
      </c>
      <c r="D326" s="298">
        <v>35</v>
      </c>
      <c r="E326" s="177"/>
      <c r="F326" s="199">
        <f t="shared" si="10"/>
        <v>9.140187339819918E-3</v>
      </c>
      <c r="G326" s="199">
        <f t="shared" si="11"/>
        <v>1.0767242970528518E-3</v>
      </c>
    </row>
    <row r="327" spans="1:7" x14ac:dyDescent="0.25">
      <c r="A327" s="172" t="s">
        <v>1487</v>
      </c>
      <c r="B327" s="179" t="s">
        <v>98</v>
      </c>
      <c r="C327" s="143">
        <f>SUM(C309:C326)</f>
        <v>44091</v>
      </c>
      <c r="D327" s="143">
        <f>SUM(D309:D326)</f>
        <v>32506</v>
      </c>
      <c r="E327" s="177"/>
      <c r="F327" s="204">
        <f>SUM(F319:F326)</f>
        <v>0.16438728992311358</v>
      </c>
      <c r="G327" s="204">
        <f>SUM(G319:G326)</f>
        <v>0.27573371069956315</v>
      </c>
    </row>
    <row r="328" spans="1:7" x14ac:dyDescent="0.25">
      <c r="A328" s="172" t="s">
        <v>1488</v>
      </c>
      <c r="B328" s="179"/>
      <c r="C328" s="172"/>
      <c r="D328" s="172"/>
      <c r="E328" s="177"/>
      <c r="F328" s="177"/>
      <c r="G328" s="177"/>
    </row>
    <row r="329" spans="1:7" x14ac:dyDescent="0.25">
      <c r="A329" s="172" t="s">
        <v>1489</v>
      </c>
      <c r="B329" s="179"/>
      <c r="C329" s="172"/>
      <c r="D329" s="172"/>
      <c r="E329" s="177"/>
      <c r="F329" s="177"/>
      <c r="G329" s="177"/>
    </row>
    <row r="330" spans="1:7" x14ac:dyDescent="0.25">
      <c r="A330" s="172" t="s">
        <v>1490</v>
      </c>
      <c r="B330" s="179"/>
      <c r="C330" s="172"/>
      <c r="D330" s="172"/>
      <c r="E330" s="177"/>
      <c r="F330" s="177"/>
      <c r="G330" s="177"/>
    </row>
    <row r="331" spans="1:7" s="214" customFormat="1" x14ac:dyDescent="0.25">
      <c r="A331" s="44"/>
      <c r="B331" s="44" t="s">
        <v>1788</v>
      </c>
      <c r="C331" s="44" t="s">
        <v>63</v>
      </c>
      <c r="D331" s="44" t="s">
        <v>1209</v>
      </c>
      <c r="E331" s="44"/>
      <c r="F331" s="44" t="s">
        <v>464</v>
      </c>
      <c r="G331" s="44" t="s">
        <v>1468</v>
      </c>
    </row>
    <row r="332" spans="1:7" s="214" customFormat="1" x14ac:dyDescent="0.25">
      <c r="A332" s="231" t="s">
        <v>1491</v>
      </c>
      <c r="B332" s="226" t="s">
        <v>2197</v>
      </c>
      <c r="C332" s="291">
        <v>18781</v>
      </c>
      <c r="D332" s="298">
        <v>6374</v>
      </c>
      <c r="E332" s="216"/>
      <c r="F332" s="199">
        <f>IF($C$350=0,"",IF(C332="[for completion]","",IF(C332="","",C332/$C$350)))</f>
        <v>0.42595994647433716</v>
      </c>
      <c r="G332" s="199">
        <f>IF($D$350=0,"",IF(D332="[for completion]","",IF(D332="","",D332/$D$350)))</f>
        <v>0.19608687626899649</v>
      </c>
    </row>
    <row r="333" spans="1:7" s="214" customFormat="1" x14ac:dyDescent="0.25">
      <c r="A333" s="231" t="s">
        <v>1492</v>
      </c>
      <c r="B333" s="226" t="s">
        <v>2198</v>
      </c>
      <c r="C333" s="291">
        <v>8648</v>
      </c>
      <c r="D333" s="298">
        <v>5075</v>
      </c>
      <c r="E333" s="216"/>
      <c r="F333" s="199">
        <f t="shared" ref="F333:F349" si="12">IF($C$350=0,"",IF(C333="[for completion]","",IF(C333="","",C333/$C$350)))</f>
        <v>0.1961398017736046</v>
      </c>
      <c r="G333" s="199">
        <f t="shared" ref="G333:G349" si="13">IF($D$350=0,"",IF(D333="[for completion]","",IF(D333="","",D333/$D$350)))</f>
        <v>0.15612502307266352</v>
      </c>
    </row>
    <row r="334" spans="1:7" s="214" customFormat="1" x14ac:dyDescent="0.25">
      <c r="A334" s="231" t="s">
        <v>1493</v>
      </c>
      <c r="B334" s="226" t="s">
        <v>2199</v>
      </c>
      <c r="C334" s="291">
        <v>3812</v>
      </c>
      <c r="D334" s="298">
        <v>5149</v>
      </c>
      <c r="E334" s="216"/>
      <c r="F334" s="199">
        <f t="shared" si="12"/>
        <v>8.6457553695765577E-2</v>
      </c>
      <c r="G334" s="199">
        <f t="shared" si="13"/>
        <v>0.15840152587214668</v>
      </c>
    </row>
    <row r="335" spans="1:7" s="214" customFormat="1" x14ac:dyDescent="0.25">
      <c r="A335" s="231" t="s">
        <v>1494</v>
      </c>
      <c r="B335" s="226" t="s">
        <v>2200</v>
      </c>
      <c r="C335" s="291">
        <v>3783</v>
      </c>
      <c r="D335" s="298">
        <v>4440</v>
      </c>
      <c r="E335" s="216"/>
      <c r="F335" s="199">
        <f t="shared" si="12"/>
        <v>8.5799823093148264E-2</v>
      </c>
      <c r="G335" s="199">
        <f t="shared" si="13"/>
        <v>0.13659016796899034</v>
      </c>
    </row>
    <row r="336" spans="1:7" s="214" customFormat="1" x14ac:dyDescent="0.25">
      <c r="A336" s="231" t="s">
        <v>1495</v>
      </c>
      <c r="B336" s="226" t="s">
        <v>2201</v>
      </c>
      <c r="C336" s="291">
        <v>1416</v>
      </c>
      <c r="D336" s="298">
        <v>1915</v>
      </c>
      <c r="E336" s="216"/>
      <c r="F336" s="199">
        <f t="shared" si="12"/>
        <v>3.2115397700210928E-2</v>
      </c>
      <c r="G336" s="199">
        <f t="shared" si="13"/>
        <v>5.8912200824463176E-2</v>
      </c>
    </row>
    <row r="337" spans="1:7" s="214" customFormat="1" x14ac:dyDescent="0.25">
      <c r="A337" s="231" t="s">
        <v>1496</v>
      </c>
      <c r="B337" s="226" t="s">
        <v>2202</v>
      </c>
      <c r="C337" s="291">
        <v>257</v>
      </c>
      <c r="D337" s="298">
        <v>378</v>
      </c>
      <c r="E337" s="216"/>
      <c r="F337" s="199">
        <f t="shared" si="12"/>
        <v>5.8288539611258535E-3</v>
      </c>
      <c r="G337" s="199">
        <f t="shared" si="13"/>
        <v>1.1628622408170799E-2</v>
      </c>
    </row>
    <row r="338" spans="1:7" s="214" customFormat="1" x14ac:dyDescent="0.25">
      <c r="A338" s="231" t="s">
        <v>1497</v>
      </c>
      <c r="B338" s="226" t="s">
        <v>2203</v>
      </c>
      <c r="C338" s="291">
        <v>58</v>
      </c>
      <c r="D338" s="298">
        <v>135</v>
      </c>
      <c r="E338" s="216"/>
      <c r="F338" s="199">
        <f t="shared" si="12"/>
        <v>1.3154612052346283E-3</v>
      </c>
      <c r="G338" s="199">
        <f t="shared" si="13"/>
        <v>4.1530794314895711E-3</v>
      </c>
    </row>
    <row r="339" spans="1:7" s="214" customFormat="1" x14ac:dyDescent="0.25">
      <c r="A339" s="231" t="s">
        <v>1498</v>
      </c>
      <c r="B339" s="189"/>
      <c r="C339" s="291"/>
      <c r="D339" s="298"/>
      <c r="E339" s="216"/>
      <c r="F339" s="199" t="str">
        <f t="shared" si="12"/>
        <v/>
      </c>
      <c r="G339" s="199" t="str">
        <f t="shared" si="13"/>
        <v/>
      </c>
    </row>
    <row r="340" spans="1:7" s="214" customFormat="1" x14ac:dyDescent="0.25">
      <c r="A340" s="231" t="s">
        <v>1499</v>
      </c>
      <c r="B340" s="287" t="s">
        <v>2204</v>
      </c>
      <c r="C340" s="291">
        <v>56</v>
      </c>
      <c r="D340" s="298">
        <v>42</v>
      </c>
      <c r="E340" s="216"/>
      <c r="F340" s="199">
        <f t="shared" si="12"/>
        <v>1.2701004740196412E-3</v>
      </c>
      <c r="G340" s="199">
        <f t="shared" si="13"/>
        <v>1.2920691564634222E-3</v>
      </c>
    </row>
    <row r="341" spans="1:7" s="214" customFormat="1" x14ac:dyDescent="0.25">
      <c r="A341" s="231" t="s">
        <v>1500</v>
      </c>
      <c r="B341" s="287" t="s">
        <v>2205</v>
      </c>
      <c r="C341" s="291">
        <v>32</v>
      </c>
      <c r="D341" s="298">
        <v>35</v>
      </c>
      <c r="E341" s="216"/>
      <c r="F341" s="199">
        <f t="shared" si="12"/>
        <v>7.2577169943979498E-4</v>
      </c>
      <c r="G341" s="199">
        <f t="shared" si="13"/>
        <v>1.0767242970528518E-3</v>
      </c>
    </row>
    <row r="342" spans="1:7" s="214" customFormat="1" x14ac:dyDescent="0.25">
      <c r="A342" s="231" t="s">
        <v>1748</v>
      </c>
      <c r="B342" s="287" t="s">
        <v>2206</v>
      </c>
      <c r="C342" s="291">
        <v>3817</v>
      </c>
      <c r="D342" s="298">
        <v>4664</v>
      </c>
      <c r="E342" s="216"/>
      <c r="F342" s="199">
        <f t="shared" si="12"/>
        <v>8.6570955523803048E-2</v>
      </c>
      <c r="G342" s="199">
        <f t="shared" si="13"/>
        <v>0.1434812034701286</v>
      </c>
    </row>
    <row r="343" spans="1:7" s="214" customFormat="1" x14ac:dyDescent="0.25">
      <c r="A343" s="231" t="s">
        <v>1772</v>
      </c>
      <c r="B343" s="287" t="s">
        <v>2207</v>
      </c>
      <c r="C343" s="291">
        <v>2618</v>
      </c>
      <c r="D343" s="298">
        <v>2972</v>
      </c>
      <c r="E343" s="216"/>
      <c r="F343" s="199">
        <f t="shared" si="12"/>
        <v>5.9377197160418227E-2</v>
      </c>
      <c r="G343" s="199">
        <f t="shared" si="13"/>
        <v>9.1429274595459298E-2</v>
      </c>
    </row>
    <row r="344" spans="1:7" s="214" customFormat="1" x14ac:dyDescent="0.25">
      <c r="A344" s="231" t="s">
        <v>1773</v>
      </c>
      <c r="B344" s="287" t="s">
        <v>2208</v>
      </c>
      <c r="C344" s="291">
        <v>349</v>
      </c>
      <c r="D344" s="298">
        <v>1148</v>
      </c>
      <c r="E344" s="216"/>
      <c r="F344" s="199">
        <f t="shared" si="12"/>
        <v>7.9154475970152644E-3</v>
      </c>
      <c r="G344" s="199">
        <f t="shared" si="13"/>
        <v>3.5316556943333535E-2</v>
      </c>
    </row>
    <row r="345" spans="1:7" s="214" customFormat="1" x14ac:dyDescent="0.25">
      <c r="A345" s="231" t="s">
        <v>1774</v>
      </c>
      <c r="B345" s="287" t="s">
        <v>2209</v>
      </c>
      <c r="C345" s="291">
        <v>58</v>
      </c>
      <c r="D345" s="298">
        <v>141</v>
      </c>
      <c r="E345" s="216"/>
      <c r="F345" s="199">
        <f t="shared" si="12"/>
        <v>1.3154612052346283E-3</v>
      </c>
      <c r="G345" s="199">
        <f t="shared" si="13"/>
        <v>4.3376607395557744E-3</v>
      </c>
    </row>
    <row r="346" spans="1:7" s="214" customFormat="1" x14ac:dyDescent="0.25">
      <c r="A346" s="231" t="s">
        <v>1775</v>
      </c>
      <c r="B346" s="287" t="s">
        <v>2210</v>
      </c>
      <c r="C346" s="291">
        <v>3</v>
      </c>
      <c r="D346" s="298">
        <v>3</v>
      </c>
      <c r="E346" s="216"/>
      <c r="F346" s="199">
        <f t="shared" si="12"/>
        <v>6.8041096822480773E-5</v>
      </c>
      <c r="G346" s="199">
        <f t="shared" si="13"/>
        <v>9.2290654033101575E-5</v>
      </c>
    </row>
    <row r="347" spans="1:7" s="214" customFormat="1" x14ac:dyDescent="0.25">
      <c r="A347" s="231" t="s">
        <v>1776</v>
      </c>
      <c r="B347" s="189"/>
      <c r="C347" s="291"/>
      <c r="D347" s="298"/>
      <c r="E347" s="216"/>
      <c r="F347" s="199" t="str">
        <f t="shared" si="12"/>
        <v/>
      </c>
      <c r="G347" s="199" t="str">
        <f t="shared" si="13"/>
        <v/>
      </c>
    </row>
    <row r="348" spans="1:7" s="214" customFormat="1" x14ac:dyDescent="0.25">
      <c r="A348" s="231" t="s">
        <v>1777</v>
      </c>
      <c r="B348" s="189"/>
      <c r="C348" s="291"/>
      <c r="D348" s="298"/>
      <c r="E348" s="216"/>
      <c r="F348" s="199" t="str">
        <f t="shared" si="12"/>
        <v/>
      </c>
      <c r="G348" s="199" t="str">
        <f t="shared" si="13"/>
        <v/>
      </c>
    </row>
    <row r="349" spans="1:7" s="214" customFormat="1" x14ac:dyDescent="0.25">
      <c r="A349" s="231" t="s">
        <v>1778</v>
      </c>
      <c r="B349" s="189" t="s">
        <v>1624</v>
      </c>
      <c r="C349" s="291">
        <v>403</v>
      </c>
      <c r="D349" s="298">
        <v>35</v>
      </c>
      <c r="E349" s="216"/>
      <c r="F349" s="199">
        <f t="shared" si="12"/>
        <v>9.140187339819918E-3</v>
      </c>
      <c r="G349" s="199">
        <f t="shared" si="13"/>
        <v>1.0767242970528518E-3</v>
      </c>
    </row>
    <row r="350" spans="1:7" s="214" customFormat="1" x14ac:dyDescent="0.25">
      <c r="A350" s="231" t="s">
        <v>1779</v>
      </c>
      <c r="B350" s="217" t="s">
        <v>98</v>
      </c>
      <c r="C350" s="143">
        <v>44091</v>
      </c>
      <c r="D350" s="144">
        <v>32506</v>
      </c>
      <c r="E350" s="216"/>
      <c r="F350" s="204">
        <f>SUM(F332:F349)</f>
        <v>0.99999999999999989</v>
      </c>
      <c r="G350" s="204">
        <f>SUM(G332:G349)</f>
        <v>0.99999999999999989</v>
      </c>
    </row>
    <row r="351" spans="1:7" s="214" customFormat="1" x14ac:dyDescent="0.25">
      <c r="A351" s="231" t="s">
        <v>1501</v>
      </c>
      <c r="B351" s="217"/>
      <c r="C351" s="231"/>
      <c r="D351" s="231"/>
      <c r="E351" s="216"/>
      <c r="F351" s="216"/>
      <c r="G351" s="216"/>
    </row>
    <row r="352" spans="1:7" s="214" customFormat="1" x14ac:dyDescent="0.25">
      <c r="A352" s="231" t="s">
        <v>1780</v>
      </c>
      <c r="B352" s="217"/>
      <c r="C352" s="231"/>
      <c r="D352" s="231"/>
      <c r="E352" s="216"/>
      <c r="F352" s="216"/>
      <c r="G352" s="216"/>
    </row>
    <row r="353" spans="1:7" x14ac:dyDescent="0.25">
      <c r="A353" s="44"/>
      <c r="B353" s="44" t="s">
        <v>2134</v>
      </c>
      <c r="C353" s="44" t="s">
        <v>63</v>
      </c>
      <c r="D353" s="44" t="s">
        <v>1209</v>
      </c>
      <c r="E353" s="44"/>
      <c r="F353" s="44" t="s">
        <v>464</v>
      </c>
      <c r="G353" s="44" t="s">
        <v>2137</v>
      </c>
    </row>
    <row r="354" spans="1:7" x14ac:dyDescent="0.25">
      <c r="A354" s="172" t="s">
        <v>1502</v>
      </c>
      <c r="B354" s="179" t="s">
        <v>1200</v>
      </c>
      <c r="C354" s="291">
        <v>1037</v>
      </c>
      <c r="D354" s="298">
        <v>437</v>
      </c>
      <c r="E354" s="177"/>
      <c r="F354" s="199">
        <f>IF($C$364=0,"",IF(C354="[for completion]","",IF(C354="","",C354/$C$364)))</f>
        <v>2.3520606046859762E-2</v>
      </c>
      <c r="G354" s="199">
        <f>IF($D$364=0,"",IF(D354="[for completion]","",IF(D354="","",D354/$D$364)))</f>
        <v>1.3443671937488464E-2</v>
      </c>
    </row>
    <row r="355" spans="1:7" x14ac:dyDescent="0.25">
      <c r="A355" s="231" t="s">
        <v>1503</v>
      </c>
      <c r="B355" s="179" t="s">
        <v>1201</v>
      </c>
      <c r="C355" s="291">
        <v>1905</v>
      </c>
      <c r="D355" s="298">
        <v>987</v>
      </c>
      <c r="E355" s="177"/>
      <c r="F355" s="199">
        <f t="shared" ref="F355:F363" si="14">IF($C$364=0,"",IF(C355="[for completion]","",IF(C355="","",C355/$C$364)))</f>
        <v>4.32080564313094E-2</v>
      </c>
      <c r="G355" s="199">
        <f t="shared" ref="G355:G363" si="15">IF($D$364=0,"",IF(D355="[for completion]","",IF(D355="","",D355/$D$364)))</f>
        <v>3.0363625176890421E-2</v>
      </c>
    </row>
    <row r="356" spans="1:7" x14ac:dyDescent="0.25">
      <c r="A356" s="231" t="s">
        <v>1504</v>
      </c>
      <c r="B356" s="179" t="s">
        <v>1202</v>
      </c>
      <c r="C356" s="291">
        <v>5003</v>
      </c>
      <c r="D356" s="298">
        <v>6643</v>
      </c>
      <c r="E356" s="177"/>
      <c r="F356" s="199">
        <f t="shared" si="14"/>
        <v>0.11347501644401098</v>
      </c>
      <c r="G356" s="199">
        <f>IF($D$364=0,"",IF(D356="[for completion]","",IF(D356="","",D356/$D$364)))</f>
        <v>0.20436227158063128</v>
      </c>
    </row>
    <row r="357" spans="1:7" x14ac:dyDescent="0.25">
      <c r="A357" s="231" t="s">
        <v>1505</v>
      </c>
      <c r="B357" s="179" t="s">
        <v>1203</v>
      </c>
      <c r="C357" s="291">
        <v>5933</v>
      </c>
      <c r="D357" s="298">
        <v>4100</v>
      </c>
      <c r="E357" s="177"/>
      <c r="F357" s="199">
        <f t="shared" si="14"/>
        <v>0.13456871328449274</v>
      </c>
      <c r="G357" s="199">
        <f t="shared" si="15"/>
        <v>0.12613056051190549</v>
      </c>
    </row>
    <row r="358" spans="1:7" x14ac:dyDescent="0.25">
      <c r="A358" s="231" t="s">
        <v>1506</v>
      </c>
      <c r="B358" s="179" t="s">
        <v>1204</v>
      </c>
      <c r="C358" s="291">
        <v>4424</v>
      </c>
      <c r="D358" s="298">
        <v>4258</v>
      </c>
      <c r="E358" s="177"/>
      <c r="F358" s="199">
        <f>IF($C$364=0,"",IF(C358="[for completion]","",IF(C358="","",C358/$C$364)))</f>
        <v>0.10034248905622718</v>
      </c>
      <c r="G358" s="199">
        <f t="shared" si="15"/>
        <v>0.13099120162431552</v>
      </c>
    </row>
    <row r="359" spans="1:7" x14ac:dyDescent="0.25">
      <c r="A359" s="231" t="s">
        <v>1507</v>
      </c>
      <c r="B359" s="179" t="s">
        <v>1205</v>
      </c>
      <c r="C359" s="291">
        <v>2591</v>
      </c>
      <c r="D359" s="298">
        <v>6608</v>
      </c>
      <c r="E359" s="177"/>
      <c r="F359" s="199">
        <f t="shared" si="14"/>
        <v>5.8767493025471206E-2</v>
      </c>
      <c r="G359" s="199">
        <f>IF($D$364=0,"",IF(D359="[for completion]","",IF(D359="","",D359/$D$364)))</f>
        <v>0.20328554728357842</v>
      </c>
    </row>
    <row r="360" spans="1:7" x14ac:dyDescent="0.25">
      <c r="A360" s="231" t="s">
        <v>1618</v>
      </c>
      <c r="B360" s="179" t="s">
        <v>1206</v>
      </c>
      <c r="C360" s="291">
        <v>1154</v>
      </c>
      <c r="D360" s="298">
        <v>1293</v>
      </c>
      <c r="E360" s="177"/>
      <c r="F360" s="199">
        <f t="shared" si="14"/>
        <v>2.617432919775908E-2</v>
      </c>
      <c r="G360" s="199">
        <f t="shared" si="15"/>
        <v>3.9777271888266783E-2</v>
      </c>
    </row>
    <row r="361" spans="1:7" x14ac:dyDescent="0.25">
      <c r="A361" s="231" t="s">
        <v>1619</v>
      </c>
      <c r="B361" s="179" t="s">
        <v>1207</v>
      </c>
      <c r="C361" s="291">
        <v>1207</v>
      </c>
      <c r="D361" s="298">
        <v>668</v>
      </c>
      <c r="E361" s="177"/>
      <c r="F361" s="199">
        <f t="shared" si="14"/>
        <v>2.7376443103722017E-2</v>
      </c>
      <c r="G361" s="199">
        <f t="shared" si="15"/>
        <v>2.0550052298037285E-2</v>
      </c>
    </row>
    <row r="362" spans="1:7" x14ac:dyDescent="0.25">
      <c r="A362" s="231" t="s">
        <v>1785</v>
      </c>
      <c r="B362" s="179" t="s">
        <v>1208</v>
      </c>
      <c r="C362" s="291">
        <v>20442</v>
      </c>
      <c r="D362" s="298">
        <v>7484</v>
      </c>
      <c r="E362" s="177"/>
      <c r="F362" s="199">
        <f t="shared" si="14"/>
        <v>0.4636530653904602</v>
      </c>
      <c r="G362" s="199">
        <f t="shared" si="15"/>
        <v>0.23023441826124408</v>
      </c>
    </row>
    <row r="363" spans="1:7" s="214" customFormat="1" x14ac:dyDescent="0.25">
      <c r="A363" s="231" t="s">
        <v>1786</v>
      </c>
      <c r="B363" s="217" t="s">
        <v>1624</v>
      </c>
      <c r="C363" s="291">
        <v>393</v>
      </c>
      <c r="D363" s="298">
        <v>28</v>
      </c>
      <c r="E363" s="216"/>
      <c r="F363" s="199">
        <f t="shared" si="14"/>
        <v>8.9137880196874502E-3</v>
      </c>
      <c r="G363" s="199">
        <f t="shared" si="15"/>
        <v>8.6137943764228147E-4</v>
      </c>
    </row>
    <row r="364" spans="1:7" x14ac:dyDescent="0.25">
      <c r="A364" s="231" t="s">
        <v>1787</v>
      </c>
      <c r="B364" s="179" t="s">
        <v>98</v>
      </c>
      <c r="C364" s="143">
        <f>SUM(C354:C363)</f>
        <v>44089</v>
      </c>
      <c r="D364" s="143">
        <f>SUM(D354:D363)</f>
        <v>32506</v>
      </c>
      <c r="E364" s="177"/>
      <c r="F364" s="204">
        <f>SUM(F354:F363)</f>
        <v>1</v>
      </c>
      <c r="G364" s="204">
        <f>SUM(G354:G363)</f>
        <v>1</v>
      </c>
    </row>
    <row r="365" spans="1:7" x14ac:dyDescent="0.25">
      <c r="A365" s="172" t="s">
        <v>1508</v>
      </c>
      <c r="B365" s="179"/>
      <c r="C365" s="172"/>
      <c r="D365" s="172"/>
      <c r="E365" s="177"/>
      <c r="F365" s="177"/>
      <c r="G365" s="177"/>
    </row>
    <row r="366" spans="1:7" x14ac:dyDescent="0.25">
      <c r="A366" s="44"/>
      <c r="B366" s="44" t="s">
        <v>1781</v>
      </c>
      <c r="C366" s="44" t="s">
        <v>63</v>
      </c>
      <c r="D366" s="44" t="s">
        <v>1209</v>
      </c>
      <c r="E366" s="44"/>
      <c r="F366" s="44" t="s">
        <v>464</v>
      </c>
      <c r="G366" s="44" t="s">
        <v>2137</v>
      </c>
    </row>
    <row r="367" spans="1:7" x14ac:dyDescent="0.25">
      <c r="A367" s="215" t="s">
        <v>1620</v>
      </c>
      <c r="B367" s="217" t="s">
        <v>1612</v>
      </c>
      <c r="C367" s="291">
        <v>12773</v>
      </c>
      <c r="D367" s="298">
        <v>7759</v>
      </c>
      <c r="E367" s="216"/>
      <c r="F367" s="199">
        <f>IF($C$374=0,"",IF(C367="[for completion]","",IF(C367="","",C367/$C$374)))</f>
        <v>0.28970945133706821</v>
      </c>
      <c r="G367" s="199">
        <f>IF($D$374=0,"",IF(D367="[for completion]","",IF(D367="","",D367/$D$374)))</f>
        <v>0.23869439488094504</v>
      </c>
    </row>
    <row r="368" spans="1:7" x14ac:dyDescent="0.25">
      <c r="A368" s="231" t="s">
        <v>1621</v>
      </c>
      <c r="B368" s="222" t="s">
        <v>1613</v>
      </c>
      <c r="C368" s="291">
        <v>21249</v>
      </c>
      <c r="D368" s="298">
        <v>7904</v>
      </c>
      <c r="E368" s="216"/>
      <c r="F368" s="199">
        <f t="shared" ref="F368:F373" si="16">IF($C$374=0,"",IF(C368="[for completion]","",IF(C368="","",C368/$C$374)))</f>
        <v>0.48195695071332983</v>
      </c>
      <c r="G368" s="199">
        <f t="shared" ref="G368:G373" si="17">IF($D$374=0,"",IF(D368="[for completion]","",IF(D368="","",D368/$D$374)))</f>
        <v>0.24315510982587829</v>
      </c>
    </row>
    <row r="369" spans="1:7" x14ac:dyDescent="0.25">
      <c r="A369" s="231" t="s">
        <v>1622</v>
      </c>
      <c r="B369" s="217" t="s">
        <v>1614</v>
      </c>
      <c r="C369" s="291"/>
      <c r="D369" s="298"/>
      <c r="E369" s="216"/>
      <c r="F369" s="199" t="str">
        <f t="shared" si="16"/>
        <v/>
      </c>
      <c r="G369" s="199" t="str">
        <f t="shared" si="17"/>
        <v/>
      </c>
    </row>
    <row r="370" spans="1:7" x14ac:dyDescent="0.25">
      <c r="A370" s="231" t="s">
        <v>1623</v>
      </c>
      <c r="B370" s="217" t="s">
        <v>1615</v>
      </c>
      <c r="C370" s="291">
        <v>8598</v>
      </c>
      <c r="D370" s="298">
        <v>16101</v>
      </c>
      <c r="E370" s="216"/>
      <c r="F370" s="199">
        <f t="shared" si="16"/>
        <v>0.19501462949942164</v>
      </c>
      <c r="G370" s="199">
        <f t="shared" si="17"/>
        <v>0.49532394019565618</v>
      </c>
    </row>
    <row r="371" spans="1:7" x14ac:dyDescent="0.25">
      <c r="A371" s="231" t="s">
        <v>1625</v>
      </c>
      <c r="B371" s="217" t="s">
        <v>1616</v>
      </c>
      <c r="C371" s="291"/>
      <c r="D371" s="298"/>
      <c r="E371" s="216"/>
      <c r="F371" s="199" t="str">
        <f t="shared" si="16"/>
        <v/>
      </c>
      <c r="G371" s="199" t="str">
        <f t="shared" si="17"/>
        <v/>
      </c>
    </row>
    <row r="372" spans="1:7" x14ac:dyDescent="0.25">
      <c r="A372" s="231" t="s">
        <v>1782</v>
      </c>
      <c r="B372" s="217" t="s">
        <v>1617</v>
      </c>
      <c r="C372" s="291"/>
      <c r="D372" s="298"/>
      <c r="E372" s="216"/>
      <c r="F372" s="199" t="str">
        <f t="shared" si="16"/>
        <v/>
      </c>
      <c r="G372" s="199" t="str">
        <f t="shared" si="17"/>
        <v/>
      </c>
    </row>
    <row r="373" spans="1:7" x14ac:dyDescent="0.25">
      <c r="A373" s="231" t="s">
        <v>1783</v>
      </c>
      <c r="B373" s="217" t="s">
        <v>1210</v>
      </c>
      <c r="C373" s="291">
        <v>1469</v>
      </c>
      <c r="D373" s="298">
        <v>742</v>
      </c>
      <c r="E373" s="216"/>
      <c r="F373" s="199">
        <f t="shared" si="16"/>
        <v>3.3318968450180314E-2</v>
      </c>
      <c r="G373" s="199">
        <f t="shared" si="17"/>
        <v>2.2826555097520459E-2</v>
      </c>
    </row>
    <row r="374" spans="1:7" x14ac:dyDescent="0.25">
      <c r="A374" s="231" t="s">
        <v>1784</v>
      </c>
      <c r="B374" s="217" t="s">
        <v>98</v>
      </c>
      <c r="C374" s="143">
        <f>SUM(C367:C373)</f>
        <v>44089</v>
      </c>
      <c r="D374" s="144">
        <f>SUM(D367:D373)</f>
        <v>32506</v>
      </c>
      <c r="E374" s="216"/>
      <c r="F374" s="204">
        <f>SUM(F367:F373)</f>
        <v>1</v>
      </c>
      <c r="G374" s="204">
        <f>SUM(G367:G373)</f>
        <v>0.99999999999999989</v>
      </c>
    </row>
    <row r="375" spans="1:7" x14ac:dyDescent="0.25">
      <c r="A375" s="215" t="s">
        <v>1626</v>
      </c>
      <c r="B375" s="217"/>
      <c r="C375" s="215"/>
      <c r="D375" s="215"/>
      <c r="E375" s="216"/>
      <c r="F375" s="216"/>
      <c r="G375" s="216"/>
    </row>
    <row r="376" spans="1:7" x14ac:dyDescent="0.25">
      <c r="A376" s="44"/>
      <c r="B376" s="44" t="s">
        <v>2135</v>
      </c>
      <c r="C376" s="44" t="s">
        <v>63</v>
      </c>
      <c r="D376" s="44" t="s">
        <v>1209</v>
      </c>
      <c r="E376" s="44"/>
      <c r="F376" s="44" t="s">
        <v>464</v>
      </c>
      <c r="G376" s="44" t="s">
        <v>2137</v>
      </c>
    </row>
    <row r="377" spans="1:7" x14ac:dyDescent="0.25">
      <c r="A377" s="215" t="s">
        <v>1764</v>
      </c>
      <c r="B377" s="217" t="s">
        <v>2136</v>
      </c>
      <c r="C377" s="291">
        <v>12387</v>
      </c>
      <c r="D377" s="298">
        <v>3902</v>
      </c>
      <c r="E377" s="216"/>
      <c r="F377" s="199">
        <f>IF($C$381=0,"",IF(C377="[for completion]","",IF(C377="","",C377/$C$381)))</f>
        <v>0.28095443307854567</v>
      </c>
      <c r="G377" s="199">
        <f>IF($D$381=0,"",IF(D377="[for completion]","",IF(D377="","",D377/$D$381)))</f>
        <v>0.12003937734572079</v>
      </c>
    </row>
    <row r="378" spans="1:7" x14ac:dyDescent="0.25">
      <c r="A378" s="231" t="s">
        <v>1765</v>
      </c>
      <c r="B378" s="222" t="s">
        <v>2048</v>
      </c>
      <c r="C378" s="291">
        <v>31309</v>
      </c>
      <c r="D378" s="298">
        <v>28576</v>
      </c>
      <c r="E378" s="216"/>
      <c r="F378" s="199">
        <f t="shared" ref="F378:F380" si="18">IF($C$381=0,"",IF(C378="[for completion]","",IF(C378="","",C378/$C$381)))</f>
        <v>0.71013177890176693</v>
      </c>
      <c r="G378" s="199">
        <f t="shared" ref="G378:G380" si="19">IF($D$381=0,"",IF(D378="[for completion]","",IF(D378="","",D378/$D$381)))</f>
        <v>0.87909924321663691</v>
      </c>
    </row>
    <row r="379" spans="1:7" x14ac:dyDescent="0.25">
      <c r="A379" s="231" t="s">
        <v>1766</v>
      </c>
      <c r="B379" s="217" t="s">
        <v>1210</v>
      </c>
      <c r="C379" s="291"/>
      <c r="D379" s="298"/>
      <c r="E379" s="216"/>
      <c r="F379" s="199" t="str">
        <f t="shared" si="18"/>
        <v/>
      </c>
      <c r="G379" s="199" t="str">
        <f>IF($D$381=0,"",IF(D379="[for completion]","",IF(D379="","",D379/$D$381)))</f>
        <v/>
      </c>
    </row>
    <row r="380" spans="1:7" x14ac:dyDescent="0.25">
      <c r="A380" s="231" t="s">
        <v>1767</v>
      </c>
      <c r="B380" s="220" t="s">
        <v>1624</v>
      </c>
      <c r="C380" s="291">
        <v>393</v>
      </c>
      <c r="D380" s="298">
        <v>28</v>
      </c>
      <c r="E380" s="216"/>
      <c r="F380" s="199">
        <f t="shared" si="18"/>
        <v>8.9137880196874502E-3</v>
      </c>
      <c r="G380" s="199">
        <f t="shared" si="19"/>
        <v>8.6137943764228147E-4</v>
      </c>
    </row>
    <row r="381" spans="1:7" x14ac:dyDescent="0.25">
      <c r="A381" s="231" t="s">
        <v>1768</v>
      </c>
      <c r="B381" s="217" t="s">
        <v>98</v>
      </c>
      <c r="C381" s="143">
        <v>44089</v>
      </c>
      <c r="D381" s="144">
        <v>32506</v>
      </c>
      <c r="E381" s="216"/>
      <c r="F381" s="204">
        <f>SUM(F377:F380)</f>
        <v>1</v>
      </c>
      <c r="G381" s="204">
        <f>SUM(G377:G380)</f>
        <v>1</v>
      </c>
    </row>
    <row r="382" spans="1:7" x14ac:dyDescent="0.25">
      <c r="A382" s="215" t="s">
        <v>1769</v>
      </c>
      <c r="B382" s="220"/>
      <c r="C382" s="221"/>
      <c r="D382" s="220"/>
      <c r="E382" s="218"/>
      <c r="F382" s="218"/>
      <c r="G382" s="218"/>
    </row>
    <row r="383" spans="1:7" x14ac:dyDescent="0.25">
      <c r="A383" s="231" t="s">
        <v>1770</v>
      </c>
      <c r="B383" s="182"/>
      <c r="C383" s="197"/>
      <c r="D383" s="182"/>
      <c r="E383" s="180"/>
      <c r="F383" s="180"/>
      <c r="G383" s="180"/>
    </row>
    <row r="384" spans="1:7" s="214" customFormat="1" x14ac:dyDescent="0.25">
      <c r="A384" s="231" t="s">
        <v>1956</v>
      </c>
    </row>
    <row r="385" spans="1:7" x14ac:dyDescent="0.25">
      <c r="A385" s="231" t="s">
        <v>1957</v>
      </c>
    </row>
    <row r="386" spans="1:7" x14ac:dyDescent="0.25">
      <c r="A386" s="231" t="s">
        <v>1958</v>
      </c>
    </row>
    <row r="387" spans="1:7" x14ac:dyDescent="0.25">
      <c r="A387" s="231" t="s">
        <v>1959</v>
      </c>
    </row>
    <row r="388" spans="1:7" x14ac:dyDescent="0.25">
      <c r="A388" s="231" t="s">
        <v>1960</v>
      </c>
    </row>
    <row r="389" spans="1:7" x14ac:dyDescent="0.25">
      <c r="A389" s="231" t="s">
        <v>1961</v>
      </c>
    </row>
    <row r="390" spans="1:7" x14ac:dyDescent="0.25">
      <c r="A390" s="231" t="s">
        <v>1962</v>
      </c>
    </row>
    <row r="391" spans="1:7" x14ac:dyDescent="0.25">
      <c r="A391" s="231" t="s">
        <v>1963</v>
      </c>
      <c r="B391" s="182"/>
      <c r="C391" s="197"/>
      <c r="D391" s="182"/>
      <c r="E391" s="180"/>
      <c r="F391" s="180"/>
      <c r="G391" s="180"/>
    </row>
    <row r="392" spans="1:7" x14ac:dyDescent="0.25">
      <c r="A392" s="231" t="s">
        <v>1964</v>
      </c>
      <c r="B392" s="182"/>
      <c r="C392" s="197"/>
      <c r="D392" s="182"/>
      <c r="E392" s="180"/>
      <c r="F392" s="180"/>
      <c r="G392" s="180"/>
    </row>
    <row r="393" spans="1:7" x14ac:dyDescent="0.25">
      <c r="A393" s="231" t="s">
        <v>1965</v>
      </c>
      <c r="B393" s="182"/>
      <c r="C393" s="197"/>
      <c r="D393" s="182"/>
      <c r="E393" s="180"/>
      <c r="F393" s="180"/>
      <c r="G393" s="180"/>
    </row>
    <row r="394" spans="1:7" x14ac:dyDescent="0.25">
      <c r="A394" s="231" t="s">
        <v>1966</v>
      </c>
      <c r="B394" s="182"/>
      <c r="C394" s="197"/>
      <c r="D394" s="182"/>
      <c r="E394" s="180"/>
      <c r="F394" s="180"/>
      <c r="G394" s="180"/>
    </row>
    <row r="395" spans="1:7" x14ac:dyDescent="0.25">
      <c r="A395" s="231" t="s">
        <v>1967</v>
      </c>
      <c r="B395" s="182"/>
      <c r="C395" s="197"/>
      <c r="D395" s="182"/>
      <c r="E395" s="180"/>
      <c r="F395" s="180"/>
      <c r="G395" s="180"/>
    </row>
    <row r="396" spans="1:7" x14ac:dyDescent="0.25">
      <c r="A396" s="231" t="s">
        <v>1968</v>
      </c>
      <c r="B396" s="182"/>
      <c r="C396" s="197"/>
      <c r="D396" s="182"/>
      <c r="E396" s="180"/>
      <c r="F396" s="180"/>
      <c r="G396" s="180"/>
    </row>
    <row r="397" spans="1:7" x14ac:dyDescent="0.25">
      <c r="A397" s="231" t="s">
        <v>1969</v>
      </c>
      <c r="B397" s="182"/>
      <c r="C397" s="197"/>
      <c r="D397" s="182"/>
      <c r="E397" s="180"/>
      <c r="F397" s="180"/>
      <c r="G397" s="180"/>
    </row>
    <row r="398" spans="1:7" x14ac:dyDescent="0.25">
      <c r="A398" s="231" t="s">
        <v>1970</v>
      </c>
      <c r="B398" s="182"/>
      <c r="C398" s="197"/>
      <c r="D398" s="182"/>
      <c r="E398" s="180"/>
      <c r="F398" s="180"/>
      <c r="G398" s="180"/>
    </row>
    <row r="399" spans="1:7" x14ac:dyDescent="0.25">
      <c r="A399" s="231" t="s">
        <v>1971</v>
      </c>
      <c r="B399" s="182"/>
      <c r="C399" s="197"/>
      <c r="D399" s="182"/>
      <c r="E399" s="180"/>
      <c r="F399" s="180"/>
      <c r="G399" s="180"/>
    </row>
    <row r="400" spans="1:7" x14ac:dyDescent="0.25">
      <c r="A400" s="231" t="s">
        <v>1972</v>
      </c>
      <c r="B400" s="182"/>
      <c r="C400" s="197"/>
      <c r="D400" s="182"/>
      <c r="E400" s="180"/>
      <c r="F400" s="180"/>
      <c r="G400" s="180"/>
    </row>
    <row r="401" spans="1:7" x14ac:dyDescent="0.25">
      <c r="A401" s="231" t="s">
        <v>1973</v>
      </c>
      <c r="B401" s="182"/>
      <c r="C401" s="197"/>
      <c r="D401" s="182"/>
      <c r="E401" s="180"/>
      <c r="F401" s="180"/>
      <c r="G401" s="180"/>
    </row>
    <row r="402" spans="1:7" x14ac:dyDescent="0.25">
      <c r="A402" s="231" t="s">
        <v>1974</v>
      </c>
      <c r="B402" s="182"/>
      <c r="C402" s="197"/>
      <c r="D402" s="182"/>
      <c r="E402" s="180"/>
      <c r="F402" s="180"/>
      <c r="G402" s="180"/>
    </row>
    <row r="403" spans="1:7" x14ac:dyDescent="0.25">
      <c r="A403" s="231" t="s">
        <v>1975</v>
      </c>
      <c r="B403" s="182"/>
      <c r="C403" s="197"/>
      <c r="D403" s="182"/>
      <c r="E403" s="180"/>
      <c r="F403" s="180"/>
      <c r="G403" s="180"/>
    </row>
    <row r="404" spans="1:7" x14ac:dyDescent="0.25">
      <c r="A404" s="231" t="s">
        <v>1976</v>
      </c>
      <c r="B404" s="182"/>
      <c r="C404" s="197"/>
      <c r="D404" s="182"/>
      <c r="E404" s="180"/>
      <c r="F404" s="180"/>
      <c r="G404" s="180"/>
    </row>
    <row r="405" spans="1:7" x14ac:dyDescent="0.25">
      <c r="A405" s="231" t="s">
        <v>1977</v>
      </c>
      <c r="B405" s="182"/>
      <c r="C405" s="197"/>
      <c r="D405" s="182"/>
      <c r="E405" s="180"/>
      <c r="F405" s="180"/>
      <c r="G405" s="180"/>
    </row>
    <row r="406" spans="1:7" x14ac:dyDescent="0.25">
      <c r="A406" s="231" t="s">
        <v>1978</v>
      </c>
      <c r="B406" s="182"/>
      <c r="C406" s="197"/>
      <c r="D406" s="182"/>
      <c r="E406" s="180"/>
      <c r="F406" s="180"/>
      <c r="G406" s="180"/>
    </row>
    <row r="407" spans="1:7" x14ac:dyDescent="0.25">
      <c r="A407" s="231" t="s">
        <v>1979</v>
      </c>
      <c r="B407" s="182"/>
      <c r="C407" s="197"/>
      <c r="D407" s="182"/>
      <c r="E407" s="180"/>
      <c r="F407" s="180"/>
      <c r="G407" s="180"/>
    </row>
    <row r="408" spans="1:7" x14ac:dyDescent="0.25">
      <c r="A408" s="231" t="s">
        <v>1980</v>
      </c>
      <c r="B408" s="182"/>
      <c r="C408" s="197"/>
      <c r="D408" s="182"/>
      <c r="E408" s="180"/>
      <c r="F408" s="180"/>
      <c r="G408" s="180"/>
    </row>
    <row r="409" spans="1:7" x14ac:dyDescent="0.25">
      <c r="A409" s="231" t="s">
        <v>1981</v>
      </c>
      <c r="B409" s="182"/>
      <c r="C409" s="197"/>
      <c r="D409" s="182"/>
      <c r="E409" s="180"/>
      <c r="F409" s="180"/>
      <c r="G409" s="180"/>
    </row>
    <row r="410" spans="1:7" x14ac:dyDescent="0.25">
      <c r="A410" s="231" t="s">
        <v>1982</v>
      </c>
      <c r="B410" s="182"/>
      <c r="C410" s="197"/>
      <c r="D410" s="182"/>
      <c r="E410" s="180"/>
      <c r="F410" s="180"/>
      <c r="G410" s="180"/>
    </row>
    <row r="411" spans="1:7" x14ac:dyDescent="0.25">
      <c r="A411" s="231" t="s">
        <v>1983</v>
      </c>
      <c r="B411" s="182"/>
      <c r="C411" s="197"/>
      <c r="D411" s="182"/>
      <c r="E411" s="180"/>
      <c r="F411" s="180"/>
      <c r="G411" s="180"/>
    </row>
    <row r="412" spans="1:7" x14ac:dyDescent="0.25">
      <c r="A412" s="231" t="s">
        <v>1984</v>
      </c>
      <c r="B412" s="182"/>
      <c r="C412" s="197"/>
      <c r="D412" s="182"/>
      <c r="E412" s="180"/>
      <c r="F412" s="180"/>
      <c r="G412" s="180"/>
    </row>
    <row r="413" spans="1:7" x14ac:dyDescent="0.25">
      <c r="A413" s="231" t="s">
        <v>1985</v>
      </c>
      <c r="B413" s="182"/>
      <c r="C413" s="197"/>
      <c r="D413" s="182"/>
      <c r="E413" s="180"/>
      <c r="F413" s="180"/>
      <c r="G413" s="180"/>
    </row>
    <row r="414" spans="1:7" x14ac:dyDescent="0.25">
      <c r="A414" s="231" t="s">
        <v>1986</v>
      </c>
      <c r="B414" s="182"/>
      <c r="C414" s="197"/>
      <c r="D414" s="182"/>
      <c r="E414" s="180"/>
      <c r="F414" s="180"/>
      <c r="G414" s="180"/>
    </row>
    <row r="415" spans="1:7" x14ac:dyDescent="0.25">
      <c r="A415" s="231" t="s">
        <v>1987</v>
      </c>
      <c r="B415" s="182"/>
      <c r="C415" s="197"/>
      <c r="D415" s="182"/>
      <c r="E415" s="180"/>
      <c r="F415" s="180"/>
      <c r="G415" s="180"/>
    </row>
    <row r="416" spans="1:7" x14ac:dyDescent="0.25">
      <c r="A416" s="231" t="s">
        <v>1988</v>
      </c>
      <c r="B416" s="182"/>
      <c r="C416" s="197"/>
      <c r="D416" s="182"/>
      <c r="E416" s="180"/>
      <c r="F416" s="180"/>
      <c r="G416" s="180"/>
    </row>
    <row r="417" spans="1:7" x14ac:dyDescent="0.25">
      <c r="A417" s="231" t="s">
        <v>1989</v>
      </c>
      <c r="B417" s="182"/>
      <c r="C417" s="197"/>
      <c r="D417" s="182"/>
      <c r="E417" s="180"/>
      <c r="F417" s="180"/>
      <c r="G417" s="180"/>
    </row>
    <row r="418" spans="1:7" x14ac:dyDescent="0.25">
      <c r="A418" s="231" t="s">
        <v>1990</v>
      </c>
      <c r="B418" s="182"/>
      <c r="C418" s="197"/>
      <c r="D418" s="182"/>
      <c r="E418" s="180"/>
      <c r="F418" s="180"/>
      <c r="G418" s="180"/>
    </row>
    <row r="419" spans="1:7" x14ac:dyDescent="0.25">
      <c r="A419" s="231" t="s">
        <v>1991</v>
      </c>
      <c r="B419" s="182"/>
      <c r="C419" s="197"/>
      <c r="D419" s="182"/>
      <c r="E419" s="180"/>
      <c r="F419" s="180"/>
      <c r="G419" s="180"/>
    </row>
    <row r="420" spans="1:7" x14ac:dyDescent="0.25">
      <c r="A420" s="231" t="s">
        <v>1992</v>
      </c>
      <c r="B420" s="182"/>
      <c r="C420" s="197"/>
      <c r="D420" s="182"/>
      <c r="E420" s="180"/>
      <c r="F420" s="180"/>
      <c r="G420" s="180"/>
    </row>
    <row r="421" spans="1:7" x14ac:dyDescent="0.25">
      <c r="A421" s="231" t="s">
        <v>1993</v>
      </c>
      <c r="B421" s="182"/>
      <c r="C421" s="197"/>
      <c r="D421" s="182"/>
      <c r="E421" s="180"/>
      <c r="F421" s="180"/>
      <c r="G421" s="180"/>
    </row>
    <row r="422" spans="1:7" x14ac:dyDescent="0.25">
      <c r="A422" s="231" t="s">
        <v>1994</v>
      </c>
      <c r="B422" s="182"/>
      <c r="C422" s="197"/>
      <c r="D422" s="182"/>
      <c r="E422" s="180"/>
      <c r="F422" s="180"/>
      <c r="G422" s="180"/>
    </row>
    <row r="423" spans="1:7" x14ac:dyDescent="0.25">
      <c r="A423" s="231" t="s">
        <v>1995</v>
      </c>
      <c r="B423" s="182"/>
      <c r="C423" s="197"/>
      <c r="D423" s="182"/>
      <c r="E423" s="180"/>
      <c r="F423" s="180"/>
      <c r="G423" s="180"/>
    </row>
    <row r="424" spans="1:7" x14ac:dyDescent="0.25">
      <c r="A424" s="231" t="s">
        <v>1996</v>
      </c>
      <c r="B424" s="182"/>
      <c r="C424" s="197"/>
      <c r="D424" s="182"/>
      <c r="E424" s="180"/>
      <c r="F424" s="180"/>
      <c r="G424" s="180"/>
    </row>
    <row r="425" spans="1:7" x14ac:dyDescent="0.25">
      <c r="A425" s="231" t="s">
        <v>1997</v>
      </c>
      <c r="B425" s="182"/>
      <c r="C425" s="197"/>
      <c r="D425" s="182"/>
      <c r="E425" s="180"/>
      <c r="F425" s="180"/>
      <c r="G425" s="180"/>
    </row>
    <row r="426" spans="1:7" x14ac:dyDescent="0.25">
      <c r="A426" s="231" t="s">
        <v>1998</v>
      </c>
      <c r="B426" s="182"/>
      <c r="C426" s="197"/>
      <c r="D426" s="182"/>
      <c r="E426" s="180"/>
      <c r="F426" s="180"/>
      <c r="G426" s="180"/>
    </row>
    <row r="427" spans="1:7" x14ac:dyDescent="0.25">
      <c r="A427" s="231" t="s">
        <v>1999</v>
      </c>
      <c r="B427" s="182"/>
      <c r="C427" s="197"/>
      <c r="D427" s="182"/>
      <c r="E427" s="180"/>
      <c r="F427" s="180"/>
      <c r="G427" s="180"/>
    </row>
    <row r="428" spans="1:7" x14ac:dyDescent="0.25">
      <c r="A428" s="231" t="s">
        <v>2000</v>
      </c>
      <c r="B428" s="182"/>
      <c r="C428" s="197"/>
      <c r="D428" s="182"/>
      <c r="E428" s="180"/>
      <c r="F428" s="180"/>
      <c r="G428" s="180"/>
    </row>
    <row r="429" spans="1:7" x14ac:dyDescent="0.25">
      <c r="A429" s="231" t="s">
        <v>2001</v>
      </c>
      <c r="B429" s="182"/>
      <c r="C429" s="197"/>
      <c r="D429" s="182"/>
      <c r="E429" s="180"/>
      <c r="F429" s="180"/>
      <c r="G429" s="180"/>
    </row>
    <row r="430" spans="1:7" x14ac:dyDescent="0.25">
      <c r="A430" s="231" t="s">
        <v>2002</v>
      </c>
      <c r="B430" s="182"/>
      <c r="C430" s="197"/>
      <c r="D430" s="182"/>
      <c r="E430" s="180"/>
      <c r="F430" s="180"/>
      <c r="G430" s="180"/>
    </row>
    <row r="431" spans="1:7" x14ac:dyDescent="0.25">
      <c r="A431" s="231" t="s">
        <v>2003</v>
      </c>
      <c r="B431" s="182"/>
      <c r="C431" s="197"/>
      <c r="D431" s="182"/>
      <c r="E431" s="180"/>
      <c r="F431" s="180"/>
      <c r="G431" s="180"/>
    </row>
    <row r="432" spans="1:7" ht="18.75" x14ac:dyDescent="0.25">
      <c r="A432" s="127"/>
      <c r="B432" s="211" t="s">
        <v>1509</v>
      </c>
      <c r="C432" s="127"/>
      <c r="D432" s="127"/>
      <c r="E432" s="127"/>
      <c r="F432" s="127"/>
      <c r="G432" s="127"/>
    </row>
    <row r="433" spans="1:7" x14ac:dyDescent="0.25">
      <c r="A433" s="44"/>
      <c r="B433" s="44" t="s">
        <v>1865</v>
      </c>
      <c r="C433" s="44" t="s">
        <v>634</v>
      </c>
      <c r="D433" s="44" t="s">
        <v>635</v>
      </c>
      <c r="E433" s="44"/>
      <c r="F433" s="44" t="s">
        <v>465</v>
      </c>
      <c r="G433" s="44" t="s">
        <v>636</v>
      </c>
    </row>
    <row r="434" spans="1:7" x14ac:dyDescent="0.25">
      <c r="A434" s="172" t="s">
        <v>1510</v>
      </c>
      <c r="B434" s="182" t="s">
        <v>638</v>
      </c>
      <c r="C434" s="291">
        <v>11040</v>
      </c>
      <c r="D434" s="192"/>
      <c r="E434" s="192"/>
      <c r="F434" s="193"/>
      <c r="G434" s="193"/>
    </row>
    <row r="435" spans="1:7" x14ac:dyDescent="0.25">
      <c r="A435" s="192"/>
      <c r="B435" s="182"/>
      <c r="C435" s="182"/>
      <c r="D435" s="192"/>
      <c r="E435" s="192"/>
      <c r="F435" s="193"/>
      <c r="G435" s="193"/>
    </row>
    <row r="436" spans="1:7" x14ac:dyDescent="0.25">
      <c r="A436" s="182"/>
      <c r="B436" s="182" t="s">
        <v>639</v>
      </c>
      <c r="C436" s="182"/>
      <c r="D436" s="192"/>
      <c r="E436" s="192"/>
      <c r="F436" s="193"/>
      <c r="G436" s="193"/>
    </row>
    <row r="437" spans="1:7" x14ac:dyDescent="0.25">
      <c r="A437" s="182" t="s">
        <v>1511</v>
      </c>
      <c r="B437" s="287" t="s">
        <v>2178</v>
      </c>
      <c r="C437" s="291">
        <v>52.2</v>
      </c>
      <c r="D437" s="291">
        <v>75</v>
      </c>
      <c r="E437" s="192"/>
      <c r="F437" s="199">
        <f>IF($C$461=0,"",IF(C437="[for completion]","",IF(C437="","",C437/$C$461)))</f>
        <v>1.0893837260262535E-2</v>
      </c>
      <c r="G437" s="199" t="str">
        <f>IF($D$461=0,"",IF(D437="[for completion]","",IF(D437="","",D437/$D$461)))</f>
        <v/>
      </c>
    </row>
    <row r="438" spans="1:7" x14ac:dyDescent="0.25">
      <c r="A438" s="220" t="s">
        <v>1512</v>
      </c>
      <c r="B438" s="287" t="s">
        <v>2179</v>
      </c>
      <c r="C438" s="291">
        <v>174.5</v>
      </c>
      <c r="D438" s="291">
        <v>88</v>
      </c>
      <c r="E438" s="192"/>
      <c r="F438" s="199">
        <f t="shared" ref="F438:F460" si="20">IF($C$461=0,"",IF(C438="[for completion]","",IF(C438="","",C438/$C$461)))</f>
        <v>3.6417137967735873E-2</v>
      </c>
      <c r="G438" s="199" t="str">
        <f t="shared" ref="G438:G460" si="21">IF($D$461=0,"",IF(D438="[for completion]","",IF(D438="","",D438/$D$461)))</f>
        <v/>
      </c>
    </row>
    <row r="439" spans="1:7" x14ac:dyDescent="0.25">
      <c r="A439" s="220" t="s">
        <v>1513</v>
      </c>
      <c r="B439" s="287" t="s">
        <v>2180</v>
      </c>
      <c r="C439" s="291">
        <v>1366.8</v>
      </c>
      <c r="D439" s="291">
        <v>193</v>
      </c>
      <c r="E439" s="192"/>
      <c r="F439" s="199">
        <f t="shared" si="20"/>
        <v>0.28524323309055238</v>
      </c>
      <c r="G439" s="199" t="str">
        <f t="shared" si="21"/>
        <v/>
      </c>
    </row>
    <row r="440" spans="1:7" x14ac:dyDescent="0.25">
      <c r="A440" s="220" t="s">
        <v>1514</v>
      </c>
      <c r="B440" s="287" t="s">
        <v>2181</v>
      </c>
      <c r="C440" s="291">
        <v>1040.5999999999999</v>
      </c>
      <c r="D440" s="291">
        <v>51</v>
      </c>
      <c r="E440" s="192"/>
      <c r="F440" s="199">
        <f t="shared" si="20"/>
        <v>0.21716718492393092</v>
      </c>
      <c r="G440" s="199" t="str">
        <f t="shared" si="21"/>
        <v/>
      </c>
    </row>
    <row r="441" spans="1:7" x14ac:dyDescent="0.25">
      <c r="A441" s="220" t="s">
        <v>1515</v>
      </c>
      <c r="B441" s="287" t="s">
        <v>2211</v>
      </c>
      <c r="C441" s="291">
        <v>774.7</v>
      </c>
      <c r="D441" s="291">
        <v>17</v>
      </c>
      <c r="E441" s="192"/>
      <c r="F441" s="199">
        <f t="shared" si="20"/>
        <v>0.16167539704071623</v>
      </c>
      <c r="G441" s="199" t="str">
        <f t="shared" si="21"/>
        <v/>
      </c>
    </row>
    <row r="442" spans="1:7" x14ac:dyDescent="0.25">
      <c r="A442" s="220" t="s">
        <v>1516</v>
      </c>
      <c r="B442" s="287" t="s">
        <v>2182</v>
      </c>
      <c r="C442" s="291">
        <v>1382.9</v>
      </c>
      <c r="D442" s="291">
        <v>10</v>
      </c>
      <c r="E442" s="192"/>
      <c r="F442" s="199">
        <f t="shared" si="20"/>
        <v>0.28860320971680192</v>
      </c>
      <c r="G442" s="199" t="str">
        <f t="shared" si="21"/>
        <v/>
      </c>
    </row>
    <row r="443" spans="1:7" x14ac:dyDescent="0.25">
      <c r="A443" s="220" t="s">
        <v>1517</v>
      </c>
      <c r="B443" s="189"/>
      <c r="C443" s="291"/>
      <c r="D443" s="291"/>
      <c r="E443" s="192"/>
      <c r="F443" s="199" t="str">
        <f t="shared" si="20"/>
        <v/>
      </c>
      <c r="G443" s="199" t="str">
        <f t="shared" si="21"/>
        <v/>
      </c>
    </row>
    <row r="444" spans="1:7" x14ac:dyDescent="0.25">
      <c r="A444" s="220" t="s">
        <v>1518</v>
      </c>
      <c r="B444" s="189"/>
      <c r="C444" s="291"/>
      <c r="D444" s="298"/>
      <c r="E444" s="192"/>
      <c r="F444" s="199" t="str">
        <f t="shared" si="20"/>
        <v/>
      </c>
      <c r="G444" s="199" t="str">
        <f t="shared" si="21"/>
        <v/>
      </c>
    </row>
    <row r="445" spans="1:7" x14ac:dyDescent="0.25">
      <c r="A445" s="220" t="s">
        <v>1519</v>
      </c>
      <c r="B445" s="189"/>
      <c r="C445" s="291"/>
      <c r="D445" s="298"/>
      <c r="E445" s="192"/>
      <c r="F445" s="199" t="str">
        <f t="shared" si="20"/>
        <v/>
      </c>
      <c r="G445" s="199" t="str">
        <f t="shared" si="21"/>
        <v/>
      </c>
    </row>
    <row r="446" spans="1:7" x14ac:dyDescent="0.25">
      <c r="A446" s="220" t="s">
        <v>2004</v>
      </c>
      <c r="B446" s="189"/>
      <c r="C446" s="291"/>
      <c r="D446" s="298"/>
      <c r="E446" s="189"/>
      <c r="F446" s="199" t="str">
        <f t="shared" si="20"/>
        <v/>
      </c>
      <c r="G446" s="199" t="str">
        <f t="shared" si="21"/>
        <v/>
      </c>
    </row>
    <row r="447" spans="1:7" x14ac:dyDescent="0.25">
      <c r="A447" s="220" t="s">
        <v>2005</v>
      </c>
      <c r="B447" s="189"/>
      <c r="C447" s="291"/>
      <c r="D447" s="298"/>
      <c r="E447" s="189"/>
      <c r="F447" s="199" t="str">
        <f t="shared" si="20"/>
        <v/>
      </c>
      <c r="G447" s="199" t="str">
        <f t="shared" si="21"/>
        <v/>
      </c>
    </row>
    <row r="448" spans="1:7" x14ac:dyDescent="0.25">
      <c r="A448" s="220" t="s">
        <v>2006</v>
      </c>
      <c r="B448" s="189"/>
      <c r="C448" s="291"/>
      <c r="D448" s="298"/>
      <c r="E448" s="189"/>
      <c r="F448" s="199" t="str">
        <f t="shared" si="20"/>
        <v/>
      </c>
      <c r="G448" s="199" t="str">
        <f t="shared" si="21"/>
        <v/>
      </c>
    </row>
    <row r="449" spans="1:7" x14ac:dyDescent="0.25">
      <c r="A449" s="220" t="s">
        <v>2007</v>
      </c>
      <c r="B449" s="189"/>
      <c r="C449" s="291"/>
      <c r="D449" s="298"/>
      <c r="E449" s="189"/>
      <c r="F449" s="199" t="str">
        <f t="shared" si="20"/>
        <v/>
      </c>
      <c r="G449" s="199" t="str">
        <f t="shared" si="21"/>
        <v/>
      </c>
    </row>
    <row r="450" spans="1:7" x14ac:dyDescent="0.25">
      <c r="A450" s="220" t="s">
        <v>2008</v>
      </c>
      <c r="B450" s="189"/>
      <c r="C450" s="291"/>
      <c r="D450" s="298"/>
      <c r="E450" s="189"/>
      <c r="F450" s="199" t="str">
        <f t="shared" si="20"/>
        <v/>
      </c>
      <c r="G450" s="199" t="str">
        <f t="shared" si="21"/>
        <v/>
      </c>
    </row>
    <row r="451" spans="1:7" x14ac:dyDescent="0.25">
      <c r="A451" s="220" t="s">
        <v>2009</v>
      </c>
      <c r="B451" s="189"/>
      <c r="C451" s="291"/>
      <c r="D451" s="298"/>
      <c r="E451" s="189"/>
      <c r="F451" s="199" t="str">
        <f t="shared" si="20"/>
        <v/>
      </c>
      <c r="G451" s="199" t="str">
        <f t="shared" si="21"/>
        <v/>
      </c>
    </row>
    <row r="452" spans="1:7" x14ac:dyDescent="0.25">
      <c r="A452" s="220" t="s">
        <v>2010</v>
      </c>
      <c r="B452" s="189"/>
      <c r="C452" s="291"/>
      <c r="D452" s="298"/>
      <c r="E452" s="182"/>
      <c r="F452" s="199" t="str">
        <f t="shared" si="20"/>
        <v/>
      </c>
      <c r="G452" s="199" t="str">
        <f t="shared" si="21"/>
        <v/>
      </c>
    </row>
    <row r="453" spans="1:7" x14ac:dyDescent="0.25">
      <c r="A453" s="220" t="s">
        <v>2011</v>
      </c>
      <c r="B453" s="189"/>
      <c r="C453" s="291"/>
      <c r="D453" s="298"/>
      <c r="E453" s="185"/>
      <c r="F453" s="199" t="str">
        <f t="shared" si="20"/>
        <v/>
      </c>
      <c r="G453" s="199" t="str">
        <f t="shared" si="21"/>
        <v/>
      </c>
    </row>
    <row r="454" spans="1:7" x14ac:dyDescent="0.25">
      <c r="A454" s="220" t="s">
        <v>2012</v>
      </c>
      <c r="B454" s="189"/>
      <c r="C454" s="291"/>
      <c r="D454" s="298"/>
      <c r="E454" s="185"/>
      <c r="F454" s="199" t="str">
        <f t="shared" si="20"/>
        <v/>
      </c>
      <c r="G454" s="199" t="str">
        <f t="shared" si="21"/>
        <v/>
      </c>
    </row>
    <row r="455" spans="1:7" x14ac:dyDescent="0.25">
      <c r="A455" s="220" t="s">
        <v>2013</v>
      </c>
      <c r="B455" s="189"/>
      <c r="C455" s="291"/>
      <c r="D455" s="298"/>
      <c r="E455" s="185"/>
      <c r="F455" s="199" t="str">
        <f t="shared" si="20"/>
        <v/>
      </c>
      <c r="G455" s="199" t="str">
        <f t="shared" si="21"/>
        <v/>
      </c>
    </row>
    <row r="456" spans="1:7" x14ac:dyDescent="0.25">
      <c r="A456" s="220" t="s">
        <v>2014</v>
      </c>
      <c r="B456" s="189"/>
      <c r="C456" s="291"/>
      <c r="D456" s="298"/>
      <c r="E456" s="185"/>
      <c r="F456" s="199" t="str">
        <f t="shared" si="20"/>
        <v/>
      </c>
      <c r="G456" s="199" t="str">
        <f t="shared" si="21"/>
        <v/>
      </c>
    </row>
    <row r="457" spans="1:7" x14ac:dyDescent="0.25">
      <c r="A457" s="220" t="s">
        <v>2015</v>
      </c>
      <c r="B457" s="189"/>
      <c r="C457" s="291"/>
      <c r="D457" s="298"/>
      <c r="E457" s="185"/>
      <c r="F457" s="199" t="str">
        <f t="shared" si="20"/>
        <v/>
      </c>
      <c r="G457" s="199" t="str">
        <f t="shared" si="21"/>
        <v/>
      </c>
    </row>
    <row r="458" spans="1:7" x14ac:dyDescent="0.25">
      <c r="A458" s="220" t="s">
        <v>2016</v>
      </c>
      <c r="B458" s="189"/>
      <c r="C458" s="291"/>
      <c r="D458" s="298"/>
      <c r="E458" s="185"/>
      <c r="F458" s="199" t="str">
        <f t="shared" si="20"/>
        <v/>
      </c>
      <c r="G458" s="199" t="str">
        <f t="shared" si="21"/>
        <v/>
      </c>
    </row>
    <row r="459" spans="1:7" x14ac:dyDescent="0.25">
      <c r="A459" s="220" t="s">
        <v>2017</v>
      </c>
      <c r="B459" s="189"/>
      <c r="C459" s="291"/>
      <c r="D459" s="298"/>
      <c r="E459" s="185"/>
      <c r="F459" s="199" t="str">
        <f t="shared" si="20"/>
        <v/>
      </c>
      <c r="G459" s="199" t="str">
        <f t="shared" si="21"/>
        <v/>
      </c>
    </row>
    <row r="460" spans="1:7" x14ac:dyDescent="0.25">
      <c r="A460" s="220" t="s">
        <v>2018</v>
      </c>
      <c r="B460" s="189"/>
      <c r="C460" s="291"/>
      <c r="D460" s="298"/>
      <c r="E460" s="185"/>
      <c r="F460" s="199" t="str">
        <f t="shared" si="20"/>
        <v/>
      </c>
      <c r="G460" s="199" t="str">
        <f t="shared" si="21"/>
        <v/>
      </c>
    </row>
    <row r="461" spans="1:7" x14ac:dyDescent="0.25">
      <c r="A461" s="220" t="s">
        <v>2019</v>
      </c>
      <c r="B461" s="189" t="s">
        <v>98</v>
      </c>
      <c r="C461" s="205">
        <v>4791.7000000000007</v>
      </c>
      <c r="D461" s="203"/>
      <c r="E461" s="185"/>
      <c r="F461" s="204">
        <f>SUM(F437:F460)</f>
        <v>0.99999999999999978</v>
      </c>
      <c r="G461" s="204">
        <f>SUM(G437:G460)</f>
        <v>0</v>
      </c>
    </row>
    <row r="462" spans="1:7" x14ac:dyDescent="0.25">
      <c r="A462" s="44"/>
      <c r="B462" s="44" t="s">
        <v>1882</v>
      </c>
      <c r="C462" s="44" t="s">
        <v>634</v>
      </c>
      <c r="D462" s="44" t="s">
        <v>635</v>
      </c>
      <c r="E462" s="44"/>
      <c r="F462" s="44" t="s">
        <v>465</v>
      </c>
      <c r="G462" s="44" t="s">
        <v>636</v>
      </c>
    </row>
    <row r="463" spans="1:7" x14ac:dyDescent="0.25">
      <c r="A463" s="182" t="s">
        <v>1520</v>
      </c>
      <c r="B463" s="182" t="s">
        <v>667</v>
      </c>
      <c r="C463" s="297">
        <v>0.51</v>
      </c>
      <c r="D463" s="182"/>
      <c r="E463" s="182"/>
      <c r="F463" s="182"/>
      <c r="G463" s="182"/>
    </row>
    <row r="464" spans="1:7" x14ac:dyDescent="0.25">
      <c r="A464" s="182"/>
      <c r="B464" s="182"/>
      <c r="C464" s="182"/>
      <c r="D464" s="182"/>
      <c r="E464" s="182"/>
      <c r="F464" s="182"/>
      <c r="G464" s="182"/>
    </row>
    <row r="465" spans="1:7" x14ac:dyDescent="0.25">
      <c r="A465" s="182"/>
      <c r="B465" s="189" t="s">
        <v>668</v>
      </c>
      <c r="C465" s="182"/>
      <c r="D465" s="182"/>
      <c r="E465" s="182"/>
      <c r="F465" s="182"/>
      <c r="G465" s="182"/>
    </row>
    <row r="466" spans="1:7" x14ac:dyDescent="0.25">
      <c r="A466" s="182" t="s">
        <v>1521</v>
      </c>
      <c r="B466" s="182" t="s">
        <v>670</v>
      </c>
      <c r="C466" s="291">
        <v>3813.15</v>
      </c>
      <c r="D466" s="298"/>
      <c r="E466" s="182"/>
      <c r="F466" s="199">
        <f>IF($C$474=0,"",IF(C466="[for completion]","",IF(C466="","",C466/$C$474)))</f>
        <v>0.79576900442006959</v>
      </c>
      <c r="G466" s="199" t="str">
        <f>IF($D$474=0,"",IF(D466="[for completion]","",IF(D466="","",D466/$D$474)))</f>
        <v/>
      </c>
    </row>
    <row r="467" spans="1:7" x14ac:dyDescent="0.25">
      <c r="A467" s="220" t="s">
        <v>1522</v>
      </c>
      <c r="B467" s="182" t="s">
        <v>672</v>
      </c>
      <c r="C467" s="291">
        <v>536.75</v>
      </c>
      <c r="D467" s="298"/>
      <c r="E467" s="182"/>
      <c r="F467" s="199">
        <f t="shared" ref="F467:F473" si="22">IF($C$474=0,"",IF(C467="[for completion]","",IF(C467="","",C467/$C$474)))</f>
        <v>0.11201474191219132</v>
      </c>
      <c r="G467" s="199" t="str">
        <f t="shared" ref="G467:G473" si="23">IF($D$474=0,"",IF(D467="[for completion]","",IF(D467="","",D467/$D$474)))</f>
        <v/>
      </c>
    </row>
    <row r="468" spans="1:7" x14ac:dyDescent="0.25">
      <c r="A468" s="220" t="s">
        <v>1523</v>
      </c>
      <c r="B468" s="182" t="s">
        <v>674</v>
      </c>
      <c r="C468" s="291">
        <v>236.95</v>
      </c>
      <c r="D468" s="298"/>
      <c r="E468" s="182"/>
      <c r="F468" s="199">
        <f t="shared" si="22"/>
        <v>4.9449265199988324E-2</v>
      </c>
      <c r="G468" s="199" t="str">
        <f t="shared" si="23"/>
        <v/>
      </c>
    </row>
    <row r="469" spans="1:7" x14ac:dyDescent="0.25">
      <c r="A469" s="220" t="s">
        <v>1524</v>
      </c>
      <c r="B469" s="182" t="s">
        <v>676</v>
      </c>
      <c r="C469" s="291">
        <v>95.94</v>
      </c>
      <c r="D469" s="298"/>
      <c r="E469" s="182"/>
      <c r="F469" s="199">
        <f t="shared" si="22"/>
        <v>2.0021787310769697E-2</v>
      </c>
      <c r="G469" s="199" t="str">
        <f t="shared" si="23"/>
        <v/>
      </c>
    </row>
    <row r="470" spans="1:7" x14ac:dyDescent="0.25">
      <c r="A470" s="220" t="s">
        <v>1525</v>
      </c>
      <c r="B470" s="182" t="s">
        <v>678</v>
      </c>
      <c r="C470" s="291">
        <v>38.950000000000003</v>
      </c>
      <c r="D470" s="298"/>
      <c r="E470" s="182"/>
      <c r="F470" s="199">
        <f t="shared" si="22"/>
        <v>8.1285033953979544E-3</v>
      </c>
      <c r="G470" s="199" t="str">
        <f t="shared" si="23"/>
        <v/>
      </c>
    </row>
    <row r="471" spans="1:7" x14ac:dyDescent="0.25">
      <c r="A471" s="220" t="s">
        <v>1526</v>
      </c>
      <c r="B471" s="182" t="s">
        <v>680</v>
      </c>
      <c r="C471" s="291">
        <v>23.14</v>
      </c>
      <c r="D471" s="298"/>
      <c r="E471" s="182"/>
      <c r="F471" s="199">
        <f t="shared" si="22"/>
        <v>4.829103172516269E-3</v>
      </c>
      <c r="G471" s="199" t="str">
        <f t="shared" si="23"/>
        <v/>
      </c>
    </row>
    <row r="472" spans="1:7" x14ac:dyDescent="0.25">
      <c r="A472" s="220" t="s">
        <v>1527</v>
      </c>
      <c r="B472" s="182" t="s">
        <v>682</v>
      </c>
      <c r="C472" s="291">
        <v>15.96</v>
      </c>
      <c r="D472" s="298"/>
      <c r="E472" s="182"/>
      <c r="F472" s="199">
        <f t="shared" si="22"/>
        <v>3.3307038303094058E-3</v>
      </c>
      <c r="G472" s="199" t="str">
        <f t="shared" si="23"/>
        <v/>
      </c>
    </row>
    <row r="473" spans="1:7" x14ac:dyDescent="0.25">
      <c r="A473" s="220" t="s">
        <v>1528</v>
      </c>
      <c r="B473" s="182" t="s">
        <v>684</v>
      </c>
      <c r="C473" s="291">
        <v>30.94</v>
      </c>
      <c r="D473" s="298"/>
      <c r="E473" s="182"/>
      <c r="F473" s="199">
        <f t="shared" si="22"/>
        <v>6.4568907587577076E-3</v>
      </c>
      <c r="G473" s="199" t="str">
        <f t="shared" si="23"/>
        <v/>
      </c>
    </row>
    <row r="474" spans="1:7" x14ac:dyDescent="0.25">
      <c r="A474" s="220" t="s">
        <v>1529</v>
      </c>
      <c r="B474" s="195" t="s">
        <v>98</v>
      </c>
      <c r="C474" s="200">
        <v>4791.7799999999988</v>
      </c>
      <c r="D474" s="203">
        <v>0</v>
      </c>
      <c r="E474" s="182"/>
      <c r="F474" s="197">
        <f>SUM(F466:F473)</f>
        <v>1.0000000000000002</v>
      </c>
      <c r="G474" s="221">
        <f>SUM(G466:G473)</f>
        <v>0</v>
      </c>
    </row>
    <row r="475" spans="1:7" x14ac:dyDescent="0.25">
      <c r="A475" s="182" t="s">
        <v>1530</v>
      </c>
      <c r="B475" s="186" t="s">
        <v>687</v>
      </c>
      <c r="C475" s="291"/>
      <c r="D475" s="298"/>
      <c r="E475" s="182"/>
      <c r="F475" s="199" t="s">
        <v>1222</v>
      </c>
      <c r="G475" s="199" t="s">
        <v>1222</v>
      </c>
    </row>
    <row r="476" spans="1:7" x14ac:dyDescent="0.25">
      <c r="A476" s="220" t="s">
        <v>1531</v>
      </c>
      <c r="B476" s="186" t="s">
        <v>689</v>
      </c>
      <c r="C476" s="291"/>
      <c r="D476" s="298"/>
      <c r="E476" s="182"/>
      <c r="F476" s="199" t="s">
        <v>1222</v>
      </c>
      <c r="G476" s="199" t="s">
        <v>1222</v>
      </c>
    </row>
    <row r="477" spans="1:7" x14ac:dyDescent="0.25">
      <c r="A477" s="220" t="s">
        <v>1532</v>
      </c>
      <c r="B477" s="186" t="s">
        <v>691</v>
      </c>
      <c r="C477" s="291"/>
      <c r="D477" s="298"/>
      <c r="E477" s="182"/>
      <c r="F477" s="199" t="s">
        <v>1222</v>
      </c>
      <c r="G477" s="199" t="s">
        <v>1222</v>
      </c>
    </row>
    <row r="478" spans="1:7" x14ac:dyDescent="0.25">
      <c r="A478" s="220" t="s">
        <v>1533</v>
      </c>
      <c r="B478" s="186" t="s">
        <v>693</v>
      </c>
      <c r="C478" s="291"/>
      <c r="D478" s="298"/>
      <c r="E478" s="182"/>
      <c r="F478" s="199" t="s">
        <v>1222</v>
      </c>
      <c r="G478" s="199" t="s">
        <v>1222</v>
      </c>
    </row>
    <row r="479" spans="1:7" x14ac:dyDescent="0.25">
      <c r="A479" s="220" t="s">
        <v>1534</v>
      </c>
      <c r="B479" s="186" t="s">
        <v>695</v>
      </c>
      <c r="C479" s="291"/>
      <c r="D479" s="298"/>
      <c r="E479" s="182"/>
      <c r="F479" s="199" t="s">
        <v>1222</v>
      </c>
      <c r="G479" s="199" t="s">
        <v>1222</v>
      </c>
    </row>
    <row r="480" spans="1:7" x14ac:dyDescent="0.25">
      <c r="A480" s="220" t="s">
        <v>1535</v>
      </c>
      <c r="B480" s="186" t="s">
        <v>697</v>
      </c>
      <c r="C480" s="291"/>
      <c r="D480" s="298"/>
      <c r="E480" s="182"/>
      <c r="F480" s="199" t="s">
        <v>1222</v>
      </c>
      <c r="G480" s="199" t="s">
        <v>1222</v>
      </c>
    </row>
    <row r="481" spans="1:7" x14ac:dyDescent="0.25">
      <c r="A481" s="220" t="s">
        <v>1536</v>
      </c>
      <c r="B481" s="186"/>
      <c r="C481" s="182"/>
      <c r="D481" s="182"/>
      <c r="E481" s="182"/>
      <c r="F481" s="183"/>
      <c r="G481" s="183"/>
    </row>
    <row r="482" spans="1:7" x14ac:dyDescent="0.25">
      <c r="A482" s="220" t="s">
        <v>1537</v>
      </c>
      <c r="B482" s="186"/>
      <c r="C482" s="182"/>
      <c r="D482" s="182"/>
      <c r="E482" s="182"/>
      <c r="F482" s="183"/>
      <c r="G482" s="183"/>
    </row>
    <row r="483" spans="1:7" x14ac:dyDescent="0.25">
      <c r="A483" s="220" t="s">
        <v>1538</v>
      </c>
      <c r="B483" s="186"/>
      <c r="C483" s="182"/>
      <c r="D483" s="182"/>
      <c r="E483" s="182"/>
      <c r="F483" s="185"/>
      <c r="G483" s="185"/>
    </row>
    <row r="484" spans="1:7" x14ac:dyDescent="0.25">
      <c r="A484" s="44"/>
      <c r="B484" s="44" t="s">
        <v>2020</v>
      </c>
      <c r="C484" s="44" t="s">
        <v>634</v>
      </c>
      <c r="D484" s="44" t="s">
        <v>635</v>
      </c>
      <c r="E484" s="44"/>
      <c r="F484" s="44" t="s">
        <v>465</v>
      </c>
      <c r="G484" s="44" t="s">
        <v>636</v>
      </c>
    </row>
    <row r="485" spans="1:7" x14ac:dyDescent="0.25">
      <c r="A485" s="182" t="s">
        <v>1540</v>
      </c>
      <c r="B485" s="182" t="s">
        <v>667</v>
      </c>
      <c r="C485" s="297" t="s">
        <v>68</v>
      </c>
      <c r="D485" s="182"/>
      <c r="E485" s="182"/>
      <c r="F485" s="182"/>
      <c r="G485" s="182"/>
    </row>
    <row r="486" spans="1:7" x14ac:dyDescent="0.25">
      <c r="A486" s="182"/>
      <c r="B486" s="182"/>
      <c r="C486" s="182"/>
      <c r="D486" s="182"/>
      <c r="E486" s="182"/>
      <c r="F486" s="182"/>
      <c r="G486" s="182"/>
    </row>
    <row r="487" spans="1:7" x14ac:dyDescent="0.25">
      <c r="A487" s="182"/>
      <c r="B487" s="189" t="s">
        <v>668</v>
      </c>
      <c r="C487" s="182"/>
      <c r="D487" s="182"/>
      <c r="E487" s="182"/>
      <c r="F487" s="182"/>
      <c r="G487" s="182"/>
    </row>
    <row r="488" spans="1:7" x14ac:dyDescent="0.25">
      <c r="A488" s="182" t="s">
        <v>1541</v>
      </c>
      <c r="B488" s="182" t="s">
        <v>670</v>
      </c>
      <c r="C488" s="291" t="s">
        <v>68</v>
      </c>
      <c r="D488" s="298" t="s">
        <v>68</v>
      </c>
      <c r="E488" s="182"/>
      <c r="F488" s="199" t="str">
        <f>IF($C$496=0,"",IF(C488="[for completion]","",IF(C488="","",C488/$C$496)))</f>
        <v/>
      </c>
      <c r="G488" s="199" t="str">
        <f>IF($D$496=0,"",IF(D488="[for completion]","",IF(D488="","",D488/$D$496)))</f>
        <v/>
      </c>
    </row>
    <row r="489" spans="1:7" x14ac:dyDescent="0.25">
      <c r="A489" s="220" t="s">
        <v>1542</v>
      </c>
      <c r="B489" s="182" t="s">
        <v>672</v>
      </c>
      <c r="C489" s="291" t="s">
        <v>68</v>
      </c>
      <c r="D489" s="298" t="s">
        <v>68</v>
      </c>
      <c r="E489" s="182"/>
      <c r="F489" s="199" t="str">
        <f t="shared" ref="F489:F495" si="24">IF($C$496=0,"",IF(C489="[for completion]","",IF(C489="","",C489/$C$496)))</f>
        <v/>
      </c>
      <c r="G489" s="199" t="str">
        <f t="shared" ref="G489:G495" si="25">IF($D$496=0,"",IF(D489="[for completion]","",IF(D489="","",D489/$D$496)))</f>
        <v/>
      </c>
    </row>
    <row r="490" spans="1:7" x14ac:dyDescent="0.25">
      <c r="A490" s="220" t="s">
        <v>1543</v>
      </c>
      <c r="B490" s="182" t="s">
        <v>674</v>
      </c>
      <c r="C490" s="291" t="s">
        <v>68</v>
      </c>
      <c r="D490" s="298" t="s">
        <v>68</v>
      </c>
      <c r="E490" s="182"/>
      <c r="F490" s="199" t="str">
        <f t="shared" si="24"/>
        <v/>
      </c>
      <c r="G490" s="199" t="str">
        <f t="shared" si="25"/>
        <v/>
      </c>
    </row>
    <row r="491" spans="1:7" x14ac:dyDescent="0.25">
      <c r="A491" s="220" t="s">
        <v>1544</v>
      </c>
      <c r="B491" s="182" t="s">
        <v>676</v>
      </c>
      <c r="C491" s="291" t="s">
        <v>68</v>
      </c>
      <c r="D491" s="298" t="s">
        <v>68</v>
      </c>
      <c r="E491" s="182"/>
      <c r="F491" s="199" t="str">
        <f t="shared" si="24"/>
        <v/>
      </c>
      <c r="G491" s="199" t="str">
        <f t="shared" si="25"/>
        <v/>
      </c>
    </row>
    <row r="492" spans="1:7" x14ac:dyDescent="0.25">
      <c r="A492" s="220" t="s">
        <v>1545</v>
      </c>
      <c r="B492" s="182" t="s">
        <v>678</v>
      </c>
      <c r="C492" s="291" t="s">
        <v>68</v>
      </c>
      <c r="D492" s="298" t="s">
        <v>68</v>
      </c>
      <c r="E492" s="182"/>
      <c r="F492" s="199" t="str">
        <f t="shared" si="24"/>
        <v/>
      </c>
      <c r="G492" s="199" t="str">
        <f t="shared" si="25"/>
        <v/>
      </c>
    </row>
    <row r="493" spans="1:7" x14ac:dyDescent="0.25">
      <c r="A493" s="220" t="s">
        <v>1546</v>
      </c>
      <c r="B493" s="182" t="s">
        <v>680</v>
      </c>
      <c r="C493" s="291" t="s">
        <v>68</v>
      </c>
      <c r="D493" s="298" t="s">
        <v>68</v>
      </c>
      <c r="E493" s="182"/>
      <c r="F493" s="199" t="str">
        <f t="shared" si="24"/>
        <v/>
      </c>
      <c r="G493" s="199" t="str">
        <f t="shared" si="25"/>
        <v/>
      </c>
    </row>
    <row r="494" spans="1:7" x14ac:dyDescent="0.25">
      <c r="A494" s="220" t="s">
        <v>1547</v>
      </c>
      <c r="B494" s="182" t="s">
        <v>682</v>
      </c>
      <c r="C494" s="291" t="s">
        <v>68</v>
      </c>
      <c r="D494" s="298" t="s">
        <v>68</v>
      </c>
      <c r="E494" s="182"/>
      <c r="F494" s="199" t="str">
        <f t="shared" si="24"/>
        <v/>
      </c>
      <c r="G494" s="199" t="str">
        <f t="shared" si="25"/>
        <v/>
      </c>
    </row>
    <row r="495" spans="1:7" x14ac:dyDescent="0.25">
      <c r="A495" s="220" t="s">
        <v>1548</v>
      </c>
      <c r="B495" s="182" t="s">
        <v>684</v>
      </c>
      <c r="C495" s="291" t="s">
        <v>68</v>
      </c>
      <c r="D495" s="298" t="s">
        <v>68</v>
      </c>
      <c r="E495" s="182"/>
      <c r="F495" s="199" t="str">
        <f t="shared" si="24"/>
        <v/>
      </c>
      <c r="G495" s="199" t="str">
        <f t="shared" si="25"/>
        <v/>
      </c>
    </row>
    <row r="496" spans="1:7" x14ac:dyDescent="0.25">
      <c r="A496" s="220" t="s">
        <v>1549</v>
      </c>
      <c r="B496" s="195" t="s">
        <v>98</v>
      </c>
      <c r="C496" s="200">
        <v>0</v>
      </c>
      <c r="D496" s="202">
        <v>0</v>
      </c>
      <c r="E496" s="182"/>
      <c r="F496" s="221">
        <f>SUM(F488:F495)</f>
        <v>0</v>
      </c>
      <c r="G496" s="197">
        <f>SUM(G488:G495)</f>
        <v>0</v>
      </c>
    </row>
    <row r="497" spans="1:7" x14ac:dyDescent="0.25">
      <c r="A497" s="182" t="s">
        <v>1550</v>
      </c>
      <c r="B497" s="186" t="s">
        <v>687</v>
      </c>
      <c r="C497" s="200"/>
      <c r="D497" s="202"/>
      <c r="E497" s="182"/>
      <c r="F497" s="199" t="s">
        <v>1222</v>
      </c>
      <c r="G497" s="199" t="s">
        <v>1222</v>
      </c>
    </row>
    <row r="498" spans="1:7" x14ac:dyDescent="0.25">
      <c r="A498" s="220" t="s">
        <v>1551</v>
      </c>
      <c r="B498" s="186" t="s">
        <v>689</v>
      </c>
      <c r="C498" s="200"/>
      <c r="D498" s="202"/>
      <c r="E498" s="182"/>
      <c r="F498" s="199" t="s">
        <v>1222</v>
      </c>
      <c r="G498" s="199" t="s">
        <v>1222</v>
      </c>
    </row>
    <row r="499" spans="1:7" x14ac:dyDescent="0.25">
      <c r="A499" s="220" t="s">
        <v>1552</v>
      </c>
      <c r="B499" s="186" t="s">
        <v>691</v>
      </c>
      <c r="C499" s="200"/>
      <c r="D499" s="202"/>
      <c r="E499" s="182"/>
      <c r="F499" s="199" t="s">
        <v>1222</v>
      </c>
      <c r="G499" s="199" t="s">
        <v>1222</v>
      </c>
    </row>
    <row r="500" spans="1:7" x14ac:dyDescent="0.25">
      <c r="A500" s="220" t="s">
        <v>1627</v>
      </c>
      <c r="B500" s="186" t="s">
        <v>693</v>
      </c>
      <c r="C500" s="200"/>
      <c r="D500" s="202"/>
      <c r="E500" s="182"/>
      <c r="F500" s="199" t="s">
        <v>1222</v>
      </c>
      <c r="G500" s="199" t="s">
        <v>1222</v>
      </c>
    </row>
    <row r="501" spans="1:7" x14ac:dyDescent="0.25">
      <c r="A501" s="220" t="s">
        <v>1628</v>
      </c>
      <c r="B501" s="186" t="s">
        <v>695</v>
      </c>
      <c r="C501" s="200"/>
      <c r="D501" s="202"/>
      <c r="E501" s="182"/>
      <c r="F501" s="199" t="s">
        <v>1222</v>
      </c>
      <c r="G501" s="199" t="s">
        <v>1222</v>
      </c>
    </row>
    <row r="502" spans="1:7" x14ac:dyDescent="0.25">
      <c r="A502" s="220" t="s">
        <v>1629</v>
      </c>
      <c r="B502" s="186" t="s">
        <v>697</v>
      </c>
      <c r="C502" s="200"/>
      <c r="D502" s="202"/>
      <c r="E502" s="182"/>
      <c r="F502" s="199" t="s">
        <v>1222</v>
      </c>
      <c r="G502" s="199" t="s">
        <v>1222</v>
      </c>
    </row>
    <row r="503" spans="1:7" x14ac:dyDescent="0.25">
      <c r="A503" s="220" t="s">
        <v>1630</v>
      </c>
      <c r="B503" s="186"/>
      <c r="C503" s="182"/>
      <c r="D503" s="182"/>
      <c r="E503" s="182"/>
      <c r="F503" s="199"/>
      <c r="G503" s="199"/>
    </row>
    <row r="504" spans="1:7" x14ac:dyDescent="0.25">
      <c r="A504" s="220" t="s">
        <v>1631</v>
      </c>
      <c r="B504" s="186"/>
      <c r="C504" s="182"/>
      <c r="D504" s="182"/>
      <c r="E504" s="182"/>
      <c r="F504" s="199"/>
      <c r="G504" s="199"/>
    </row>
    <row r="505" spans="1:7" x14ac:dyDescent="0.25">
      <c r="A505" s="220" t="s">
        <v>1632</v>
      </c>
      <c r="B505" s="186"/>
      <c r="C505" s="182"/>
      <c r="D505" s="182"/>
      <c r="E505" s="182"/>
      <c r="F505" s="199"/>
      <c r="G505" s="197"/>
    </row>
    <row r="506" spans="1:7" x14ac:dyDescent="0.25">
      <c r="A506" s="44"/>
      <c r="B506" s="44" t="s">
        <v>1883</v>
      </c>
      <c r="C506" s="44" t="s">
        <v>754</v>
      </c>
      <c r="D506" s="44"/>
      <c r="E506" s="44"/>
      <c r="F506" s="44"/>
      <c r="G506" s="44"/>
    </row>
    <row r="507" spans="1:7" x14ac:dyDescent="0.25">
      <c r="A507" s="182" t="s">
        <v>1553</v>
      </c>
      <c r="B507" s="189" t="s">
        <v>755</v>
      </c>
      <c r="C507" s="297"/>
      <c r="D507" s="297"/>
      <c r="E507" s="182"/>
      <c r="F507" s="182"/>
      <c r="G507" s="182"/>
    </row>
    <row r="508" spans="1:7" x14ac:dyDescent="0.25">
      <c r="A508" s="220" t="s">
        <v>1554</v>
      </c>
      <c r="B508" s="189" t="s">
        <v>756</v>
      </c>
      <c r="C508" s="297">
        <v>0.24356393685771799</v>
      </c>
      <c r="D508" s="297"/>
      <c r="E508" s="182"/>
      <c r="F508" s="182"/>
      <c r="G508" s="182"/>
    </row>
    <row r="509" spans="1:7" x14ac:dyDescent="0.25">
      <c r="A509" s="220" t="s">
        <v>1555</v>
      </c>
      <c r="B509" s="189" t="s">
        <v>757</v>
      </c>
      <c r="C509" s="297"/>
      <c r="D509" s="297"/>
      <c r="E509" s="182"/>
      <c r="F509" s="182"/>
      <c r="G509" s="182"/>
    </row>
    <row r="510" spans="1:7" x14ac:dyDescent="0.25">
      <c r="A510" s="220" t="s">
        <v>1556</v>
      </c>
      <c r="B510" s="189" t="s">
        <v>758</v>
      </c>
      <c r="C510" s="297"/>
      <c r="D510" s="297"/>
      <c r="E510" s="182"/>
      <c r="F510" s="182"/>
      <c r="G510" s="182"/>
    </row>
    <row r="511" spans="1:7" x14ac:dyDescent="0.25">
      <c r="A511" s="220" t="s">
        <v>1557</v>
      </c>
      <c r="B511" s="189" t="s">
        <v>759</v>
      </c>
      <c r="C511" s="297">
        <v>0</v>
      </c>
      <c r="D511" s="297"/>
      <c r="E511" s="182"/>
      <c r="F511" s="182"/>
      <c r="G511" s="182"/>
    </row>
    <row r="512" spans="1:7" x14ac:dyDescent="0.25">
      <c r="A512" s="220" t="s">
        <v>1558</v>
      </c>
      <c r="B512" s="189" t="s">
        <v>760</v>
      </c>
      <c r="C512" s="297"/>
      <c r="D512" s="297"/>
      <c r="E512" s="182"/>
      <c r="F512" s="182"/>
      <c r="G512" s="182"/>
    </row>
    <row r="513" spans="1:7" x14ac:dyDescent="0.25">
      <c r="A513" s="220" t="s">
        <v>1559</v>
      </c>
      <c r="B513" s="189" t="s">
        <v>761</v>
      </c>
      <c r="C513" s="297">
        <v>0.1743828795423244</v>
      </c>
      <c r="D513" s="297"/>
      <c r="E513" s="182"/>
      <c r="F513" s="182"/>
      <c r="G513" s="182"/>
    </row>
    <row r="514" spans="1:7" s="214" customFormat="1" x14ac:dyDescent="0.25">
      <c r="A514" s="220" t="s">
        <v>1560</v>
      </c>
      <c r="B514" s="189" t="s">
        <v>2034</v>
      </c>
      <c r="C514" s="297"/>
      <c r="D514" s="297"/>
      <c r="E514" s="220"/>
      <c r="F514" s="220"/>
      <c r="G514" s="220"/>
    </row>
    <row r="515" spans="1:7" s="214" customFormat="1" x14ac:dyDescent="0.25">
      <c r="A515" s="220" t="s">
        <v>1561</v>
      </c>
      <c r="B515" s="189" t="s">
        <v>2035</v>
      </c>
      <c r="C515" s="297"/>
      <c r="D515" s="297"/>
      <c r="E515" s="220"/>
      <c r="F515" s="220"/>
      <c r="G515" s="220"/>
    </row>
    <row r="516" spans="1:7" s="214" customFormat="1" x14ac:dyDescent="0.25">
      <c r="A516" s="220" t="s">
        <v>1562</v>
      </c>
      <c r="B516" s="189" t="s">
        <v>2036</v>
      </c>
      <c r="C516" s="297">
        <v>0.58205318359995761</v>
      </c>
      <c r="D516" s="297"/>
      <c r="E516" s="220"/>
      <c r="F516" s="220"/>
      <c r="G516" s="220"/>
    </row>
    <row r="517" spans="1:7" x14ac:dyDescent="0.25">
      <c r="A517" s="220" t="s">
        <v>1633</v>
      </c>
      <c r="B517" s="189" t="s">
        <v>762</v>
      </c>
      <c r="C517" s="297" t="e">
        <v>#N/A</v>
      </c>
      <c r="D517" s="297"/>
      <c r="E517" s="182"/>
      <c r="F517" s="182"/>
      <c r="G517" s="182"/>
    </row>
    <row r="518" spans="1:7" x14ac:dyDescent="0.25">
      <c r="A518" s="220" t="s">
        <v>1634</v>
      </c>
      <c r="B518" s="189" t="s">
        <v>763</v>
      </c>
      <c r="C518" s="297" t="e">
        <v>#N/A</v>
      </c>
      <c r="D518" s="297"/>
      <c r="E518" s="182"/>
      <c r="F518" s="182"/>
      <c r="G518" s="182"/>
    </row>
    <row r="519" spans="1:7" x14ac:dyDescent="0.25">
      <c r="A519" s="220" t="s">
        <v>1635</v>
      </c>
      <c r="B519" s="189" t="s">
        <v>96</v>
      </c>
      <c r="C519" s="297" t="e">
        <v>#N/A</v>
      </c>
      <c r="D519" s="297"/>
      <c r="E519" s="182"/>
      <c r="F519" s="182"/>
      <c r="G519" s="182"/>
    </row>
    <row r="520" spans="1:7" x14ac:dyDescent="0.25">
      <c r="A520" s="220" t="s">
        <v>1636</v>
      </c>
      <c r="B520" s="186" t="s">
        <v>2040</v>
      </c>
      <c r="C520" s="297"/>
      <c r="D520" s="296"/>
      <c r="E520" s="182"/>
      <c r="F520" s="182"/>
      <c r="G520" s="182"/>
    </row>
    <row r="521" spans="1:7" x14ac:dyDescent="0.25">
      <c r="A521" s="220" t="s">
        <v>1637</v>
      </c>
      <c r="B521" s="186" t="s">
        <v>100</v>
      </c>
      <c r="C521" s="297"/>
      <c r="D521" s="296"/>
      <c r="E521" s="182"/>
      <c r="F521" s="182"/>
      <c r="G521" s="182"/>
    </row>
    <row r="522" spans="1:7" x14ac:dyDescent="0.25">
      <c r="A522" s="220" t="s">
        <v>1638</v>
      </c>
      <c r="B522" s="186" t="s">
        <v>100</v>
      </c>
      <c r="C522" s="297"/>
      <c r="D522" s="296"/>
      <c r="E522" s="182"/>
      <c r="F522" s="182"/>
      <c r="G522" s="182"/>
    </row>
    <row r="523" spans="1:7" x14ac:dyDescent="0.25">
      <c r="A523" s="220" t="s">
        <v>2056</v>
      </c>
      <c r="B523" s="186" t="s">
        <v>100</v>
      </c>
      <c r="C523" s="297"/>
      <c r="D523" s="296"/>
      <c r="E523" s="182"/>
      <c r="F523" s="182"/>
      <c r="G523" s="182"/>
    </row>
    <row r="524" spans="1:7" x14ac:dyDescent="0.25">
      <c r="A524" s="220" t="s">
        <v>2057</v>
      </c>
      <c r="B524" s="186" t="s">
        <v>100</v>
      </c>
      <c r="C524" s="297"/>
      <c r="D524" s="296"/>
      <c r="E524" s="182"/>
      <c r="F524" s="182"/>
      <c r="G524" s="182"/>
    </row>
    <row r="525" spans="1:7" x14ac:dyDescent="0.25">
      <c r="A525" s="220" t="s">
        <v>2058</v>
      </c>
      <c r="B525" s="186" t="s">
        <v>100</v>
      </c>
      <c r="C525" s="297"/>
      <c r="D525" s="296"/>
      <c r="E525" s="182"/>
      <c r="F525" s="182"/>
      <c r="G525" s="182"/>
    </row>
    <row r="526" spans="1:7" x14ac:dyDescent="0.25">
      <c r="A526" s="220" t="s">
        <v>2059</v>
      </c>
      <c r="B526" s="186" t="s">
        <v>100</v>
      </c>
      <c r="C526" s="297"/>
      <c r="D526" s="296"/>
      <c r="E526" s="182"/>
      <c r="F526" s="182"/>
      <c r="G526" s="182"/>
    </row>
    <row r="527" spans="1:7" x14ac:dyDescent="0.25">
      <c r="A527" s="220" t="s">
        <v>2060</v>
      </c>
      <c r="B527" s="186" t="s">
        <v>100</v>
      </c>
      <c r="C527" s="297"/>
      <c r="D527" s="296"/>
      <c r="E527" s="182"/>
      <c r="F527" s="182"/>
      <c r="G527" s="182"/>
    </row>
    <row r="528" spans="1:7" x14ac:dyDescent="0.25">
      <c r="A528" s="220" t="s">
        <v>2061</v>
      </c>
      <c r="B528" s="186" t="s">
        <v>100</v>
      </c>
      <c r="C528" s="297"/>
      <c r="D528" s="296"/>
      <c r="E528" s="182"/>
      <c r="F528" s="182"/>
      <c r="G528" s="182"/>
    </row>
    <row r="529" spans="1:7" x14ac:dyDescent="0.25">
      <c r="A529" s="220" t="s">
        <v>2062</v>
      </c>
      <c r="B529" s="186" t="s">
        <v>100</v>
      </c>
      <c r="C529" s="297"/>
      <c r="D529" s="296"/>
      <c r="E529" s="182"/>
      <c r="F529" s="182"/>
      <c r="G529" s="182"/>
    </row>
    <row r="530" spans="1:7" x14ac:dyDescent="0.25">
      <c r="A530" s="220" t="s">
        <v>2063</v>
      </c>
      <c r="B530" s="186" t="s">
        <v>100</v>
      </c>
      <c r="C530" s="297"/>
      <c r="D530" s="296"/>
      <c r="E530" s="182"/>
      <c r="F530" s="182"/>
      <c r="G530" s="182"/>
    </row>
    <row r="531" spans="1:7" x14ac:dyDescent="0.25">
      <c r="A531" s="220" t="s">
        <v>2064</v>
      </c>
      <c r="B531" s="186" t="s">
        <v>100</v>
      </c>
      <c r="C531" s="297"/>
      <c r="D531" s="296"/>
      <c r="E531" s="182"/>
      <c r="F531" s="182"/>
      <c r="G531" s="180"/>
    </row>
    <row r="532" spans="1:7" x14ac:dyDescent="0.25">
      <c r="A532" s="220" t="s">
        <v>2065</v>
      </c>
      <c r="B532" s="186" t="s">
        <v>100</v>
      </c>
      <c r="C532" s="297"/>
      <c r="D532" s="296"/>
      <c r="E532" s="182"/>
      <c r="F532" s="182"/>
      <c r="G532" s="180"/>
    </row>
    <row r="533" spans="1:7" x14ac:dyDescent="0.25">
      <c r="A533" s="220" t="s">
        <v>2066</v>
      </c>
      <c r="B533" s="186" t="s">
        <v>100</v>
      </c>
      <c r="C533" s="297"/>
      <c r="D533" s="296"/>
      <c r="E533" s="182"/>
      <c r="F533" s="182"/>
      <c r="G533" s="180"/>
    </row>
    <row r="534" spans="1:7" x14ac:dyDescent="0.25">
      <c r="A534" s="44"/>
      <c r="B534" s="44" t="s">
        <v>1908</v>
      </c>
      <c r="C534" s="44" t="s">
        <v>63</v>
      </c>
      <c r="D534" s="44" t="s">
        <v>1211</v>
      </c>
      <c r="E534" s="44"/>
      <c r="F534" s="44" t="s">
        <v>465</v>
      </c>
      <c r="G534" s="44" t="s">
        <v>1539</v>
      </c>
    </row>
    <row r="535" spans="1:7" x14ac:dyDescent="0.25">
      <c r="A535" s="172" t="s">
        <v>1639</v>
      </c>
      <c r="B535" s="226" t="s">
        <v>2183</v>
      </c>
      <c r="C535" s="296">
        <v>2196</v>
      </c>
      <c r="D535" s="296">
        <v>259</v>
      </c>
      <c r="E535" s="177"/>
      <c r="F535" s="199">
        <f>IF($C$553=0,"",IF(C535="[for completion]","",IF(C535="","",C535/$C$553)))</f>
        <v>0.45826377295492488</v>
      </c>
      <c r="G535" s="199">
        <f>IF($D$553=0,"",IF(D535="[for completion]","",IF(D535="","",D535/$D$553)))</f>
        <v>0.25219084712755596</v>
      </c>
    </row>
    <row r="536" spans="1:7" x14ac:dyDescent="0.25">
      <c r="A536" s="231" t="s">
        <v>1640</v>
      </c>
      <c r="B536" s="226" t="s">
        <v>2184</v>
      </c>
      <c r="C536" s="296">
        <v>2596</v>
      </c>
      <c r="D536" s="296">
        <v>768</v>
      </c>
      <c r="E536" s="177"/>
      <c r="F536" s="199">
        <f t="shared" ref="F536:F552" si="26">IF($C$553=0,"",IF(C536="[for completion]","",IF(C536="","",C536/$C$553)))</f>
        <v>0.54173622704507518</v>
      </c>
      <c r="G536" s="199">
        <f t="shared" ref="G536:G552" si="27">IF($D$553=0,"",IF(D536="[for completion]","",IF(D536="","",D536/$D$553)))</f>
        <v>0.74780915287244398</v>
      </c>
    </row>
    <row r="537" spans="1:7" x14ac:dyDescent="0.25">
      <c r="A537" s="231" t="s">
        <v>1641</v>
      </c>
      <c r="B537" s="226" t="s">
        <v>2185</v>
      </c>
      <c r="C537" s="296">
        <v>0</v>
      </c>
      <c r="D537" s="296">
        <v>0</v>
      </c>
      <c r="E537" s="177"/>
      <c r="F537" s="199">
        <f t="shared" si="26"/>
        <v>0</v>
      </c>
      <c r="G537" s="199">
        <f t="shared" si="27"/>
        <v>0</v>
      </c>
    </row>
    <row r="538" spans="1:7" x14ac:dyDescent="0.25">
      <c r="A538" s="231" t="s">
        <v>1642</v>
      </c>
      <c r="B538" s="226" t="s">
        <v>2186</v>
      </c>
      <c r="C538" s="296">
        <v>0</v>
      </c>
      <c r="D538" s="296">
        <v>0</v>
      </c>
      <c r="E538" s="177"/>
      <c r="F538" s="199">
        <f t="shared" si="26"/>
        <v>0</v>
      </c>
      <c r="G538" s="199">
        <f t="shared" si="27"/>
        <v>0</v>
      </c>
    </row>
    <row r="539" spans="1:7" x14ac:dyDescent="0.25">
      <c r="A539" s="231" t="s">
        <v>1643</v>
      </c>
      <c r="B539" s="226" t="s">
        <v>2187</v>
      </c>
      <c r="C539" s="296">
        <v>0</v>
      </c>
      <c r="D539" s="296">
        <v>0</v>
      </c>
      <c r="E539" s="177"/>
      <c r="F539" s="199">
        <f t="shared" si="26"/>
        <v>0</v>
      </c>
      <c r="G539" s="199">
        <f t="shared" si="27"/>
        <v>0</v>
      </c>
    </row>
    <row r="540" spans="1:7" x14ac:dyDescent="0.25">
      <c r="A540" s="231" t="s">
        <v>1644</v>
      </c>
      <c r="B540" s="226" t="s">
        <v>2188</v>
      </c>
      <c r="C540" s="296">
        <v>0</v>
      </c>
      <c r="D540" s="296">
        <v>0</v>
      </c>
      <c r="E540" s="177"/>
      <c r="F540" s="199">
        <f t="shared" si="26"/>
        <v>0</v>
      </c>
      <c r="G540" s="199">
        <f t="shared" si="27"/>
        <v>0</v>
      </c>
    </row>
    <row r="541" spans="1:7" x14ac:dyDescent="0.25">
      <c r="A541" s="231" t="s">
        <v>1645</v>
      </c>
      <c r="B541" s="226" t="s">
        <v>2189</v>
      </c>
      <c r="C541" s="296">
        <v>0</v>
      </c>
      <c r="D541" s="296">
        <v>0</v>
      </c>
      <c r="E541" s="177"/>
      <c r="F541" s="199">
        <f t="shared" si="26"/>
        <v>0</v>
      </c>
      <c r="G541" s="199">
        <f t="shared" si="27"/>
        <v>0</v>
      </c>
    </row>
    <row r="542" spans="1:7" x14ac:dyDescent="0.25">
      <c r="A542" s="231" t="s">
        <v>1646</v>
      </c>
      <c r="B542" s="189"/>
      <c r="C542" s="296"/>
      <c r="D542" s="296"/>
      <c r="E542" s="177"/>
      <c r="F542" s="199" t="str">
        <f t="shared" si="26"/>
        <v/>
      </c>
      <c r="G542" s="199" t="str">
        <f t="shared" si="27"/>
        <v/>
      </c>
    </row>
    <row r="543" spans="1:7" x14ac:dyDescent="0.25">
      <c r="A543" s="231" t="s">
        <v>1647</v>
      </c>
      <c r="B543" s="250" t="s">
        <v>2190</v>
      </c>
      <c r="C543" s="296">
        <v>0</v>
      </c>
      <c r="D543" s="296">
        <v>0</v>
      </c>
      <c r="E543" s="177"/>
      <c r="F543" s="199">
        <f t="shared" si="26"/>
        <v>0</v>
      </c>
      <c r="G543" s="199">
        <f t="shared" si="27"/>
        <v>0</v>
      </c>
    </row>
    <row r="544" spans="1:7" x14ac:dyDescent="0.25">
      <c r="A544" s="231" t="s">
        <v>1648</v>
      </c>
      <c r="B544" s="308" t="s">
        <v>2191</v>
      </c>
      <c r="C544" s="296">
        <v>0</v>
      </c>
      <c r="D544" s="296">
        <v>0</v>
      </c>
      <c r="E544" s="177"/>
      <c r="F544" s="199">
        <f t="shared" si="26"/>
        <v>0</v>
      </c>
      <c r="G544" s="199">
        <f t="shared" si="27"/>
        <v>0</v>
      </c>
    </row>
    <row r="545" spans="1:7" x14ac:dyDescent="0.25">
      <c r="A545" s="231" t="s">
        <v>1749</v>
      </c>
      <c r="B545" s="308" t="s">
        <v>2192</v>
      </c>
      <c r="C545" s="296">
        <v>0</v>
      </c>
      <c r="D545" s="296">
        <v>0</v>
      </c>
      <c r="E545" s="177"/>
      <c r="F545" s="199">
        <f t="shared" si="26"/>
        <v>0</v>
      </c>
      <c r="G545" s="199">
        <f t="shared" si="27"/>
        <v>0</v>
      </c>
    </row>
    <row r="546" spans="1:7" x14ac:dyDescent="0.25">
      <c r="A546" s="231" t="s">
        <v>2067</v>
      </c>
      <c r="B546" s="308" t="s">
        <v>2193</v>
      </c>
      <c r="C546" s="296">
        <v>0</v>
      </c>
      <c r="D546" s="296">
        <v>0</v>
      </c>
      <c r="E546" s="177"/>
      <c r="F546" s="199">
        <f t="shared" si="26"/>
        <v>0</v>
      </c>
      <c r="G546" s="199">
        <f t="shared" si="27"/>
        <v>0</v>
      </c>
    </row>
    <row r="547" spans="1:7" x14ac:dyDescent="0.25">
      <c r="A547" s="231" t="s">
        <v>2068</v>
      </c>
      <c r="B547" s="308" t="s">
        <v>2194</v>
      </c>
      <c r="C547" s="296">
        <v>0</v>
      </c>
      <c r="D547" s="296">
        <v>0</v>
      </c>
      <c r="E547" s="177"/>
      <c r="F547" s="199">
        <f t="shared" si="26"/>
        <v>0</v>
      </c>
      <c r="G547" s="199">
        <f t="shared" si="27"/>
        <v>0</v>
      </c>
    </row>
    <row r="548" spans="1:7" x14ac:dyDescent="0.25">
      <c r="A548" s="231" t="s">
        <v>2069</v>
      </c>
      <c r="B548" s="308" t="s">
        <v>2195</v>
      </c>
      <c r="C548" s="296">
        <v>0</v>
      </c>
      <c r="D548" s="296">
        <v>0</v>
      </c>
      <c r="E548" s="177"/>
      <c r="F548" s="199">
        <f t="shared" si="26"/>
        <v>0</v>
      </c>
      <c r="G548" s="199">
        <f t="shared" si="27"/>
        <v>0</v>
      </c>
    </row>
    <row r="549" spans="1:7" x14ac:dyDescent="0.25">
      <c r="A549" s="231" t="s">
        <v>2070</v>
      </c>
      <c r="B549" s="308" t="s">
        <v>2196</v>
      </c>
      <c r="C549" s="296">
        <v>0</v>
      </c>
      <c r="D549" s="296">
        <v>0</v>
      </c>
      <c r="E549" s="177"/>
      <c r="F549" s="199">
        <f t="shared" si="26"/>
        <v>0</v>
      </c>
      <c r="G549" s="199">
        <f t="shared" si="27"/>
        <v>0</v>
      </c>
    </row>
    <row r="550" spans="1:7" x14ac:dyDescent="0.25">
      <c r="A550" s="231" t="s">
        <v>2071</v>
      </c>
      <c r="B550" s="189"/>
      <c r="C550" s="296"/>
      <c r="D550" s="296"/>
      <c r="E550" s="177"/>
      <c r="F550" s="199" t="str">
        <f t="shared" si="26"/>
        <v/>
      </c>
      <c r="G550" s="199" t="str">
        <f t="shared" si="27"/>
        <v/>
      </c>
    </row>
    <row r="551" spans="1:7" x14ac:dyDescent="0.25">
      <c r="A551" s="231" t="s">
        <v>2072</v>
      </c>
      <c r="B551" s="189"/>
      <c r="C551" s="296"/>
      <c r="D551" s="296"/>
      <c r="E551" s="177"/>
      <c r="F551" s="199" t="str">
        <f t="shared" si="26"/>
        <v/>
      </c>
      <c r="G551" s="199" t="str">
        <f t="shared" si="27"/>
        <v/>
      </c>
    </row>
    <row r="552" spans="1:7" x14ac:dyDescent="0.25">
      <c r="A552" s="231" t="s">
        <v>2073</v>
      </c>
      <c r="B552" s="189" t="s">
        <v>1624</v>
      </c>
      <c r="C552" s="296">
        <v>0</v>
      </c>
      <c r="D552" s="296">
        <v>0</v>
      </c>
      <c r="E552" s="177"/>
      <c r="F552" s="199">
        <f t="shared" si="26"/>
        <v>0</v>
      </c>
      <c r="G552" s="199">
        <f t="shared" si="27"/>
        <v>0</v>
      </c>
    </row>
    <row r="553" spans="1:7" x14ac:dyDescent="0.25">
      <c r="A553" s="231" t="s">
        <v>2074</v>
      </c>
      <c r="B553" s="217" t="s">
        <v>98</v>
      </c>
      <c r="C553" s="143">
        <v>4792</v>
      </c>
      <c r="D553" s="144">
        <v>1027</v>
      </c>
      <c r="E553" s="177"/>
      <c r="F553" s="221">
        <f>SUM(F535:F552)</f>
        <v>1</v>
      </c>
      <c r="G553" s="221">
        <f>SUM(G535:G552)</f>
        <v>1</v>
      </c>
    </row>
    <row r="554" spans="1:7" x14ac:dyDescent="0.25">
      <c r="A554" s="172" t="s">
        <v>2075</v>
      </c>
      <c r="B554" s="179"/>
      <c r="C554" s="172"/>
      <c r="D554" s="172"/>
      <c r="E554" s="177"/>
      <c r="F554" s="177"/>
      <c r="G554" s="177"/>
    </row>
    <row r="555" spans="1:7" x14ac:dyDescent="0.25">
      <c r="A555" s="231" t="s">
        <v>2076</v>
      </c>
      <c r="B555" s="179"/>
      <c r="C555" s="172"/>
      <c r="D555" s="172"/>
      <c r="E555" s="177"/>
      <c r="F555" s="177"/>
      <c r="G555" s="177"/>
    </row>
    <row r="556" spans="1:7" x14ac:dyDescent="0.25">
      <c r="A556" s="231" t="s">
        <v>2077</v>
      </c>
      <c r="B556" s="179"/>
      <c r="C556" s="172"/>
      <c r="D556" s="172"/>
      <c r="E556" s="177"/>
      <c r="F556" s="177"/>
      <c r="G556" s="177"/>
    </row>
    <row r="557" spans="1:7" s="214" customFormat="1" x14ac:dyDescent="0.25">
      <c r="A557" s="44"/>
      <c r="B557" s="44" t="s">
        <v>1919</v>
      </c>
      <c r="C557" s="44" t="s">
        <v>63</v>
      </c>
      <c r="D557" s="44" t="s">
        <v>1209</v>
      </c>
      <c r="E557" s="44"/>
      <c r="F557" s="44" t="s">
        <v>465</v>
      </c>
      <c r="G557" s="44" t="s">
        <v>2138</v>
      </c>
    </row>
    <row r="558" spans="1:7" s="214" customFormat="1" x14ac:dyDescent="0.25">
      <c r="A558" s="231" t="s">
        <v>1750</v>
      </c>
      <c r="B558" s="226" t="s">
        <v>2197</v>
      </c>
      <c r="C558" s="291">
        <v>2196</v>
      </c>
      <c r="D558" s="298">
        <v>259</v>
      </c>
      <c r="E558" s="216"/>
      <c r="F558" s="199">
        <f>IF($C$576=0,"",IF(C558="[for completion]","",IF(C558="","",C558/$C$576)))</f>
        <v>0.45826377295492488</v>
      </c>
      <c r="G558" s="199">
        <f>IF($D$576=0,"",IF(D558="[for completion]","",IF(D558="","",D558/$D$576)))</f>
        <v>0.25219084712755596</v>
      </c>
    </row>
    <row r="559" spans="1:7" s="214" customFormat="1" x14ac:dyDescent="0.25">
      <c r="A559" s="231" t="s">
        <v>1751</v>
      </c>
      <c r="B559" s="226" t="s">
        <v>2198</v>
      </c>
      <c r="C559" s="291">
        <v>2596</v>
      </c>
      <c r="D559" s="298">
        <v>768</v>
      </c>
      <c r="E559" s="216"/>
      <c r="F559" s="199">
        <f t="shared" ref="F559:F575" si="28">IF($C$576=0,"",IF(C559="[for completion]","",IF(C559="","",C559/$C$576)))</f>
        <v>0.54173622704507518</v>
      </c>
      <c r="G559" s="199">
        <f t="shared" ref="G559:G575" si="29">IF($D$576=0,"",IF(D559="[for completion]","",IF(D559="","",D559/$D$576)))</f>
        <v>0.74780915287244398</v>
      </c>
    </row>
    <row r="560" spans="1:7" s="214" customFormat="1" x14ac:dyDescent="0.25">
      <c r="A560" s="231" t="s">
        <v>1752</v>
      </c>
      <c r="B560" s="226" t="s">
        <v>2199</v>
      </c>
      <c r="C560" s="291">
        <v>0</v>
      </c>
      <c r="D560" s="298">
        <v>0</v>
      </c>
      <c r="E560" s="216"/>
      <c r="F560" s="199">
        <f t="shared" si="28"/>
        <v>0</v>
      </c>
      <c r="G560" s="199">
        <f t="shared" si="29"/>
        <v>0</v>
      </c>
    </row>
    <row r="561" spans="1:7" s="214" customFormat="1" x14ac:dyDescent="0.25">
      <c r="A561" s="231" t="s">
        <v>1753</v>
      </c>
      <c r="B561" s="226" t="s">
        <v>2200</v>
      </c>
      <c r="C561" s="291">
        <v>0</v>
      </c>
      <c r="D561" s="298">
        <v>0</v>
      </c>
      <c r="E561" s="216"/>
      <c r="F561" s="199">
        <f t="shared" si="28"/>
        <v>0</v>
      </c>
      <c r="G561" s="199">
        <f t="shared" si="29"/>
        <v>0</v>
      </c>
    </row>
    <row r="562" spans="1:7" s="214" customFormat="1" x14ac:dyDescent="0.25">
      <c r="A562" s="231" t="s">
        <v>1754</v>
      </c>
      <c r="B562" s="226" t="s">
        <v>2201</v>
      </c>
      <c r="C562" s="291">
        <v>0</v>
      </c>
      <c r="D562" s="298">
        <v>0</v>
      </c>
      <c r="E562" s="216"/>
      <c r="F562" s="199">
        <f t="shared" si="28"/>
        <v>0</v>
      </c>
      <c r="G562" s="199">
        <f t="shared" si="29"/>
        <v>0</v>
      </c>
    </row>
    <row r="563" spans="1:7" s="214" customFormat="1" x14ac:dyDescent="0.25">
      <c r="A563" s="231" t="s">
        <v>2078</v>
      </c>
      <c r="B563" s="226" t="s">
        <v>2202</v>
      </c>
      <c r="C563" s="291">
        <v>0</v>
      </c>
      <c r="D563" s="298">
        <v>0</v>
      </c>
      <c r="E563" s="216"/>
      <c r="F563" s="199">
        <f t="shared" si="28"/>
        <v>0</v>
      </c>
      <c r="G563" s="199">
        <f t="shared" si="29"/>
        <v>0</v>
      </c>
    </row>
    <row r="564" spans="1:7" s="214" customFormat="1" x14ac:dyDescent="0.25">
      <c r="A564" s="231" t="s">
        <v>2079</v>
      </c>
      <c r="B564" s="226" t="s">
        <v>2203</v>
      </c>
      <c r="C564" s="291">
        <v>0</v>
      </c>
      <c r="D564" s="298">
        <v>0</v>
      </c>
      <c r="E564" s="216"/>
      <c r="F564" s="199">
        <f t="shared" si="28"/>
        <v>0</v>
      </c>
      <c r="G564" s="199">
        <f t="shared" si="29"/>
        <v>0</v>
      </c>
    </row>
    <row r="565" spans="1:7" s="214" customFormat="1" x14ac:dyDescent="0.25">
      <c r="A565" s="231" t="s">
        <v>2080</v>
      </c>
      <c r="B565" s="189"/>
      <c r="C565" s="291"/>
      <c r="D565" s="298"/>
      <c r="E565" s="216"/>
      <c r="F565" s="199" t="str">
        <f t="shared" si="28"/>
        <v/>
      </c>
      <c r="G565" s="199" t="str">
        <f t="shared" si="29"/>
        <v/>
      </c>
    </row>
    <row r="566" spans="1:7" s="214" customFormat="1" x14ac:dyDescent="0.25">
      <c r="A566" s="231" t="s">
        <v>2081</v>
      </c>
      <c r="B566" s="287" t="s">
        <v>2204</v>
      </c>
      <c r="C566" s="291">
        <v>0</v>
      </c>
      <c r="D566" s="298">
        <v>0</v>
      </c>
      <c r="E566" s="216"/>
      <c r="F566" s="199">
        <f t="shared" si="28"/>
        <v>0</v>
      </c>
      <c r="G566" s="199">
        <f t="shared" si="29"/>
        <v>0</v>
      </c>
    </row>
    <row r="567" spans="1:7" s="214" customFormat="1" x14ac:dyDescent="0.25">
      <c r="A567" s="231" t="s">
        <v>2082</v>
      </c>
      <c r="B567" s="287" t="s">
        <v>2205</v>
      </c>
      <c r="C567" s="291">
        <v>0</v>
      </c>
      <c r="D567" s="298">
        <v>0</v>
      </c>
      <c r="E567" s="216"/>
      <c r="F567" s="199">
        <f t="shared" si="28"/>
        <v>0</v>
      </c>
      <c r="G567" s="199">
        <f t="shared" si="29"/>
        <v>0</v>
      </c>
    </row>
    <row r="568" spans="1:7" s="214" customFormat="1" x14ac:dyDescent="0.25">
      <c r="A568" s="231" t="s">
        <v>2083</v>
      </c>
      <c r="B568" s="287" t="s">
        <v>2206</v>
      </c>
      <c r="C568" s="291">
        <v>0</v>
      </c>
      <c r="D568" s="298">
        <v>0</v>
      </c>
      <c r="E568" s="216"/>
      <c r="F568" s="199">
        <f t="shared" si="28"/>
        <v>0</v>
      </c>
      <c r="G568" s="199">
        <f t="shared" si="29"/>
        <v>0</v>
      </c>
    </row>
    <row r="569" spans="1:7" s="214" customFormat="1" x14ac:dyDescent="0.25">
      <c r="A569" s="231" t="s">
        <v>2084</v>
      </c>
      <c r="B569" s="287" t="s">
        <v>2207</v>
      </c>
      <c r="C569" s="291">
        <v>0</v>
      </c>
      <c r="D569" s="298">
        <v>0</v>
      </c>
      <c r="E569" s="216"/>
      <c r="F569" s="199">
        <f t="shared" si="28"/>
        <v>0</v>
      </c>
      <c r="G569" s="199">
        <f t="shared" si="29"/>
        <v>0</v>
      </c>
    </row>
    <row r="570" spans="1:7" s="214" customFormat="1" x14ac:dyDescent="0.25">
      <c r="A570" s="231" t="s">
        <v>2085</v>
      </c>
      <c r="B570" s="287" t="s">
        <v>2208</v>
      </c>
      <c r="C570" s="291">
        <v>0</v>
      </c>
      <c r="D570" s="298">
        <v>0</v>
      </c>
      <c r="E570" s="216"/>
      <c r="F570" s="199">
        <f t="shared" si="28"/>
        <v>0</v>
      </c>
      <c r="G570" s="199">
        <f t="shared" si="29"/>
        <v>0</v>
      </c>
    </row>
    <row r="571" spans="1:7" s="214" customFormat="1" x14ac:dyDescent="0.25">
      <c r="A571" s="231" t="s">
        <v>2086</v>
      </c>
      <c r="B571" s="287" t="s">
        <v>2209</v>
      </c>
      <c r="C571" s="291">
        <v>0</v>
      </c>
      <c r="D571" s="298">
        <v>0</v>
      </c>
      <c r="E571" s="216"/>
      <c r="F571" s="199">
        <f t="shared" si="28"/>
        <v>0</v>
      </c>
      <c r="G571" s="199">
        <f t="shared" si="29"/>
        <v>0</v>
      </c>
    </row>
    <row r="572" spans="1:7" s="214" customFormat="1" x14ac:dyDescent="0.25">
      <c r="A572" s="231" t="s">
        <v>2087</v>
      </c>
      <c r="B572" s="287" t="s">
        <v>2210</v>
      </c>
      <c r="C572" s="291">
        <v>0</v>
      </c>
      <c r="D572" s="298">
        <v>0</v>
      </c>
      <c r="E572" s="216"/>
      <c r="F572" s="199">
        <f t="shared" si="28"/>
        <v>0</v>
      </c>
      <c r="G572" s="199">
        <f t="shared" si="29"/>
        <v>0</v>
      </c>
    </row>
    <row r="573" spans="1:7" s="214" customFormat="1" x14ac:dyDescent="0.25">
      <c r="A573" s="231" t="s">
        <v>2088</v>
      </c>
      <c r="B573" s="189"/>
      <c r="C573" s="291"/>
      <c r="D573" s="298"/>
      <c r="E573" s="216"/>
      <c r="F573" s="199" t="str">
        <f t="shared" si="28"/>
        <v/>
      </c>
      <c r="G573" s="199" t="str">
        <f t="shared" si="29"/>
        <v/>
      </c>
    </row>
    <row r="574" spans="1:7" s="214" customFormat="1" x14ac:dyDescent="0.25">
      <c r="A574" s="231" t="s">
        <v>2089</v>
      </c>
      <c r="B574" s="189"/>
      <c r="C574" s="291"/>
      <c r="D574" s="298"/>
      <c r="E574" s="216"/>
      <c r="F574" s="199" t="str">
        <f t="shared" si="28"/>
        <v/>
      </c>
      <c r="G574" s="199" t="str">
        <f t="shared" si="29"/>
        <v/>
      </c>
    </row>
    <row r="575" spans="1:7" s="214" customFormat="1" x14ac:dyDescent="0.25">
      <c r="A575" s="231" t="s">
        <v>2090</v>
      </c>
      <c r="B575" s="189" t="s">
        <v>1624</v>
      </c>
      <c r="C575" s="291">
        <v>0</v>
      </c>
      <c r="D575" s="298">
        <v>0</v>
      </c>
      <c r="E575" s="216"/>
      <c r="F575" s="199">
        <f t="shared" si="28"/>
        <v>0</v>
      </c>
      <c r="G575" s="199">
        <f t="shared" si="29"/>
        <v>0</v>
      </c>
    </row>
    <row r="576" spans="1:7" s="214" customFormat="1" x14ac:dyDescent="0.25">
      <c r="A576" s="231" t="s">
        <v>2091</v>
      </c>
      <c r="B576" s="217" t="s">
        <v>98</v>
      </c>
      <c r="C576" s="143">
        <v>4792</v>
      </c>
      <c r="D576" s="144">
        <v>1027</v>
      </c>
      <c r="E576" s="216"/>
      <c r="F576" s="221">
        <f>SUM(F558:F575)</f>
        <v>1</v>
      </c>
      <c r="G576" s="221">
        <f>SUM(G558:G575)</f>
        <v>1</v>
      </c>
    </row>
    <row r="577" spans="1:7" x14ac:dyDescent="0.25">
      <c r="A577" s="44"/>
      <c r="B577" s="44" t="s">
        <v>1937</v>
      </c>
      <c r="C577" s="44" t="s">
        <v>63</v>
      </c>
      <c r="D577" s="44" t="s">
        <v>1211</v>
      </c>
      <c r="E577" s="44"/>
      <c r="F577" s="44" t="s">
        <v>465</v>
      </c>
      <c r="G577" s="44" t="s">
        <v>1539</v>
      </c>
    </row>
    <row r="578" spans="1:7" x14ac:dyDescent="0.25">
      <c r="A578" s="172" t="s">
        <v>2092</v>
      </c>
      <c r="B578" s="179" t="s">
        <v>1200</v>
      </c>
      <c r="C578" s="296">
        <v>264</v>
      </c>
      <c r="D578" s="296">
        <v>32</v>
      </c>
      <c r="E578" s="177"/>
      <c r="F578" s="199">
        <f>IF($C$588=0,"",IF(C578="[for completion]","",IF(C578="","",C578/$C$588)))</f>
        <v>5.5091819699499167E-2</v>
      </c>
      <c r="G578" s="199">
        <f>IF($D$588=0,"",IF(D578="[for completion]","",IF(D578="","",D578/$D$588)))</f>
        <v>3.1158714703018502E-2</v>
      </c>
    </row>
    <row r="579" spans="1:7" x14ac:dyDescent="0.25">
      <c r="A579" s="231" t="s">
        <v>2093</v>
      </c>
      <c r="B579" s="179" t="s">
        <v>1201</v>
      </c>
      <c r="C579" s="296">
        <v>87</v>
      </c>
      <c r="D579" s="296">
        <v>8</v>
      </c>
      <c r="E579" s="177"/>
      <c r="F579" s="199">
        <f t="shared" ref="F579:F587" si="30">IF($C$588=0,"",IF(C579="[for completion]","",IF(C579="","",C579/$C$588)))</f>
        <v>1.815525876460768E-2</v>
      </c>
      <c r="G579" s="199">
        <f t="shared" ref="G579:G587" si="31">IF($D$588=0,"",IF(D579="[for completion]","",IF(D579="","",D579/$D$588)))</f>
        <v>7.7896786757546254E-3</v>
      </c>
    </row>
    <row r="580" spans="1:7" x14ac:dyDescent="0.25">
      <c r="A580" s="231" t="s">
        <v>2094</v>
      </c>
      <c r="B580" s="179" t="s">
        <v>1202</v>
      </c>
      <c r="C580" s="296">
        <v>208</v>
      </c>
      <c r="D580" s="296">
        <v>10</v>
      </c>
      <c r="E580" s="177"/>
      <c r="F580" s="199">
        <f t="shared" si="30"/>
        <v>4.340567612687813E-2</v>
      </c>
      <c r="G580" s="199">
        <f t="shared" si="31"/>
        <v>9.7370983446932822E-3</v>
      </c>
    </row>
    <row r="581" spans="1:7" x14ac:dyDescent="0.25">
      <c r="A581" s="231" t="s">
        <v>2095</v>
      </c>
      <c r="B581" s="179" t="s">
        <v>1203</v>
      </c>
      <c r="C581" s="296">
        <v>212</v>
      </c>
      <c r="D581" s="296">
        <v>17</v>
      </c>
      <c r="E581" s="177"/>
      <c r="F581" s="199">
        <f t="shared" si="30"/>
        <v>4.4240400667779629E-2</v>
      </c>
      <c r="G581" s="199">
        <f t="shared" si="31"/>
        <v>1.6553067185978577E-2</v>
      </c>
    </row>
    <row r="582" spans="1:7" x14ac:dyDescent="0.25">
      <c r="A582" s="231" t="s">
        <v>2096</v>
      </c>
      <c r="B582" s="179" t="s">
        <v>1204</v>
      </c>
      <c r="C582" s="296">
        <v>256</v>
      </c>
      <c r="D582" s="296">
        <v>15</v>
      </c>
      <c r="E582" s="177"/>
      <c r="F582" s="199">
        <f t="shared" si="30"/>
        <v>5.3422370617696162E-2</v>
      </c>
      <c r="G582" s="199">
        <f t="shared" si="31"/>
        <v>1.4605647517039922E-2</v>
      </c>
    </row>
    <row r="583" spans="1:7" x14ac:dyDescent="0.25">
      <c r="A583" s="231" t="s">
        <v>2097</v>
      </c>
      <c r="B583" s="179" t="s">
        <v>1205</v>
      </c>
      <c r="C583" s="296">
        <v>437</v>
      </c>
      <c r="D583" s="296">
        <v>356</v>
      </c>
      <c r="E583" s="177"/>
      <c r="F583" s="199">
        <f t="shared" si="30"/>
        <v>9.1193656093489145E-2</v>
      </c>
      <c r="G583" s="199">
        <f t="shared" si="31"/>
        <v>0.3466407010710808</v>
      </c>
    </row>
    <row r="584" spans="1:7" x14ac:dyDescent="0.25">
      <c r="A584" s="231" t="s">
        <v>2098</v>
      </c>
      <c r="B584" s="179" t="s">
        <v>1206</v>
      </c>
      <c r="C584" s="296">
        <v>329</v>
      </c>
      <c r="D584" s="296">
        <v>98</v>
      </c>
      <c r="E584" s="177"/>
      <c r="F584" s="199">
        <f t="shared" si="30"/>
        <v>6.8656093489148584E-2</v>
      </c>
      <c r="G584" s="199">
        <f t="shared" si="31"/>
        <v>9.5423563777994158E-2</v>
      </c>
    </row>
    <row r="585" spans="1:7" x14ac:dyDescent="0.25">
      <c r="A585" s="231" t="s">
        <v>2099</v>
      </c>
      <c r="B585" s="179" t="s">
        <v>1207</v>
      </c>
      <c r="C585" s="296">
        <v>494</v>
      </c>
      <c r="D585" s="296">
        <v>143</v>
      </c>
      <c r="E585" s="177"/>
      <c r="F585" s="199">
        <f t="shared" si="30"/>
        <v>0.10308848080133556</v>
      </c>
      <c r="G585" s="199">
        <f t="shared" si="31"/>
        <v>0.13924050632911392</v>
      </c>
    </row>
    <row r="586" spans="1:7" x14ac:dyDescent="0.25">
      <c r="A586" s="231" t="s">
        <v>2100</v>
      </c>
      <c r="B586" s="179" t="s">
        <v>1208</v>
      </c>
      <c r="C586" s="296">
        <v>2505</v>
      </c>
      <c r="D586" s="296">
        <v>348</v>
      </c>
      <c r="E586" s="177"/>
      <c r="F586" s="199">
        <f t="shared" si="30"/>
        <v>0.52274624373956591</v>
      </c>
      <c r="G586" s="199">
        <f t="shared" si="31"/>
        <v>0.33885102239532622</v>
      </c>
    </row>
    <row r="587" spans="1:7" s="214" customFormat="1" x14ac:dyDescent="0.25">
      <c r="A587" s="231" t="s">
        <v>2101</v>
      </c>
      <c r="B587" s="217" t="s">
        <v>1624</v>
      </c>
      <c r="C587" s="296">
        <v>0</v>
      </c>
      <c r="D587" s="296">
        <v>0</v>
      </c>
      <c r="E587" s="216"/>
      <c r="F587" s="199">
        <f t="shared" si="30"/>
        <v>0</v>
      </c>
      <c r="G587" s="199">
        <f t="shared" si="31"/>
        <v>0</v>
      </c>
    </row>
    <row r="588" spans="1:7" x14ac:dyDescent="0.25">
      <c r="A588" s="231" t="s">
        <v>2102</v>
      </c>
      <c r="B588" s="179" t="s">
        <v>98</v>
      </c>
      <c r="C588" s="143">
        <f>SUM(C578:C587)</f>
        <v>4792</v>
      </c>
      <c r="D588" s="144">
        <f>SUM(D578:D587)</f>
        <v>1027</v>
      </c>
      <c r="E588" s="177"/>
      <c r="F588" s="221">
        <f>SUM(F578:F587)</f>
        <v>1</v>
      </c>
      <c r="G588" s="221">
        <f>SUM(G578:G587)</f>
        <v>1</v>
      </c>
    </row>
    <row r="590" spans="1:7" x14ac:dyDescent="0.25">
      <c r="A590" s="114"/>
      <c r="B590" s="114" t="s">
        <v>2047</v>
      </c>
      <c r="C590" s="114" t="s">
        <v>63</v>
      </c>
      <c r="D590" s="114" t="s">
        <v>1209</v>
      </c>
      <c r="E590" s="114"/>
      <c r="F590" s="114" t="s">
        <v>465</v>
      </c>
      <c r="G590" s="114" t="s">
        <v>1539</v>
      </c>
    </row>
    <row r="591" spans="1:7" x14ac:dyDescent="0.25">
      <c r="A591" s="215" t="s">
        <v>2103</v>
      </c>
      <c r="B591" s="226" t="s">
        <v>2110</v>
      </c>
      <c r="C591" s="296">
        <v>692</v>
      </c>
      <c r="D591" s="296">
        <v>47</v>
      </c>
      <c r="E591" s="227"/>
      <c r="F591" s="199">
        <f>IF($C$595=0,"",IF(C591="[for completion]","",IF(C591="","",C591/$C$595)))</f>
        <v>0.14440734557595994</v>
      </c>
      <c r="G591" s="199">
        <f>IF($D$595=0,"",IF(D591="[for completion]","",IF(D591="","",D591/$D$595)))</f>
        <v>4.5764362220058426E-2</v>
      </c>
    </row>
    <row r="592" spans="1:7" x14ac:dyDescent="0.25">
      <c r="A592" s="231" t="s">
        <v>2104</v>
      </c>
      <c r="B592" s="222" t="s">
        <v>2109</v>
      </c>
      <c r="C592" s="296">
        <v>4100</v>
      </c>
      <c r="D592" s="296">
        <v>980</v>
      </c>
      <c r="E592" s="227"/>
      <c r="F592" s="227"/>
      <c r="G592" s="199">
        <f t="shared" ref="G592:G594" si="32">IF($D$595=0,"",IF(D592="[for completion]","",IF(D592="","",D592/$D$595)))</f>
        <v>0.95423563777994158</v>
      </c>
    </row>
    <row r="593" spans="1:7" x14ac:dyDescent="0.25">
      <c r="A593" s="231" t="s">
        <v>2105</v>
      </c>
      <c r="B593" s="226" t="s">
        <v>1210</v>
      </c>
      <c r="C593" s="296"/>
      <c r="D593" s="296"/>
      <c r="E593" s="227"/>
      <c r="F593" s="227"/>
      <c r="G593" s="199" t="str">
        <f t="shared" si="32"/>
        <v/>
      </c>
    </row>
    <row r="594" spans="1:7" x14ac:dyDescent="0.25">
      <c r="A594" s="231" t="s">
        <v>2106</v>
      </c>
      <c r="B594" s="224" t="s">
        <v>1624</v>
      </c>
      <c r="C594" s="296">
        <v>0</v>
      </c>
      <c r="D594" s="296">
        <v>0</v>
      </c>
      <c r="E594" s="227"/>
      <c r="F594" s="227"/>
      <c r="G594" s="199">
        <f t="shared" si="32"/>
        <v>0</v>
      </c>
    </row>
    <row r="595" spans="1:7" x14ac:dyDescent="0.25">
      <c r="A595" s="231" t="s">
        <v>2107</v>
      </c>
      <c r="B595" s="226" t="s">
        <v>98</v>
      </c>
      <c r="C595" s="143">
        <v>4792</v>
      </c>
      <c r="D595" s="144">
        <v>1027</v>
      </c>
      <c r="E595" s="227"/>
      <c r="F595" s="221">
        <f>SUM(F591:F594)</f>
        <v>0.14440734557595994</v>
      </c>
      <c r="G595" s="221">
        <f>SUM(G591:G594)</f>
        <v>1</v>
      </c>
    </row>
    <row r="596" spans="1:7" x14ac:dyDescent="0.25">
      <c r="A596" s="215"/>
    </row>
  </sheetData>
  <sheetProtection formatColumns="0" formatRows="0" insertHyperlinks="0" sort="0" autoFilter="0" pivotTables="0"/>
  <protectedRanges>
    <protectedRange sqref="B520" name="Mortgage Assets III_1"/>
    <protectedRange sqref="B121:B125" name="Mortgage Asset I"/>
    <protectedRange sqref="B215:B220 B437:B442" name="Mortgage Assets II"/>
    <protectedRange sqref="B309:B315 B535:B541" name="Mortgage Assets III_1_1"/>
    <protectedRange sqref="B318:B323 B544:B549" name="Mortgage Assets III_1_2"/>
    <protectedRange sqref="B332:B338 B558:B564" name="Mortgage Assets III_1_3"/>
    <protectedRange sqref="B340:B346 B566:B572" name="Mortgage Assets III_1_4"/>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sheetPr>
  <dimension ref="A1:I515"/>
  <sheetViews>
    <sheetView zoomScaleNormal="100" workbookViewId="0">
      <selection activeCell="A3" sqref="A3"/>
    </sheetView>
  </sheetViews>
  <sheetFormatPr defaultRowHeight="15" x14ac:dyDescent="0.25"/>
  <cols>
    <col min="1" max="1" width="13.28515625" style="214" customWidth="1"/>
    <col min="2" max="2" width="59" style="214" customWidth="1"/>
    <col min="3" max="7" width="36.7109375" style="214" customWidth="1"/>
    <col min="8" max="16384" width="9.140625" style="214"/>
  </cols>
  <sheetData>
    <row r="1" spans="1:9" ht="45" customHeight="1" x14ac:dyDescent="0.25">
      <c r="A1" s="597" t="s">
        <v>1103</v>
      </c>
      <c r="B1" s="597"/>
    </row>
    <row r="2" spans="1:9" ht="31.5" x14ac:dyDescent="0.25">
      <c r="A2" s="232" t="s">
        <v>1745</v>
      </c>
      <c r="B2" s="232"/>
      <c r="C2" s="223"/>
      <c r="D2" s="223"/>
      <c r="E2" s="223"/>
      <c r="F2" s="233" t="s">
        <v>1600</v>
      </c>
      <c r="G2" s="234"/>
    </row>
    <row r="3" spans="1:9" x14ac:dyDescent="0.25">
      <c r="A3" s="223"/>
      <c r="B3" s="223"/>
      <c r="C3" s="223"/>
      <c r="D3" s="223"/>
      <c r="E3" s="223"/>
      <c r="F3" s="223"/>
      <c r="G3" s="223"/>
    </row>
    <row r="4" spans="1:9" ht="15.75" customHeight="1" thickBot="1" x14ac:dyDescent="0.3">
      <c r="A4" s="223"/>
      <c r="B4" s="223"/>
      <c r="C4" s="235"/>
      <c r="D4" s="223"/>
      <c r="E4" s="223"/>
      <c r="F4" s="223"/>
      <c r="G4" s="223"/>
    </row>
    <row r="5" spans="1:9" ht="60.75" customHeight="1" thickBot="1" x14ac:dyDescent="0.3">
      <c r="A5" s="236"/>
      <c r="B5" s="237" t="s">
        <v>21</v>
      </c>
      <c r="C5" s="238" t="s">
        <v>22</v>
      </c>
      <c r="D5" s="236"/>
      <c r="E5" s="598" t="s">
        <v>1725</v>
      </c>
      <c r="F5" s="599"/>
      <c r="G5" s="239" t="s">
        <v>1724</v>
      </c>
      <c r="H5" s="229"/>
    </row>
    <row r="6" spans="1:9" x14ac:dyDescent="0.25">
      <c r="A6" s="224"/>
      <c r="B6" s="224"/>
      <c r="C6" s="224"/>
      <c r="D6" s="224"/>
      <c r="F6" s="240"/>
      <c r="G6" s="240"/>
    </row>
    <row r="7" spans="1:9" ht="18.75" customHeight="1" x14ac:dyDescent="0.25">
      <c r="A7" s="241"/>
      <c r="B7" s="583" t="s">
        <v>1755</v>
      </c>
      <c r="C7" s="584"/>
      <c r="D7" s="242"/>
      <c r="E7" s="583" t="s">
        <v>1742</v>
      </c>
      <c r="F7" s="600"/>
      <c r="G7" s="600"/>
      <c r="H7" s="584"/>
    </row>
    <row r="8" spans="1:9" ht="18.75" customHeight="1" x14ac:dyDescent="0.25">
      <c r="A8" s="224"/>
      <c r="B8" s="601" t="s">
        <v>1718</v>
      </c>
      <c r="C8" s="602"/>
      <c r="D8" s="242"/>
      <c r="E8" s="603" t="s">
        <v>33</v>
      </c>
      <c r="F8" s="604"/>
      <c r="G8" s="604"/>
      <c r="H8" s="605"/>
    </row>
    <row r="9" spans="1:9" ht="18.75" customHeight="1" x14ac:dyDescent="0.25">
      <c r="A9" s="224"/>
      <c r="B9" s="601" t="s">
        <v>1722</v>
      </c>
      <c r="C9" s="602"/>
      <c r="D9" s="243"/>
      <c r="E9" s="603"/>
      <c r="F9" s="604"/>
      <c r="G9" s="604"/>
      <c r="H9" s="605"/>
      <c r="I9" s="229"/>
    </row>
    <row r="10" spans="1:9" x14ac:dyDescent="0.25">
      <c r="A10" s="244"/>
      <c r="B10" s="606"/>
      <c r="C10" s="606"/>
      <c r="D10" s="242"/>
      <c r="E10" s="603"/>
      <c r="F10" s="604"/>
      <c r="G10" s="604"/>
      <c r="H10" s="605"/>
      <c r="I10" s="229"/>
    </row>
    <row r="11" spans="1:9" ht="15.75" thickBot="1" x14ac:dyDescent="0.3">
      <c r="A11" s="244"/>
      <c r="B11" s="607"/>
      <c r="C11" s="608"/>
      <c r="D11" s="243"/>
      <c r="E11" s="603"/>
      <c r="F11" s="604"/>
      <c r="G11" s="604"/>
      <c r="H11" s="605"/>
      <c r="I11" s="229"/>
    </row>
    <row r="12" spans="1:9" x14ac:dyDescent="0.25">
      <c r="A12" s="224"/>
      <c r="B12" s="245"/>
      <c r="C12" s="224"/>
      <c r="D12" s="224"/>
      <c r="E12" s="603"/>
      <c r="F12" s="604"/>
      <c r="G12" s="604"/>
      <c r="H12" s="605"/>
      <c r="I12" s="229"/>
    </row>
    <row r="13" spans="1:9" ht="15.75" customHeight="1" thickBot="1" x14ac:dyDescent="0.3">
      <c r="A13" s="224"/>
      <c r="B13" s="245"/>
      <c r="C13" s="224"/>
      <c r="D13" s="224"/>
      <c r="E13" s="592" t="s">
        <v>1756</v>
      </c>
      <c r="F13" s="593"/>
      <c r="G13" s="594" t="s">
        <v>1757</v>
      </c>
      <c r="H13" s="595"/>
      <c r="I13" s="229"/>
    </row>
    <row r="14" spans="1:9" x14ac:dyDescent="0.25">
      <c r="A14" s="224"/>
      <c r="B14" s="245"/>
      <c r="C14" s="224"/>
      <c r="D14" s="224"/>
      <c r="E14" s="246"/>
      <c r="F14" s="246"/>
      <c r="G14" s="224"/>
      <c r="H14" s="230"/>
    </row>
    <row r="15" spans="1:9" ht="18.75" customHeight="1" x14ac:dyDescent="0.25">
      <c r="A15" s="247"/>
      <c r="B15" s="596" t="s">
        <v>1758</v>
      </c>
      <c r="C15" s="596"/>
      <c r="D15" s="596"/>
      <c r="E15" s="247"/>
      <c r="F15" s="247"/>
      <c r="G15" s="247"/>
      <c r="H15" s="247"/>
    </row>
    <row r="16" spans="1:9" x14ac:dyDescent="0.25">
      <c r="A16" s="248"/>
      <c r="B16" s="248" t="s">
        <v>1719</v>
      </c>
      <c r="C16" s="248" t="s">
        <v>63</v>
      </c>
      <c r="D16" s="248" t="s">
        <v>1217</v>
      </c>
      <c r="E16" s="248"/>
      <c r="F16" s="248" t="s">
        <v>1720</v>
      </c>
      <c r="G16" s="248" t="s">
        <v>1721</v>
      </c>
      <c r="H16" s="248"/>
    </row>
    <row r="17" spans="1:8" x14ac:dyDescent="0.25">
      <c r="A17" s="224" t="s">
        <v>1726</v>
      </c>
      <c r="B17" s="226" t="s">
        <v>1727</v>
      </c>
      <c r="C17" s="285" t="s">
        <v>33</v>
      </c>
      <c r="D17" s="285" t="s">
        <v>33</v>
      </c>
      <c r="F17" s="213" t="str">
        <f>IF(OR('B1. HTT Mortgage Assets'!$C$15=0,C17="[For completion]"),"",C17/'B1. HTT Mortgage Assets'!$C$15)</f>
        <v/>
      </c>
      <c r="G17" s="213" t="str">
        <f>IF(OR('B1. HTT Mortgage Assets'!$F$28=0,D17="[For completion]"),"",D17/'B1. HTT Mortgage Assets'!$F$28)</f>
        <v/>
      </c>
    </row>
    <row r="18" spans="1:8" x14ac:dyDescent="0.25">
      <c r="A18" s="226" t="s">
        <v>1759</v>
      </c>
      <c r="B18" s="250"/>
      <c r="C18" s="226"/>
      <c r="D18" s="226"/>
      <c r="F18" s="226"/>
      <c r="G18" s="226"/>
    </row>
    <row r="19" spans="1:8" x14ac:dyDescent="0.25">
      <c r="A19" s="226" t="s">
        <v>1760</v>
      </c>
      <c r="B19" s="226"/>
      <c r="C19" s="226"/>
      <c r="D19" s="226"/>
      <c r="F19" s="226"/>
      <c r="G19" s="226"/>
    </row>
    <row r="20" spans="1:8" ht="18.75" customHeight="1" x14ac:dyDescent="0.25">
      <c r="A20" s="247"/>
      <c r="B20" s="596" t="s">
        <v>1722</v>
      </c>
      <c r="C20" s="596"/>
      <c r="D20" s="596"/>
      <c r="E20" s="247"/>
      <c r="F20" s="247"/>
      <c r="G20" s="247"/>
      <c r="H20" s="247"/>
    </row>
    <row r="21" spans="1:8" x14ac:dyDescent="0.25">
      <c r="A21" s="248"/>
      <c r="B21" s="248" t="s">
        <v>1761</v>
      </c>
      <c r="C21" s="248" t="s">
        <v>1728</v>
      </c>
      <c r="D21" s="248" t="s">
        <v>1729</v>
      </c>
      <c r="E21" s="248" t="s">
        <v>1730</v>
      </c>
      <c r="F21" s="248" t="s">
        <v>1762</v>
      </c>
      <c r="G21" s="248" t="s">
        <v>1731</v>
      </c>
      <c r="H21" s="248" t="s">
        <v>1732</v>
      </c>
    </row>
    <row r="22" spans="1:8" ht="15" customHeight="1" x14ac:dyDescent="0.25">
      <c r="A22" s="225"/>
      <c r="B22" s="251" t="s">
        <v>1763</v>
      </c>
      <c r="C22" s="251"/>
      <c r="D22" s="225"/>
      <c r="E22" s="225"/>
      <c r="F22" s="225"/>
      <c r="G22" s="225"/>
      <c r="H22" s="225"/>
    </row>
    <row r="23" spans="1:8" x14ac:dyDescent="0.25">
      <c r="A23" s="224" t="s">
        <v>1733</v>
      </c>
      <c r="B23" s="224" t="s">
        <v>1744</v>
      </c>
      <c r="C23" s="252" t="s">
        <v>33</v>
      </c>
      <c r="D23" s="252" t="s">
        <v>33</v>
      </c>
      <c r="E23" s="252" t="s">
        <v>33</v>
      </c>
      <c r="F23" s="252" t="s">
        <v>33</v>
      </c>
      <c r="G23" s="252" t="s">
        <v>33</v>
      </c>
      <c r="H23" s="228">
        <f>SUM(C23:G23)</f>
        <v>0</v>
      </c>
    </row>
    <row r="24" spans="1:8" x14ac:dyDescent="0.25">
      <c r="A24" s="224" t="s">
        <v>1734</v>
      </c>
      <c r="B24" s="224" t="s">
        <v>1743</v>
      </c>
      <c r="C24" s="252" t="s">
        <v>33</v>
      </c>
      <c r="D24" s="252" t="s">
        <v>33</v>
      </c>
      <c r="E24" s="252" t="s">
        <v>33</v>
      </c>
      <c r="F24" s="252" t="s">
        <v>33</v>
      </c>
      <c r="G24" s="252" t="s">
        <v>33</v>
      </c>
      <c r="H24" s="228">
        <f t="shared" ref="H24:H25" si="0">SUM(C24:G24)</f>
        <v>0</v>
      </c>
    </row>
    <row r="25" spans="1:8" x14ac:dyDescent="0.25">
      <c r="A25" s="224" t="s">
        <v>1735</v>
      </c>
      <c r="B25" s="224" t="s">
        <v>1210</v>
      </c>
      <c r="C25" s="252" t="s">
        <v>33</v>
      </c>
      <c r="D25" s="252" t="s">
        <v>33</v>
      </c>
      <c r="E25" s="252" t="s">
        <v>33</v>
      </c>
      <c r="F25" s="252" t="s">
        <v>33</v>
      </c>
      <c r="G25" s="252" t="s">
        <v>33</v>
      </c>
      <c r="H25" s="228">
        <f t="shared" si="0"/>
        <v>0</v>
      </c>
    </row>
    <row r="26" spans="1:8" x14ac:dyDescent="0.25">
      <c r="A26" s="224" t="s">
        <v>1736</v>
      </c>
      <c r="B26" s="224" t="s">
        <v>1723</v>
      </c>
      <c r="C26" s="253">
        <f>SUM(C23:C25)</f>
        <v>0</v>
      </c>
      <c r="D26" s="253">
        <f>SUM(D23:D25)</f>
        <v>0</v>
      </c>
      <c r="E26" s="253">
        <f t="shared" ref="E26:H26" si="1">SUM(E23:E25)</f>
        <v>0</v>
      </c>
      <c r="F26" s="253">
        <f t="shared" si="1"/>
        <v>0</v>
      </c>
      <c r="G26" s="253">
        <f t="shared" si="1"/>
        <v>0</v>
      </c>
      <c r="H26" s="253">
        <f t="shared" si="1"/>
        <v>0</v>
      </c>
    </row>
    <row r="27" spans="1:8" x14ac:dyDescent="0.25">
      <c r="A27" s="224" t="s">
        <v>1738</v>
      </c>
      <c r="B27" s="254" t="s">
        <v>1737</v>
      </c>
      <c r="C27" s="252"/>
      <c r="D27" s="252"/>
      <c r="E27" s="252"/>
      <c r="F27" s="252"/>
      <c r="G27" s="252"/>
      <c r="H27" s="213">
        <f>IF(SUM(C27:G27)="","",SUM(C27:G27))</f>
        <v>0</v>
      </c>
    </row>
    <row r="28" spans="1:8" x14ac:dyDescent="0.25">
      <c r="A28" s="224" t="s">
        <v>1739</v>
      </c>
      <c r="B28" s="254" t="s">
        <v>1737</v>
      </c>
      <c r="C28" s="252"/>
      <c r="D28" s="252"/>
      <c r="E28" s="252"/>
      <c r="F28" s="252"/>
      <c r="G28" s="252"/>
      <c r="H28" s="228">
        <f t="shared" ref="H28:H30" si="2">IF(SUM(C28:G28)="","",SUM(C28:G28))</f>
        <v>0</v>
      </c>
    </row>
    <row r="29" spans="1:8" x14ac:dyDescent="0.25">
      <c r="A29" s="224" t="s">
        <v>1740</v>
      </c>
      <c r="B29" s="254" t="s">
        <v>1737</v>
      </c>
      <c r="C29" s="252"/>
      <c r="D29" s="252"/>
      <c r="E29" s="252"/>
      <c r="F29" s="252"/>
      <c r="G29" s="252"/>
      <c r="H29" s="228">
        <f t="shared" si="2"/>
        <v>0</v>
      </c>
    </row>
    <row r="30" spans="1:8" x14ac:dyDescent="0.25">
      <c r="A30" s="224" t="s">
        <v>1741</v>
      </c>
      <c r="B30" s="254" t="s">
        <v>1737</v>
      </c>
      <c r="C30" s="252"/>
      <c r="D30" s="252"/>
      <c r="E30" s="252"/>
      <c r="F30" s="252"/>
      <c r="G30" s="252"/>
      <c r="H30" s="228">
        <f t="shared" si="2"/>
        <v>0</v>
      </c>
    </row>
    <row r="31" spans="1:8" x14ac:dyDescent="0.25">
      <c r="A31" s="224"/>
      <c r="B31" s="254"/>
      <c r="C31" s="255"/>
      <c r="D31" s="249"/>
      <c r="E31" s="249"/>
      <c r="F31" s="256"/>
      <c r="G31" s="257"/>
    </row>
    <row r="32" spans="1:8" x14ac:dyDescent="0.25">
      <c r="A32" s="224"/>
      <c r="B32" s="254"/>
      <c r="C32" s="258"/>
      <c r="D32" s="224"/>
      <c r="E32" s="224"/>
      <c r="F32" s="213"/>
      <c r="G32" s="227"/>
    </row>
    <row r="33" spans="1:7" x14ac:dyDescent="0.25">
      <c r="A33" s="224"/>
      <c r="B33" s="254"/>
      <c r="C33" s="258"/>
      <c r="D33" s="224"/>
      <c r="E33" s="224"/>
      <c r="F33" s="213"/>
      <c r="G33" s="227"/>
    </row>
    <row r="34" spans="1:7" x14ac:dyDescent="0.25">
      <c r="A34" s="224"/>
      <c r="B34" s="254"/>
      <c r="C34" s="258"/>
      <c r="D34" s="224"/>
      <c r="E34" s="224"/>
      <c r="F34" s="213"/>
      <c r="G34" s="227"/>
    </row>
    <row r="35" spans="1:7" x14ac:dyDescent="0.25">
      <c r="A35" s="224"/>
      <c r="B35" s="254"/>
      <c r="C35" s="258"/>
      <c r="D35" s="224"/>
      <c r="F35" s="213"/>
      <c r="G35" s="227"/>
    </row>
    <row r="36" spans="1:7" x14ac:dyDescent="0.25">
      <c r="A36" s="224"/>
      <c r="B36" s="224"/>
      <c r="C36" s="212"/>
      <c r="D36" s="212"/>
      <c r="E36" s="212"/>
      <c r="F36" s="212"/>
      <c r="G36" s="226"/>
    </row>
    <row r="37" spans="1:7" x14ac:dyDescent="0.25">
      <c r="A37" s="224"/>
      <c r="B37" s="224"/>
      <c r="C37" s="212"/>
      <c r="D37" s="212"/>
      <c r="E37" s="212"/>
      <c r="F37" s="212"/>
      <c r="G37" s="226"/>
    </row>
    <row r="38" spans="1:7" x14ac:dyDescent="0.25">
      <c r="A38" s="224"/>
      <c r="B38" s="224"/>
      <c r="C38" s="212"/>
      <c r="D38" s="212"/>
      <c r="E38" s="212"/>
      <c r="F38" s="212"/>
      <c r="G38" s="226"/>
    </row>
    <row r="39" spans="1:7" x14ac:dyDescent="0.25">
      <c r="A39" s="224"/>
      <c r="B39" s="224"/>
      <c r="C39" s="212"/>
      <c r="D39" s="212"/>
      <c r="E39" s="212"/>
      <c r="F39" s="212"/>
      <c r="G39" s="226"/>
    </row>
    <row r="40" spans="1:7" x14ac:dyDescent="0.25">
      <c r="A40" s="224"/>
      <c r="B40" s="224"/>
      <c r="C40" s="212"/>
      <c r="D40" s="212"/>
      <c r="E40" s="212"/>
      <c r="F40" s="212"/>
      <c r="G40" s="226"/>
    </row>
    <row r="41" spans="1:7" x14ac:dyDescent="0.25">
      <c r="A41" s="224"/>
      <c r="B41" s="224"/>
      <c r="C41" s="212"/>
      <c r="D41" s="212"/>
      <c r="E41" s="212"/>
      <c r="F41" s="212"/>
      <c r="G41" s="226"/>
    </row>
    <row r="42" spans="1:7" x14ac:dyDescent="0.25">
      <c r="A42" s="224"/>
      <c r="B42" s="224"/>
      <c r="C42" s="212"/>
      <c r="D42" s="212"/>
      <c r="E42" s="212"/>
      <c r="F42" s="212"/>
      <c r="G42" s="226"/>
    </row>
    <row r="43" spans="1:7" x14ac:dyDescent="0.25">
      <c r="A43" s="224"/>
      <c r="B43" s="224"/>
      <c r="C43" s="212"/>
      <c r="D43" s="212"/>
      <c r="E43" s="212"/>
      <c r="F43" s="212"/>
      <c r="G43" s="226"/>
    </row>
    <row r="44" spans="1:7" x14ac:dyDescent="0.25">
      <c r="A44" s="224"/>
      <c r="B44" s="224"/>
      <c r="C44" s="212"/>
      <c r="D44" s="212"/>
      <c r="E44" s="212"/>
      <c r="F44" s="212"/>
      <c r="G44" s="226"/>
    </row>
    <row r="45" spans="1:7" x14ac:dyDescent="0.25">
      <c r="A45" s="224"/>
      <c r="B45" s="224"/>
      <c r="C45" s="212"/>
      <c r="D45" s="212"/>
      <c r="E45" s="212"/>
      <c r="F45" s="212"/>
      <c r="G45" s="226"/>
    </row>
    <row r="46" spans="1:7" x14ac:dyDescent="0.25">
      <c r="A46" s="224"/>
      <c r="B46" s="224"/>
      <c r="C46" s="212"/>
      <c r="D46" s="212"/>
      <c r="E46" s="212"/>
      <c r="F46" s="212"/>
      <c r="G46" s="226"/>
    </row>
    <row r="47" spans="1:7" x14ac:dyDescent="0.25">
      <c r="A47" s="224"/>
      <c r="B47" s="224"/>
      <c r="C47" s="212"/>
      <c r="D47" s="212"/>
      <c r="E47" s="212"/>
      <c r="F47" s="212"/>
      <c r="G47" s="226"/>
    </row>
    <row r="48" spans="1:7" x14ac:dyDescent="0.25">
      <c r="A48" s="224"/>
      <c r="B48" s="224"/>
      <c r="C48" s="212"/>
      <c r="D48" s="212"/>
      <c r="E48" s="212"/>
      <c r="F48" s="212"/>
      <c r="G48" s="226"/>
    </row>
    <row r="49" spans="1:7" x14ac:dyDescent="0.25">
      <c r="A49" s="224"/>
      <c r="B49" s="224"/>
      <c r="C49" s="212"/>
      <c r="D49" s="212"/>
      <c r="E49" s="212"/>
      <c r="F49" s="212"/>
      <c r="G49" s="226"/>
    </row>
    <row r="50" spans="1:7" x14ac:dyDescent="0.25">
      <c r="A50" s="224"/>
      <c r="B50" s="224"/>
      <c r="C50" s="212"/>
      <c r="D50" s="212"/>
      <c r="E50" s="212"/>
      <c r="F50" s="212"/>
      <c r="G50" s="226"/>
    </row>
    <row r="51" spans="1:7" x14ac:dyDescent="0.25">
      <c r="A51" s="224"/>
      <c r="B51" s="224"/>
      <c r="C51" s="212"/>
      <c r="D51" s="212"/>
      <c r="E51" s="212"/>
      <c r="F51" s="212"/>
      <c r="G51" s="226"/>
    </row>
    <row r="52" spans="1:7" x14ac:dyDescent="0.25">
      <c r="A52" s="224"/>
      <c r="B52" s="224"/>
      <c r="C52" s="212"/>
      <c r="D52" s="212"/>
      <c r="E52" s="212"/>
      <c r="F52" s="212"/>
      <c r="G52" s="226"/>
    </row>
    <row r="53" spans="1:7" x14ac:dyDescent="0.25">
      <c r="A53" s="224"/>
      <c r="B53" s="224"/>
      <c r="C53" s="212"/>
      <c r="D53" s="212"/>
      <c r="E53" s="212"/>
      <c r="F53" s="212"/>
      <c r="G53" s="226"/>
    </row>
    <row r="54" spans="1:7" x14ac:dyDescent="0.25">
      <c r="A54" s="224"/>
      <c r="B54" s="224"/>
      <c r="C54" s="212"/>
      <c r="D54" s="212"/>
      <c r="E54" s="212"/>
      <c r="F54" s="212"/>
      <c r="G54" s="226"/>
    </row>
    <row r="55" spans="1:7" x14ac:dyDescent="0.25">
      <c r="A55" s="224"/>
      <c r="B55" s="224"/>
      <c r="C55" s="212"/>
      <c r="D55" s="212"/>
      <c r="E55" s="212"/>
      <c r="F55" s="212"/>
      <c r="G55" s="226"/>
    </row>
    <row r="56" spans="1:7" x14ac:dyDescent="0.25">
      <c r="A56" s="224"/>
      <c r="B56" s="224"/>
      <c r="C56" s="212"/>
      <c r="D56" s="212"/>
      <c r="E56" s="212"/>
      <c r="F56" s="212"/>
      <c r="G56" s="226"/>
    </row>
    <row r="57" spans="1:7" x14ac:dyDescent="0.25">
      <c r="A57" s="224"/>
      <c r="B57" s="224"/>
      <c r="C57" s="212"/>
      <c r="D57" s="212"/>
      <c r="E57" s="212"/>
      <c r="F57" s="212"/>
      <c r="G57" s="226"/>
    </row>
    <row r="58" spans="1:7" x14ac:dyDescent="0.25">
      <c r="A58" s="224"/>
      <c r="B58" s="224"/>
      <c r="C58" s="212"/>
      <c r="D58" s="212"/>
      <c r="E58" s="212"/>
      <c r="F58" s="212"/>
      <c r="G58" s="226"/>
    </row>
    <row r="59" spans="1:7" x14ac:dyDescent="0.25">
      <c r="A59" s="224"/>
      <c r="B59" s="224"/>
      <c r="C59" s="212"/>
      <c r="D59" s="212"/>
      <c r="E59" s="212"/>
      <c r="F59" s="212"/>
      <c r="G59" s="226"/>
    </row>
    <row r="60" spans="1:7" x14ac:dyDescent="0.25">
      <c r="A60" s="224"/>
      <c r="B60" s="224"/>
      <c r="C60" s="212"/>
      <c r="D60" s="212"/>
      <c r="E60" s="212"/>
      <c r="F60" s="212"/>
      <c r="G60" s="226"/>
    </row>
    <row r="61" spans="1:7" x14ac:dyDescent="0.25">
      <c r="A61" s="224"/>
      <c r="B61" s="224"/>
      <c r="C61" s="212"/>
      <c r="D61" s="212"/>
      <c r="E61" s="212"/>
      <c r="F61" s="212"/>
      <c r="G61" s="226"/>
    </row>
    <row r="62" spans="1:7" x14ac:dyDescent="0.25">
      <c r="A62" s="224"/>
      <c r="B62" s="224"/>
      <c r="C62" s="212"/>
      <c r="D62" s="212"/>
      <c r="E62" s="212"/>
      <c r="F62" s="212"/>
      <c r="G62" s="226"/>
    </row>
    <row r="63" spans="1:7" x14ac:dyDescent="0.25">
      <c r="A63" s="224"/>
      <c r="B63" s="259"/>
      <c r="C63" s="260"/>
      <c r="D63" s="260"/>
      <c r="E63" s="212"/>
      <c r="F63" s="260"/>
      <c r="G63" s="226"/>
    </row>
    <row r="64" spans="1:7" x14ac:dyDescent="0.25">
      <c r="A64" s="224"/>
      <c r="B64" s="224"/>
      <c r="C64" s="212"/>
      <c r="D64" s="212"/>
      <c r="E64" s="212"/>
      <c r="F64" s="212"/>
      <c r="G64" s="226"/>
    </row>
    <row r="65" spans="1:7" x14ac:dyDescent="0.25">
      <c r="A65" s="224"/>
      <c r="B65" s="224"/>
      <c r="C65" s="212"/>
      <c r="D65" s="212"/>
      <c r="E65" s="212"/>
      <c r="F65" s="212"/>
      <c r="G65" s="226"/>
    </row>
    <row r="66" spans="1:7" x14ac:dyDescent="0.25">
      <c r="A66" s="224"/>
      <c r="B66" s="224"/>
      <c r="C66" s="212"/>
      <c r="D66" s="212"/>
      <c r="E66" s="212"/>
      <c r="F66" s="212"/>
      <c r="G66" s="226"/>
    </row>
    <row r="67" spans="1:7" x14ac:dyDescent="0.25">
      <c r="A67" s="224"/>
      <c r="B67" s="259"/>
      <c r="C67" s="260"/>
      <c r="D67" s="260"/>
      <c r="E67" s="212"/>
      <c r="F67" s="260"/>
      <c r="G67" s="226"/>
    </row>
    <row r="68" spans="1:7" x14ac:dyDescent="0.25">
      <c r="A68" s="224"/>
      <c r="B68" s="226"/>
      <c r="C68" s="212"/>
      <c r="D68" s="212"/>
      <c r="E68" s="212"/>
      <c r="F68" s="212"/>
      <c r="G68" s="226"/>
    </row>
    <row r="69" spans="1:7" x14ac:dyDescent="0.25">
      <c r="A69" s="224"/>
      <c r="B69" s="224"/>
      <c r="C69" s="212"/>
      <c r="D69" s="212"/>
      <c r="E69" s="212"/>
      <c r="F69" s="212"/>
      <c r="G69" s="226"/>
    </row>
    <row r="70" spans="1:7" x14ac:dyDescent="0.25">
      <c r="A70" s="224"/>
      <c r="B70" s="226"/>
      <c r="C70" s="212"/>
      <c r="D70" s="212"/>
      <c r="E70" s="212"/>
      <c r="F70" s="212"/>
      <c r="G70" s="226"/>
    </row>
    <row r="71" spans="1:7" x14ac:dyDescent="0.25">
      <c r="A71" s="224"/>
      <c r="B71" s="226"/>
      <c r="C71" s="212"/>
      <c r="D71" s="212"/>
      <c r="E71" s="212"/>
      <c r="F71" s="212"/>
      <c r="G71" s="226"/>
    </row>
    <row r="72" spans="1:7" x14ac:dyDescent="0.25">
      <c r="A72" s="224"/>
      <c r="B72" s="226"/>
      <c r="C72" s="212"/>
      <c r="D72" s="212"/>
      <c r="E72" s="212"/>
      <c r="F72" s="212"/>
      <c r="G72" s="226"/>
    </row>
    <row r="73" spans="1:7" x14ac:dyDescent="0.25">
      <c r="A73" s="224"/>
      <c r="B73" s="226"/>
      <c r="C73" s="212"/>
      <c r="D73" s="212"/>
      <c r="E73" s="212"/>
      <c r="F73" s="212"/>
      <c r="G73" s="226"/>
    </row>
    <row r="74" spans="1:7" x14ac:dyDescent="0.25">
      <c r="A74" s="224"/>
      <c r="B74" s="226"/>
      <c r="C74" s="212"/>
      <c r="D74" s="212"/>
      <c r="E74" s="212"/>
      <c r="F74" s="212"/>
      <c r="G74" s="226"/>
    </row>
    <row r="75" spans="1:7" x14ac:dyDescent="0.25">
      <c r="A75" s="224"/>
      <c r="B75" s="226"/>
      <c r="C75" s="212"/>
      <c r="D75" s="212"/>
      <c r="E75" s="212"/>
      <c r="F75" s="212"/>
      <c r="G75" s="226"/>
    </row>
    <row r="76" spans="1:7" x14ac:dyDescent="0.25">
      <c r="A76" s="224"/>
      <c r="B76" s="226"/>
      <c r="C76" s="212"/>
      <c r="D76" s="212"/>
      <c r="E76" s="212"/>
      <c r="F76" s="212"/>
      <c r="G76" s="226"/>
    </row>
    <row r="77" spans="1:7" x14ac:dyDescent="0.25">
      <c r="A77" s="224"/>
      <c r="B77" s="226"/>
      <c r="C77" s="212"/>
      <c r="D77" s="212"/>
      <c r="E77" s="212"/>
      <c r="F77" s="212"/>
      <c r="G77" s="226"/>
    </row>
    <row r="78" spans="1:7" x14ac:dyDescent="0.25">
      <c r="A78" s="224"/>
      <c r="B78" s="226"/>
      <c r="C78" s="212"/>
      <c r="D78" s="212"/>
      <c r="E78" s="212"/>
      <c r="F78" s="212"/>
      <c r="G78" s="226"/>
    </row>
    <row r="79" spans="1:7" x14ac:dyDescent="0.25">
      <c r="A79" s="224"/>
      <c r="B79" s="254"/>
      <c r="C79" s="212"/>
      <c r="D79" s="212"/>
      <c r="E79" s="212"/>
      <c r="F79" s="212"/>
      <c r="G79" s="226"/>
    </row>
    <row r="80" spans="1:7" x14ac:dyDescent="0.25">
      <c r="A80" s="224"/>
      <c r="B80" s="254"/>
      <c r="C80" s="212"/>
      <c r="D80" s="212"/>
      <c r="E80" s="212"/>
      <c r="F80" s="212"/>
      <c r="G80" s="226"/>
    </row>
    <row r="81" spans="1:7" x14ac:dyDescent="0.25">
      <c r="A81" s="224"/>
      <c r="B81" s="254"/>
      <c r="C81" s="212"/>
      <c r="D81" s="212"/>
      <c r="E81" s="212"/>
      <c r="F81" s="212"/>
      <c r="G81" s="226"/>
    </row>
    <row r="82" spans="1:7" x14ac:dyDescent="0.25">
      <c r="A82" s="224"/>
      <c r="B82" s="254"/>
      <c r="C82" s="212"/>
      <c r="D82" s="212"/>
      <c r="E82" s="212"/>
      <c r="F82" s="212"/>
      <c r="G82" s="226"/>
    </row>
    <row r="83" spans="1:7" x14ac:dyDescent="0.25">
      <c r="A83" s="224"/>
      <c r="B83" s="254"/>
      <c r="C83" s="212"/>
      <c r="D83" s="212"/>
      <c r="E83" s="212"/>
      <c r="F83" s="212"/>
      <c r="G83" s="226"/>
    </row>
    <row r="84" spans="1:7" x14ac:dyDescent="0.25">
      <c r="A84" s="224"/>
      <c r="B84" s="254"/>
      <c r="C84" s="212"/>
      <c r="D84" s="212"/>
      <c r="E84" s="212"/>
      <c r="F84" s="212"/>
      <c r="G84" s="226"/>
    </row>
    <row r="85" spans="1:7" x14ac:dyDescent="0.25">
      <c r="A85" s="224"/>
      <c r="B85" s="254"/>
      <c r="C85" s="212"/>
      <c r="D85" s="212"/>
      <c r="E85" s="212"/>
      <c r="F85" s="212"/>
      <c r="G85" s="226"/>
    </row>
    <row r="86" spans="1:7" x14ac:dyDescent="0.25">
      <c r="A86" s="224"/>
      <c r="B86" s="254"/>
      <c r="C86" s="212"/>
      <c r="D86" s="212"/>
      <c r="E86" s="212"/>
      <c r="F86" s="212"/>
      <c r="G86" s="226"/>
    </row>
    <row r="87" spans="1:7" x14ac:dyDescent="0.25">
      <c r="A87" s="224"/>
      <c r="B87" s="254"/>
      <c r="C87" s="212"/>
      <c r="D87" s="212"/>
      <c r="E87" s="212"/>
      <c r="F87" s="212"/>
      <c r="G87" s="226"/>
    </row>
    <row r="88" spans="1:7" x14ac:dyDescent="0.25">
      <c r="A88" s="224"/>
      <c r="B88" s="254"/>
      <c r="C88" s="212"/>
      <c r="D88" s="212"/>
      <c r="E88" s="212"/>
      <c r="F88" s="212"/>
      <c r="G88" s="226"/>
    </row>
    <row r="89" spans="1:7" x14ac:dyDescent="0.25">
      <c r="A89" s="248"/>
      <c r="B89" s="248"/>
      <c r="C89" s="248"/>
      <c r="D89" s="248"/>
      <c r="E89" s="248"/>
      <c r="F89" s="248"/>
      <c r="G89" s="248"/>
    </row>
    <row r="90" spans="1:7" x14ac:dyDescent="0.25">
      <c r="A90" s="224"/>
      <c r="B90" s="226"/>
      <c r="C90" s="212"/>
      <c r="D90" s="212"/>
      <c r="E90" s="212"/>
      <c r="F90" s="212"/>
      <c r="G90" s="226"/>
    </row>
    <row r="91" spans="1:7" x14ac:dyDescent="0.25">
      <c r="A91" s="224"/>
      <c r="B91" s="226"/>
      <c r="C91" s="212"/>
      <c r="D91" s="212"/>
      <c r="E91" s="212"/>
      <c r="F91" s="212"/>
      <c r="G91" s="226"/>
    </row>
    <row r="92" spans="1:7" x14ac:dyDescent="0.25">
      <c r="A92" s="224"/>
      <c r="B92" s="226"/>
      <c r="C92" s="212"/>
      <c r="D92" s="212"/>
      <c r="E92" s="212"/>
      <c r="F92" s="212"/>
      <c r="G92" s="226"/>
    </row>
    <row r="93" spans="1:7" x14ac:dyDescent="0.25">
      <c r="A93" s="224"/>
      <c r="B93" s="226"/>
      <c r="C93" s="212"/>
      <c r="D93" s="212"/>
      <c r="E93" s="212"/>
      <c r="F93" s="212"/>
      <c r="G93" s="226"/>
    </row>
    <row r="94" spans="1:7" x14ac:dyDescent="0.25">
      <c r="A94" s="224"/>
      <c r="B94" s="226"/>
      <c r="C94" s="212"/>
      <c r="D94" s="212"/>
      <c r="E94" s="212"/>
      <c r="F94" s="212"/>
      <c r="G94" s="226"/>
    </row>
    <row r="95" spans="1:7" x14ac:dyDescent="0.25">
      <c r="A95" s="224"/>
      <c r="B95" s="226"/>
      <c r="C95" s="212"/>
      <c r="D95" s="212"/>
      <c r="E95" s="212"/>
      <c r="F95" s="212"/>
      <c r="G95" s="226"/>
    </row>
    <row r="96" spans="1:7" x14ac:dyDescent="0.25">
      <c r="A96" s="224"/>
      <c r="B96" s="226"/>
      <c r="C96" s="212"/>
      <c r="D96" s="212"/>
      <c r="E96" s="212"/>
      <c r="F96" s="212"/>
      <c r="G96" s="226"/>
    </row>
    <row r="97" spans="1:7" x14ac:dyDescent="0.25">
      <c r="A97" s="224"/>
      <c r="B97" s="226"/>
      <c r="C97" s="212"/>
      <c r="D97" s="212"/>
      <c r="E97" s="212"/>
      <c r="F97" s="212"/>
      <c r="G97" s="226"/>
    </row>
    <row r="98" spans="1:7" x14ac:dyDescent="0.25">
      <c r="A98" s="224"/>
      <c r="B98" s="226"/>
      <c r="C98" s="212"/>
      <c r="D98" s="212"/>
      <c r="E98" s="212"/>
      <c r="F98" s="212"/>
      <c r="G98" s="226"/>
    </row>
    <row r="99" spans="1:7" x14ac:dyDescent="0.25">
      <c r="A99" s="224"/>
      <c r="B99" s="226"/>
      <c r="C99" s="212"/>
      <c r="D99" s="212"/>
      <c r="E99" s="212"/>
      <c r="F99" s="212"/>
      <c r="G99" s="226"/>
    </row>
    <row r="100" spans="1:7" x14ac:dyDescent="0.25">
      <c r="A100" s="224"/>
      <c r="B100" s="226"/>
      <c r="C100" s="212"/>
      <c r="D100" s="212"/>
      <c r="E100" s="212"/>
      <c r="F100" s="212"/>
      <c r="G100" s="226"/>
    </row>
    <row r="101" spans="1:7" x14ac:dyDescent="0.25">
      <c r="A101" s="224"/>
      <c r="B101" s="226"/>
      <c r="C101" s="212"/>
      <c r="D101" s="212"/>
      <c r="E101" s="212"/>
      <c r="F101" s="212"/>
      <c r="G101" s="226"/>
    </row>
    <row r="102" spans="1:7" x14ac:dyDescent="0.25">
      <c r="A102" s="224"/>
      <c r="B102" s="226"/>
      <c r="C102" s="212"/>
      <c r="D102" s="212"/>
      <c r="E102" s="212"/>
      <c r="F102" s="212"/>
      <c r="G102" s="226"/>
    </row>
    <row r="103" spans="1:7" x14ac:dyDescent="0.25">
      <c r="A103" s="224"/>
      <c r="B103" s="226"/>
      <c r="C103" s="212"/>
      <c r="D103" s="212"/>
      <c r="E103" s="212"/>
      <c r="F103" s="212"/>
      <c r="G103" s="226"/>
    </row>
    <row r="104" spans="1:7" x14ac:dyDescent="0.25">
      <c r="A104" s="224"/>
      <c r="B104" s="226"/>
      <c r="C104" s="212"/>
      <c r="D104" s="212"/>
      <c r="E104" s="212"/>
      <c r="F104" s="212"/>
      <c r="G104" s="226"/>
    </row>
    <row r="105" spans="1:7" x14ac:dyDescent="0.25">
      <c r="A105" s="224"/>
      <c r="B105" s="226"/>
      <c r="C105" s="212"/>
      <c r="D105" s="212"/>
      <c r="E105" s="212"/>
      <c r="F105" s="212"/>
      <c r="G105" s="226"/>
    </row>
    <row r="106" spans="1:7" x14ac:dyDescent="0.25">
      <c r="A106" s="224"/>
      <c r="B106" s="226"/>
      <c r="C106" s="212"/>
      <c r="D106" s="212"/>
      <c r="E106" s="212"/>
      <c r="F106" s="212"/>
      <c r="G106" s="226"/>
    </row>
    <row r="107" spans="1:7" x14ac:dyDescent="0.25">
      <c r="A107" s="224"/>
      <c r="B107" s="226"/>
      <c r="C107" s="212"/>
      <c r="D107" s="212"/>
      <c r="E107" s="212"/>
      <c r="F107" s="212"/>
      <c r="G107" s="226"/>
    </row>
    <row r="108" spans="1:7" x14ac:dyDescent="0.25">
      <c r="A108" s="224"/>
      <c r="B108" s="226"/>
      <c r="C108" s="212"/>
      <c r="D108" s="212"/>
      <c r="E108" s="212"/>
      <c r="F108" s="212"/>
      <c r="G108" s="226"/>
    </row>
    <row r="109" spans="1:7" x14ac:dyDescent="0.25">
      <c r="A109" s="224"/>
      <c r="B109" s="226"/>
      <c r="C109" s="212"/>
      <c r="D109" s="212"/>
      <c r="E109" s="212"/>
      <c r="F109" s="212"/>
      <c r="G109" s="226"/>
    </row>
    <row r="110" spans="1:7" x14ac:dyDescent="0.25">
      <c r="A110" s="224"/>
      <c r="B110" s="226"/>
      <c r="C110" s="212"/>
      <c r="D110" s="212"/>
      <c r="E110" s="212"/>
      <c r="F110" s="212"/>
      <c r="G110" s="226"/>
    </row>
    <row r="111" spans="1:7" x14ac:dyDescent="0.25">
      <c r="A111" s="224"/>
      <c r="B111" s="226"/>
      <c r="C111" s="212"/>
      <c r="D111" s="212"/>
      <c r="E111" s="212"/>
      <c r="F111" s="212"/>
      <c r="G111" s="226"/>
    </row>
    <row r="112" spans="1:7" x14ac:dyDescent="0.25">
      <c r="A112" s="224"/>
      <c r="B112" s="226"/>
      <c r="C112" s="212"/>
      <c r="D112" s="212"/>
      <c r="E112" s="212"/>
      <c r="F112" s="212"/>
      <c r="G112" s="226"/>
    </row>
    <row r="113" spans="1:7" x14ac:dyDescent="0.25">
      <c r="A113" s="224"/>
      <c r="B113" s="226"/>
      <c r="C113" s="212"/>
      <c r="D113" s="212"/>
      <c r="E113" s="212"/>
      <c r="F113" s="212"/>
      <c r="G113" s="226"/>
    </row>
    <row r="114" spans="1:7" x14ac:dyDescent="0.25">
      <c r="A114" s="224"/>
      <c r="B114" s="226"/>
      <c r="C114" s="212"/>
      <c r="D114" s="212"/>
      <c r="E114" s="212"/>
      <c r="F114" s="212"/>
      <c r="G114" s="226"/>
    </row>
    <row r="115" spans="1:7" x14ac:dyDescent="0.25">
      <c r="A115" s="224"/>
      <c r="B115" s="226"/>
      <c r="C115" s="212"/>
      <c r="D115" s="212"/>
      <c r="E115" s="212"/>
      <c r="F115" s="212"/>
      <c r="G115" s="226"/>
    </row>
    <row r="116" spans="1:7" x14ac:dyDescent="0.25">
      <c r="A116" s="224"/>
      <c r="B116" s="226"/>
      <c r="C116" s="212"/>
      <c r="D116" s="212"/>
      <c r="E116" s="212"/>
      <c r="F116" s="212"/>
      <c r="G116" s="226"/>
    </row>
    <row r="117" spans="1:7" x14ac:dyDescent="0.25">
      <c r="A117" s="224"/>
      <c r="B117" s="226"/>
      <c r="C117" s="212"/>
      <c r="D117" s="212"/>
      <c r="E117" s="212"/>
      <c r="F117" s="212"/>
      <c r="G117" s="226"/>
    </row>
    <row r="118" spans="1:7" x14ac:dyDescent="0.25">
      <c r="A118" s="224"/>
      <c r="B118" s="226"/>
      <c r="C118" s="212"/>
      <c r="D118" s="212"/>
      <c r="E118" s="212"/>
      <c r="F118" s="212"/>
      <c r="G118" s="226"/>
    </row>
    <row r="119" spans="1:7" x14ac:dyDescent="0.25">
      <c r="A119" s="224"/>
      <c r="B119" s="226"/>
      <c r="C119" s="212"/>
      <c r="D119" s="212"/>
      <c r="E119" s="212"/>
      <c r="F119" s="212"/>
      <c r="G119" s="226"/>
    </row>
    <row r="120" spans="1:7" x14ac:dyDescent="0.25">
      <c r="A120" s="224"/>
      <c r="B120" s="226"/>
      <c r="C120" s="212"/>
      <c r="D120" s="212"/>
      <c r="E120" s="212"/>
      <c r="F120" s="212"/>
      <c r="G120" s="226"/>
    </row>
    <row r="121" spans="1:7" x14ac:dyDescent="0.25">
      <c r="A121" s="224"/>
      <c r="B121" s="226"/>
      <c r="C121" s="212"/>
      <c r="D121" s="212"/>
      <c r="E121" s="212"/>
      <c r="F121" s="212"/>
      <c r="G121" s="226"/>
    </row>
    <row r="122" spans="1:7" x14ac:dyDescent="0.25">
      <c r="A122" s="224"/>
      <c r="B122" s="226"/>
      <c r="C122" s="212"/>
      <c r="D122" s="212"/>
      <c r="E122" s="212"/>
      <c r="F122" s="212"/>
      <c r="G122" s="226"/>
    </row>
    <row r="123" spans="1:7" x14ac:dyDescent="0.25">
      <c r="A123" s="224"/>
      <c r="B123" s="226"/>
      <c r="C123" s="212"/>
      <c r="D123" s="212"/>
      <c r="E123" s="212"/>
      <c r="F123" s="212"/>
      <c r="G123" s="226"/>
    </row>
    <row r="124" spans="1:7" x14ac:dyDescent="0.25">
      <c r="A124" s="224"/>
      <c r="B124" s="226"/>
      <c r="C124" s="212"/>
      <c r="D124" s="212"/>
      <c r="E124" s="212"/>
      <c r="F124" s="212"/>
      <c r="G124" s="226"/>
    </row>
    <row r="125" spans="1:7" x14ac:dyDescent="0.25">
      <c r="A125" s="224"/>
      <c r="B125" s="226"/>
      <c r="C125" s="212"/>
      <c r="D125" s="212"/>
      <c r="E125" s="212"/>
      <c r="F125" s="212"/>
      <c r="G125" s="226"/>
    </row>
    <row r="126" spans="1:7" x14ac:dyDescent="0.25">
      <c r="A126" s="224"/>
      <c r="B126" s="226"/>
      <c r="C126" s="212"/>
      <c r="D126" s="212"/>
      <c r="E126" s="212"/>
      <c r="F126" s="212"/>
      <c r="G126" s="226"/>
    </row>
    <row r="127" spans="1:7" x14ac:dyDescent="0.25">
      <c r="A127" s="224"/>
      <c r="B127" s="226"/>
      <c r="C127" s="212"/>
      <c r="D127" s="212"/>
      <c r="E127" s="212"/>
      <c r="F127" s="212"/>
      <c r="G127" s="226"/>
    </row>
    <row r="128" spans="1:7" x14ac:dyDescent="0.25">
      <c r="A128" s="224"/>
      <c r="B128" s="226"/>
      <c r="C128" s="212"/>
      <c r="D128" s="212"/>
      <c r="E128" s="212"/>
      <c r="F128" s="212"/>
      <c r="G128" s="226"/>
    </row>
    <row r="129" spans="1:7" x14ac:dyDescent="0.25">
      <c r="A129" s="224"/>
      <c r="B129" s="226"/>
      <c r="C129" s="212"/>
      <c r="D129" s="212"/>
      <c r="E129" s="212"/>
      <c r="F129" s="212"/>
      <c r="G129" s="226"/>
    </row>
    <row r="130" spans="1:7" x14ac:dyDescent="0.25">
      <c r="A130" s="224"/>
      <c r="B130" s="226"/>
      <c r="C130" s="212"/>
      <c r="D130" s="212"/>
      <c r="E130" s="212"/>
      <c r="F130" s="212"/>
      <c r="G130" s="226"/>
    </row>
    <row r="131" spans="1:7" x14ac:dyDescent="0.25">
      <c r="A131" s="224"/>
      <c r="B131" s="226"/>
      <c r="C131" s="212"/>
      <c r="D131" s="212"/>
      <c r="E131" s="212"/>
      <c r="F131" s="212"/>
      <c r="G131" s="226"/>
    </row>
    <row r="132" spans="1:7" x14ac:dyDescent="0.25">
      <c r="A132" s="224"/>
      <c r="B132" s="226"/>
      <c r="C132" s="212"/>
      <c r="D132" s="212"/>
      <c r="E132" s="212"/>
      <c r="F132" s="212"/>
      <c r="G132" s="226"/>
    </row>
    <row r="133" spans="1:7" x14ac:dyDescent="0.25">
      <c r="A133" s="224"/>
      <c r="B133" s="226"/>
      <c r="C133" s="212"/>
      <c r="D133" s="212"/>
      <c r="E133" s="212"/>
      <c r="F133" s="212"/>
      <c r="G133" s="226"/>
    </row>
    <row r="134" spans="1:7" x14ac:dyDescent="0.25">
      <c r="A134" s="224"/>
      <c r="B134" s="226"/>
      <c r="C134" s="212"/>
      <c r="D134" s="212"/>
      <c r="E134" s="212"/>
      <c r="F134" s="212"/>
      <c r="G134" s="226"/>
    </row>
    <row r="135" spans="1:7" x14ac:dyDescent="0.25">
      <c r="A135" s="224"/>
      <c r="B135" s="226"/>
      <c r="C135" s="212"/>
      <c r="D135" s="212"/>
      <c r="E135" s="212"/>
      <c r="F135" s="212"/>
      <c r="G135" s="226"/>
    </row>
    <row r="136" spans="1:7" x14ac:dyDescent="0.25">
      <c r="A136" s="224"/>
      <c r="B136" s="226"/>
      <c r="C136" s="212"/>
      <c r="D136" s="212"/>
      <c r="E136" s="212"/>
      <c r="F136" s="212"/>
      <c r="G136" s="226"/>
    </row>
    <row r="137" spans="1:7" x14ac:dyDescent="0.25">
      <c r="A137" s="224"/>
      <c r="B137" s="226"/>
      <c r="C137" s="212"/>
      <c r="D137" s="212"/>
      <c r="E137" s="212"/>
      <c r="F137" s="212"/>
      <c r="G137" s="226"/>
    </row>
    <row r="138" spans="1:7" x14ac:dyDescent="0.25">
      <c r="A138" s="224"/>
      <c r="B138" s="226"/>
      <c r="C138" s="212"/>
      <c r="D138" s="212"/>
      <c r="E138" s="212"/>
      <c r="F138" s="212"/>
      <c r="G138" s="226"/>
    </row>
    <row r="139" spans="1:7" x14ac:dyDescent="0.25">
      <c r="A139" s="224"/>
      <c r="B139" s="226"/>
      <c r="C139" s="212"/>
      <c r="D139" s="212"/>
      <c r="E139" s="212"/>
      <c r="F139" s="212"/>
      <c r="G139" s="226"/>
    </row>
    <row r="140" spans="1:7" x14ac:dyDescent="0.25">
      <c r="A140" s="248"/>
      <c r="B140" s="248"/>
      <c r="C140" s="248"/>
      <c r="D140" s="248"/>
      <c r="E140" s="248"/>
      <c r="F140" s="248"/>
      <c r="G140" s="248"/>
    </row>
    <row r="141" spans="1:7" x14ac:dyDescent="0.25">
      <c r="A141" s="224"/>
      <c r="B141" s="224"/>
      <c r="C141" s="212"/>
      <c r="D141" s="212"/>
      <c r="E141" s="261"/>
      <c r="F141" s="212"/>
      <c r="G141" s="226"/>
    </row>
    <row r="142" spans="1:7" x14ac:dyDescent="0.25">
      <c r="A142" s="224"/>
      <c r="B142" s="224"/>
      <c r="C142" s="212"/>
      <c r="D142" s="212"/>
      <c r="E142" s="261"/>
      <c r="F142" s="212"/>
      <c r="G142" s="226"/>
    </row>
    <row r="143" spans="1:7" x14ac:dyDescent="0.25">
      <c r="A143" s="224"/>
      <c r="B143" s="224"/>
      <c r="C143" s="212"/>
      <c r="D143" s="212"/>
      <c r="E143" s="261"/>
      <c r="F143" s="212"/>
      <c r="G143" s="226"/>
    </row>
    <row r="144" spans="1:7" x14ac:dyDescent="0.25">
      <c r="A144" s="224"/>
      <c r="B144" s="224"/>
      <c r="C144" s="212"/>
      <c r="D144" s="212"/>
      <c r="E144" s="261"/>
      <c r="F144" s="212"/>
      <c r="G144" s="226"/>
    </row>
    <row r="145" spans="1:7" x14ac:dyDescent="0.25">
      <c r="A145" s="224"/>
      <c r="B145" s="224"/>
      <c r="C145" s="212"/>
      <c r="D145" s="212"/>
      <c r="E145" s="261"/>
      <c r="F145" s="212"/>
      <c r="G145" s="226"/>
    </row>
    <row r="146" spans="1:7" x14ac:dyDescent="0.25">
      <c r="A146" s="224"/>
      <c r="B146" s="224"/>
      <c r="C146" s="212"/>
      <c r="D146" s="212"/>
      <c r="E146" s="261"/>
      <c r="F146" s="212"/>
      <c r="G146" s="226"/>
    </row>
    <row r="147" spans="1:7" x14ac:dyDescent="0.25">
      <c r="A147" s="224"/>
      <c r="B147" s="224"/>
      <c r="C147" s="212"/>
      <c r="D147" s="212"/>
      <c r="E147" s="261"/>
      <c r="F147" s="212"/>
      <c r="G147" s="226"/>
    </row>
    <row r="148" spans="1:7" x14ac:dyDescent="0.25">
      <c r="A148" s="224"/>
      <c r="B148" s="224"/>
      <c r="C148" s="212"/>
      <c r="D148" s="212"/>
      <c r="E148" s="261"/>
      <c r="F148" s="212"/>
      <c r="G148" s="226"/>
    </row>
    <row r="149" spans="1:7" x14ac:dyDescent="0.25">
      <c r="A149" s="224"/>
      <c r="B149" s="224"/>
      <c r="C149" s="212"/>
      <c r="D149" s="212"/>
      <c r="E149" s="261"/>
      <c r="F149" s="212"/>
      <c r="G149" s="226"/>
    </row>
    <row r="150" spans="1:7" x14ac:dyDescent="0.25">
      <c r="A150" s="248"/>
      <c r="B150" s="248"/>
      <c r="C150" s="248"/>
      <c r="D150" s="248"/>
      <c r="E150" s="248"/>
      <c r="F150" s="248"/>
      <c r="G150" s="248"/>
    </row>
    <row r="151" spans="1:7" x14ac:dyDescent="0.25">
      <c r="A151" s="224"/>
      <c r="B151" s="224"/>
      <c r="C151" s="212"/>
      <c r="D151" s="212"/>
      <c r="E151" s="261"/>
      <c r="F151" s="212"/>
      <c r="G151" s="226"/>
    </row>
    <row r="152" spans="1:7" x14ac:dyDescent="0.25">
      <c r="A152" s="224"/>
      <c r="B152" s="224"/>
      <c r="C152" s="212"/>
      <c r="D152" s="212"/>
      <c r="E152" s="261"/>
      <c r="F152" s="212"/>
      <c r="G152" s="226"/>
    </row>
    <row r="153" spans="1:7" x14ac:dyDescent="0.25">
      <c r="A153" s="224"/>
      <c r="B153" s="224"/>
      <c r="C153" s="212"/>
      <c r="D153" s="212"/>
      <c r="E153" s="261"/>
      <c r="F153" s="212"/>
      <c r="G153" s="226"/>
    </row>
    <row r="154" spans="1:7" x14ac:dyDescent="0.25">
      <c r="A154" s="224"/>
      <c r="B154" s="224"/>
      <c r="C154" s="224"/>
      <c r="D154" s="224"/>
      <c r="E154" s="223"/>
      <c r="F154" s="224"/>
      <c r="G154" s="226"/>
    </row>
    <row r="155" spans="1:7" x14ac:dyDescent="0.25">
      <c r="A155" s="224"/>
      <c r="B155" s="224"/>
      <c r="C155" s="224"/>
      <c r="D155" s="224"/>
      <c r="E155" s="223"/>
      <c r="F155" s="224"/>
      <c r="G155" s="226"/>
    </row>
    <row r="156" spans="1:7" x14ac:dyDescent="0.25">
      <c r="A156" s="224"/>
      <c r="B156" s="224"/>
      <c r="C156" s="224"/>
      <c r="D156" s="224"/>
      <c r="E156" s="223"/>
      <c r="F156" s="224"/>
      <c r="G156" s="226"/>
    </row>
    <row r="157" spans="1:7" x14ac:dyDescent="0.25">
      <c r="A157" s="224"/>
      <c r="B157" s="224"/>
      <c r="C157" s="224"/>
      <c r="D157" s="224"/>
      <c r="E157" s="223"/>
      <c r="F157" s="224"/>
      <c r="G157" s="226"/>
    </row>
    <row r="158" spans="1:7" x14ac:dyDescent="0.25">
      <c r="A158" s="224"/>
      <c r="B158" s="224"/>
      <c r="C158" s="224"/>
      <c r="D158" s="224"/>
      <c r="E158" s="223"/>
      <c r="F158" s="224"/>
      <c r="G158" s="226"/>
    </row>
    <row r="159" spans="1:7" x14ac:dyDescent="0.25">
      <c r="A159" s="224"/>
      <c r="B159" s="224"/>
      <c r="C159" s="224"/>
      <c r="D159" s="224"/>
      <c r="E159" s="223"/>
      <c r="F159" s="224"/>
      <c r="G159" s="226"/>
    </row>
    <row r="160" spans="1:7" x14ac:dyDescent="0.25">
      <c r="A160" s="248"/>
      <c r="B160" s="248"/>
      <c r="C160" s="248"/>
      <c r="D160" s="248"/>
      <c r="E160" s="248"/>
      <c r="F160" s="248"/>
      <c r="G160" s="248"/>
    </row>
    <row r="161" spans="1:7" x14ac:dyDescent="0.25">
      <c r="A161" s="224"/>
      <c r="B161" s="262"/>
      <c r="C161" s="212"/>
      <c r="D161" s="212"/>
      <c r="E161" s="261"/>
      <c r="F161" s="212"/>
      <c r="G161" s="226"/>
    </row>
    <row r="162" spans="1:7" x14ac:dyDescent="0.25">
      <c r="A162" s="224"/>
      <c r="B162" s="262"/>
      <c r="C162" s="212"/>
      <c r="D162" s="212"/>
      <c r="E162" s="261"/>
      <c r="F162" s="212"/>
      <c r="G162" s="226"/>
    </row>
    <row r="163" spans="1:7" x14ac:dyDescent="0.25">
      <c r="A163" s="224"/>
      <c r="B163" s="262"/>
      <c r="C163" s="212"/>
      <c r="D163" s="212"/>
      <c r="E163" s="212"/>
      <c r="F163" s="212"/>
      <c r="G163" s="226"/>
    </row>
    <row r="164" spans="1:7" x14ac:dyDescent="0.25">
      <c r="A164" s="224"/>
      <c r="B164" s="262"/>
      <c r="C164" s="212"/>
      <c r="D164" s="212"/>
      <c r="E164" s="212"/>
      <c r="F164" s="212"/>
      <c r="G164" s="226"/>
    </row>
    <row r="165" spans="1:7" x14ac:dyDescent="0.25">
      <c r="A165" s="224"/>
      <c r="B165" s="262"/>
      <c r="C165" s="212"/>
      <c r="D165" s="212"/>
      <c r="E165" s="212"/>
      <c r="F165" s="212"/>
      <c r="G165" s="226"/>
    </row>
    <row r="166" spans="1:7" x14ac:dyDescent="0.25">
      <c r="A166" s="224"/>
      <c r="B166" s="250"/>
      <c r="C166" s="212"/>
      <c r="D166" s="212"/>
      <c r="E166" s="212"/>
      <c r="F166" s="212"/>
      <c r="G166" s="226"/>
    </row>
    <row r="167" spans="1:7" x14ac:dyDescent="0.25">
      <c r="A167" s="224"/>
      <c r="B167" s="250"/>
      <c r="C167" s="212"/>
      <c r="D167" s="212"/>
      <c r="E167" s="212"/>
      <c r="F167" s="212"/>
      <c r="G167" s="226"/>
    </row>
    <row r="168" spans="1:7" x14ac:dyDescent="0.25">
      <c r="A168" s="224"/>
      <c r="B168" s="262"/>
      <c r="C168" s="212"/>
      <c r="D168" s="212"/>
      <c r="E168" s="212"/>
      <c r="F168" s="212"/>
      <c r="G168" s="226"/>
    </row>
    <row r="169" spans="1:7" x14ac:dyDescent="0.25">
      <c r="A169" s="224"/>
      <c r="B169" s="262"/>
      <c r="C169" s="212"/>
      <c r="D169" s="212"/>
      <c r="E169" s="212"/>
      <c r="F169" s="212"/>
      <c r="G169" s="226"/>
    </row>
    <row r="170" spans="1:7" x14ac:dyDescent="0.25">
      <c r="A170" s="248"/>
      <c r="B170" s="248"/>
      <c r="C170" s="248"/>
      <c r="D170" s="248"/>
      <c r="E170" s="248"/>
      <c r="F170" s="248"/>
      <c r="G170" s="248"/>
    </row>
    <row r="171" spans="1:7" x14ac:dyDescent="0.25">
      <c r="A171" s="224"/>
      <c r="B171" s="224"/>
      <c r="C171" s="212"/>
      <c r="D171" s="212"/>
      <c r="E171" s="261"/>
      <c r="F171" s="212"/>
      <c r="G171" s="226"/>
    </row>
    <row r="172" spans="1:7" x14ac:dyDescent="0.25">
      <c r="A172" s="224"/>
      <c r="B172" s="263"/>
      <c r="C172" s="212"/>
      <c r="D172" s="212"/>
      <c r="E172" s="261"/>
      <c r="F172" s="212"/>
      <c r="G172" s="226"/>
    </row>
    <row r="173" spans="1:7" x14ac:dyDescent="0.25">
      <c r="A173" s="224"/>
      <c r="B173" s="263"/>
      <c r="C173" s="212"/>
      <c r="D173" s="212"/>
      <c r="E173" s="261"/>
      <c r="F173" s="212"/>
      <c r="G173" s="226"/>
    </row>
    <row r="174" spans="1:7" x14ac:dyDescent="0.25">
      <c r="A174" s="224"/>
      <c r="B174" s="263"/>
      <c r="C174" s="212"/>
      <c r="D174" s="212"/>
      <c r="E174" s="261"/>
      <c r="F174" s="212"/>
      <c r="G174" s="226"/>
    </row>
    <row r="175" spans="1:7" x14ac:dyDescent="0.25">
      <c r="A175" s="224"/>
      <c r="B175" s="263"/>
      <c r="C175" s="212"/>
      <c r="D175" s="212"/>
      <c r="E175" s="261"/>
      <c r="F175" s="212"/>
      <c r="G175" s="226"/>
    </row>
    <row r="176" spans="1:7" x14ac:dyDescent="0.25">
      <c r="A176" s="224"/>
      <c r="B176" s="226"/>
      <c r="C176" s="226"/>
      <c r="D176" s="226"/>
      <c r="E176" s="226"/>
      <c r="F176" s="226"/>
      <c r="G176" s="226"/>
    </row>
    <row r="177" spans="1:7" x14ac:dyDescent="0.25">
      <c r="A177" s="224"/>
      <c r="B177" s="226"/>
      <c r="C177" s="226"/>
      <c r="D177" s="226"/>
      <c r="E177" s="226"/>
      <c r="F177" s="226"/>
      <c r="G177" s="226"/>
    </row>
    <row r="178" spans="1:7" x14ac:dyDescent="0.25">
      <c r="A178" s="224"/>
      <c r="B178" s="226"/>
      <c r="C178" s="226"/>
      <c r="D178" s="226"/>
      <c r="E178" s="226"/>
      <c r="F178" s="226"/>
      <c r="G178" s="226"/>
    </row>
    <row r="179" spans="1:7" ht="18.75" x14ac:dyDescent="0.25">
      <c r="A179" s="264"/>
      <c r="B179" s="265"/>
      <c r="C179" s="266"/>
      <c r="D179" s="266"/>
      <c r="E179" s="266"/>
      <c r="F179" s="266"/>
      <c r="G179" s="266"/>
    </row>
    <row r="180" spans="1:7" x14ac:dyDescent="0.25">
      <c r="A180" s="248"/>
      <c r="B180" s="248"/>
      <c r="C180" s="248"/>
      <c r="D180" s="248"/>
      <c r="E180" s="248"/>
      <c r="F180" s="248"/>
      <c r="G180" s="248"/>
    </row>
    <row r="181" spans="1:7" x14ac:dyDescent="0.25">
      <c r="A181" s="224"/>
      <c r="B181" s="226"/>
      <c r="C181" s="258"/>
      <c r="D181" s="224"/>
      <c r="E181" s="225"/>
      <c r="F181" s="234"/>
      <c r="G181" s="234"/>
    </row>
    <row r="182" spans="1:7" x14ac:dyDescent="0.25">
      <c r="A182" s="225"/>
      <c r="B182" s="267"/>
      <c r="C182" s="225"/>
      <c r="D182" s="225"/>
      <c r="E182" s="225"/>
      <c r="F182" s="234"/>
      <c r="G182" s="234"/>
    </row>
    <row r="183" spans="1:7" x14ac:dyDescent="0.25">
      <c r="A183" s="224"/>
      <c r="B183" s="226"/>
      <c r="C183" s="225"/>
      <c r="D183" s="225"/>
      <c r="E183" s="225"/>
      <c r="F183" s="234"/>
      <c r="G183" s="234"/>
    </row>
    <row r="184" spans="1:7" x14ac:dyDescent="0.25">
      <c r="A184" s="224"/>
      <c r="B184" s="226"/>
      <c r="C184" s="258"/>
      <c r="D184" s="268"/>
      <c r="E184" s="225"/>
      <c r="F184" s="213"/>
      <c r="G184" s="213"/>
    </row>
    <row r="185" spans="1:7" x14ac:dyDescent="0.25">
      <c r="A185" s="224"/>
      <c r="B185" s="226"/>
      <c r="C185" s="258"/>
      <c r="D185" s="268"/>
      <c r="E185" s="225"/>
      <c r="F185" s="213"/>
      <c r="G185" s="213"/>
    </row>
    <row r="186" spans="1:7" x14ac:dyDescent="0.25">
      <c r="A186" s="224"/>
      <c r="B186" s="226"/>
      <c r="C186" s="258"/>
      <c r="D186" s="268"/>
      <c r="E186" s="225"/>
      <c r="F186" s="213"/>
      <c r="G186" s="213"/>
    </row>
    <row r="187" spans="1:7" x14ac:dyDescent="0.25">
      <c r="A187" s="224"/>
      <c r="B187" s="226"/>
      <c r="C187" s="258"/>
      <c r="D187" s="268"/>
      <c r="E187" s="225"/>
      <c r="F187" s="213"/>
      <c r="G187" s="213"/>
    </row>
    <row r="188" spans="1:7" x14ac:dyDescent="0.25">
      <c r="A188" s="224"/>
      <c r="B188" s="226"/>
      <c r="C188" s="258"/>
      <c r="D188" s="268"/>
      <c r="E188" s="225"/>
      <c r="F188" s="213"/>
      <c r="G188" s="213"/>
    </row>
    <row r="189" spans="1:7" x14ac:dyDescent="0.25">
      <c r="A189" s="224"/>
      <c r="B189" s="226"/>
      <c r="C189" s="258"/>
      <c r="D189" s="268"/>
      <c r="E189" s="225"/>
      <c r="F189" s="213"/>
      <c r="G189" s="213"/>
    </row>
    <row r="190" spans="1:7" x14ac:dyDescent="0.25">
      <c r="A190" s="224"/>
      <c r="B190" s="226"/>
      <c r="C190" s="258"/>
      <c r="D190" s="268"/>
      <c r="E190" s="225"/>
      <c r="F190" s="213"/>
      <c r="G190" s="213"/>
    </row>
    <row r="191" spans="1:7" x14ac:dyDescent="0.25">
      <c r="A191" s="224"/>
      <c r="B191" s="226"/>
      <c r="C191" s="258"/>
      <c r="D191" s="268"/>
      <c r="E191" s="225"/>
      <c r="F191" s="213"/>
      <c r="G191" s="213"/>
    </row>
    <row r="192" spans="1:7" x14ac:dyDescent="0.25">
      <c r="A192" s="224"/>
      <c r="B192" s="226"/>
      <c r="C192" s="258"/>
      <c r="D192" s="268"/>
      <c r="E192" s="225"/>
      <c r="F192" s="213"/>
      <c r="G192" s="213"/>
    </row>
    <row r="193" spans="1:7" x14ac:dyDescent="0.25">
      <c r="A193" s="224"/>
      <c r="B193" s="226"/>
      <c r="C193" s="258"/>
      <c r="D193" s="268"/>
      <c r="E193" s="226"/>
      <c r="F193" s="213"/>
      <c r="G193" s="213"/>
    </row>
    <row r="194" spans="1:7" x14ac:dyDescent="0.25">
      <c r="A194" s="224"/>
      <c r="B194" s="226"/>
      <c r="C194" s="258"/>
      <c r="D194" s="268"/>
      <c r="E194" s="226"/>
      <c r="F194" s="213"/>
      <c r="G194" s="213"/>
    </row>
    <row r="195" spans="1:7" x14ac:dyDescent="0.25">
      <c r="A195" s="224"/>
      <c r="B195" s="226"/>
      <c r="C195" s="258"/>
      <c r="D195" s="268"/>
      <c r="E195" s="226"/>
      <c r="F195" s="213"/>
      <c r="G195" s="213"/>
    </row>
    <row r="196" spans="1:7" x14ac:dyDescent="0.25">
      <c r="A196" s="224"/>
      <c r="B196" s="226"/>
      <c r="C196" s="258"/>
      <c r="D196" s="268"/>
      <c r="E196" s="226"/>
      <c r="F196" s="213"/>
      <c r="G196" s="213"/>
    </row>
    <row r="197" spans="1:7" x14ac:dyDescent="0.25">
      <c r="A197" s="224"/>
      <c r="B197" s="226"/>
      <c r="C197" s="258"/>
      <c r="D197" s="268"/>
      <c r="E197" s="226"/>
      <c r="F197" s="213"/>
      <c r="G197" s="213"/>
    </row>
    <row r="198" spans="1:7" x14ac:dyDescent="0.25">
      <c r="A198" s="224"/>
      <c r="B198" s="226"/>
      <c r="C198" s="258"/>
      <c r="D198" s="268"/>
      <c r="E198" s="226"/>
      <c r="F198" s="213"/>
      <c r="G198" s="213"/>
    </row>
    <row r="199" spans="1:7" x14ac:dyDescent="0.25">
      <c r="A199" s="224"/>
      <c r="B199" s="226"/>
      <c r="C199" s="258"/>
      <c r="D199" s="268"/>
      <c r="E199" s="224"/>
      <c r="F199" s="213"/>
      <c r="G199" s="213"/>
    </row>
    <row r="200" spans="1:7" x14ac:dyDescent="0.25">
      <c r="A200" s="224"/>
      <c r="B200" s="226"/>
      <c r="C200" s="258"/>
      <c r="D200" s="268"/>
      <c r="E200" s="269"/>
      <c r="F200" s="213"/>
      <c r="G200" s="213"/>
    </row>
    <row r="201" spans="1:7" x14ac:dyDescent="0.25">
      <c r="A201" s="224"/>
      <c r="B201" s="226"/>
      <c r="C201" s="258"/>
      <c r="D201" s="268"/>
      <c r="E201" s="269"/>
      <c r="F201" s="213"/>
      <c r="G201" s="213"/>
    </row>
    <row r="202" spans="1:7" x14ac:dyDescent="0.25">
      <c r="A202" s="224"/>
      <c r="B202" s="226"/>
      <c r="C202" s="258"/>
      <c r="D202" s="268"/>
      <c r="E202" s="269"/>
      <c r="F202" s="213"/>
      <c r="G202" s="213"/>
    </row>
    <row r="203" spans="1:7" x14ac:dyDescent="0.25">
      <c r="A203" s="224"/>
      <c r="B203" s="226"/>
      <c r="C203" s="258"/>
      <c r="D203" s="268"/>
      <c r="E203" s="269"/>
      <c r="F203" s="213"/>
      <c r="G203" s="213"/>
    </row>
    <row r="204" spans="1:7" x14ac:dyDescent="0.25">
      <c r="A204" s="224"/>
      <c r="B204" s="226"/>
      <c r="C204" s="258"/>
      <c r="D204" s="268"/>
      <c r="E204" s="269"/>
      <c r="F204" s="213"/>
      <c r="G204" s="213"/>
    </row>
    <row r="205" spans="1:7" x14ac:dyDescent="0.25">
      <c r="A205" s="224"/>
      <c r="B205" s="226"/>
      <c r="C205" s="258"/>
      <c r="D205" s="268"/>
      <c r="E205" s="269"/>
      <c r="F205" s="213"/>
      <c r="G205" s="213"/>
    </row>
    <row r="206" spans="1:7" x14ac:dyDescent="0.25">
      <c r="A206" s="224"/>
      <c r="B206" s="226"/>
      <c r="C206" s="258"/>
      <c r="D206" s="268"/>
      <c r="E206" s="269"/>
      <c r="F206" s="213"/>
      <c r="G206" s="213"/>
    </row>
    <row r="207" spans="1:7" x14ac:dyDescent="0.25">
      <c r="A207" s="224"/>
      <c r="B207" s="226"/>
      <c r="C207" s="258"/>
      <c r="D207" s="268"/>
      <c r="E207" s="269"/>
      <c r="F207" s="213"/>
      <c r="G207" s="213"/>
    </row>
    <row r="208" spans="1:7" x14ac:dyDescent="0.25">
      <c r="A208" s="224"/>
      <c r="B208" s="270"/>
      <c r="C208" s="271"/>
      <c r="D208" s="272"/>
      <c r="E208" s="269"/>
      <c r="F208" s="273"/>
      <c r="G208" s="273"/>
    </row>
    <row r="209" spans="1:7" x14ac:dyDescent="0.25">
      <c r="A209" s="248"/>
      <c r="B209" s="248"/>
      <c r="C209" s="248"/>
      <c r="D209" s="248"/>
      <c r="E209" s="248"/>
      <c r="F209" s="248"/>
      <c r="G209" s="248"/>
    </row>
    <row r="210" spans="1:7" x14ac:dyDescent="0.25">
      <c r="A210" s="224"/>
      <c r="B210" s="224"/>
      <c r="C210" s="212"/>
      <c r="D210" s="224"/>
      <c r="E210" s="224"/>
      <c r="F210" s="253"/>
      <c r="G210" s="253"/>
    </row>
    <row r="211" spans="1:7" x14ac:dyDescent="0.25">
      <c r="A211" s="224"/>
      <c r="B211" s="224"/>
      <c r="C211" s="224"/>
      <c r="D211" s="224"/>
      <c r="E211" s="224"/>
      <c r="F211" s="253"/>
      <c r="G211" s="253"/>
    </row>
    <row r="212" spans="1:7" x14ac:dyDescent="0.25">
      <c r="A212" s="224"/>
      <c r="B212" s="226"/>
      <c r="C212" s="224"/>
      <c r="D212" s="224"/>
      <c r="E212" s="224"/>
      <c r="F212" s="253"/>
      <c r="G212" s="253"/>
    </row>
    <row r="213" spans="1:7" x14ac:dyDescent="0.25">
      <c r="A213" s="224"/>
      <c r="B213" s="224"/>
      <c r="C213" s="258"/>
      <c r="D213" s="268"/>
      <c r="E213" s="224"/>
      <c r="F213" s="213"/>
      <c r="G213" s="213"/>
    </row>
    <row r="214" spans="1:7" x14ac:dyDescent="0.25">
      <c r="A214" s="224"/>
      <c r="B214" s="224"/>
      <c r="C214" s="258"/>
      <c r="D214" s="268"/>
      <c r="E214" s="224"/>
      <c r="F214" s="213"/>
      <c r="G214" s="213"/>
    </row>
    <row r="215" spans="1:7" x14ac:dyDescent="0.25">
      <c r="A215" s="224"/>
      <c r="B215" s="224"/>
      <c r="C215" s="258"/>
      <c r="D215" s="268"/>
      <c r="E215" s="224"/>
      <c r="F215" s="213"/>
      <c r="G215" s="213"/>
    </row>
    <row r="216" spans="1:7" x14ac:dyDescent="0.25">
      <c r="A216" s="224"/>
      <c r="B216" s="224"/>
      <c r="C216" s="258"/>
      <c r="D216" s="268"/>
      <c r="E216" s="224"/>
      <c r="F216" s="213"/>
      <c r="G216" s="213"/>
    </row>
    <row r="217" spans="1:7" x14ac:dyDescent="0.25">
      <c r="A217" s="224"/>
      <c r="B217" s="224"/>
      <c r="C217" s="258"/>
      <c r="D217" s="268"/>
      <c r="E217" s="224"/>
      <c r="F217" s="213"/>
      <c r="G217" s="213"/>
    </row>
    <row r="218" spans="1:7" x14ac:dyDescent="0.25">
      <c r="A218" s="224"/>
      <c r="B218" s="224"/>
      <c r="C218" s="258"/>
      <c r="D218" s="268"/>
      <c r="E218" s="224"/>
      <c r="F218" s="213"/>
      <c r="G218" s="213"/>
    </row>
    <row r="219" spans="1:7" x14ac:dyDescent="0.25">
      <c r="A219" s="224"/>
      <c r="B219" s="224"/>
      <c r="C219" s="258"/>
      <c r="D219" s="268"/>
      <c r="E219" s="224"/>
      <c r="F219" s="213"/>
      <c r="G219" s="213"/>
    </row>
    <row r="220" spans="1:7" x14ac:dyDescent="0.25">
      <c r="A220" s="224"/>
      <c r="B220" s="224"/>
      <c r="C220" s="258"/>
      <c r="D220" s="268"/>
      <c r="E220" s="224"/>
      <c r="F220" s="213"/>
      <c r="G220" s="213"/>
    </row>
    <row r="221" spans="1:7" x14ac:dyDescent="0.25">
      <c r="A221" s="224"/>
      <c r="B221" s="270"/>
      <c r="C221" s="258"/>
      <c r="D221" s="268"/>
      <c r="E221" s="224"/>
      <c r="F221" s="213"/>
      <c r="G221" s="213"/>
    </row>
    <row r="222" spans="1:7" x14ac:dyDescent="0.25">
      <c r="A222" s="224"/>
      <c r="B222" s="254"/>
      <c r="C222" s="258"/>
      <c r="D222" s="268"/>
      <c r="E222" s="224"/>
      <c r="F222" s="213"/>
      <c r="G222" s="213"/>
    </row>
    <row r="223" spans="1:7" x14ac:dyDescent="0.25">
      <c r="A223" s="224"/>
      <c r="B223" s="254"/>
      <c r="C223" s="258"/>
      <c r="D223" s="268"/>
      <c r="E223" s="224"/>
      <c r="F223" s="213"/>
      <c r="G223" s="213"/>
    </row>
    <row r="224" spans="1:7" x14ac:dyDescent="0.25">
      <c r="A224" s="224"/>
      <c r="B224" s="254"/>
      <c r="C224" s="258"/>
      <c r="D224" s="268"/>
      <c r="E224" s="224"/>
      <c r="F224" s="213"/>
      <c r="G224" s="213"/>
    </row>
    <row r="225" spans="1:7" x14ac:dyDescent="0.25">
      <c r="A225" s="224"/>
      <c r="B225" s="254"/>
      <c r="C225" s="258"/>
      <c r="D225" s="268"/>
      <c r="E225" s="224"/>
      <c r="F225" s="213"/>
      <c r="G225" s="213"/>
    </row>
    <row r="226" spans="1:7" x14ac:dyDescent="0.25">
      <c r="A226" s="224"/>
      <c r="B226" s="254"/>
      <c r="C226" s="258"/>
      <c r="D226" s="268"/>
      <c r="E226" s="224"/>
      <c r="F226" s="213"/>
      <c r="G226" s="213"/>
    </row>
    <row r="227" spans="1:7" x14ac:dyDescent="0.25">
      <c r="A227" s="224"/>
      <c r="B227" s="254"/>
      <c r="C227" s="258"/>
      <c r="D227" s="268"/>
      <c r="E227" s="224"/>
      <c r="F227" s="213"/>
      <c r="G227" s="213"/>
    </row>
    <row r="228" spans="1:7" x14ac:dyDescent="0.25">
      <c r="A228" s="224"/>
      <c r="B228" s="254"/>
      <c r="C228" s="224"/>
      <c r="D228" s="224"/>
      <c r="E228" s="224"/>
      <c r="F228" s="213"/>
      <c r="G228" s="213"/>
    </row>
    <row r="229" spans="1:7" x14ac:dyDescent="0.25">
      <c r="A229" s="224"/>
      <c r="B229" s="254"/>
      <c r="C229" s="224"/>
      <c r="D229" s="224"/>
      <c r="E229" s="224"/>
      <c r="F229" s="213"/>
      <c r="G229" s="213"/>
    </row>
    <row r="230" spans="1:7" x14ac:dyDescent="0.25">
      <c r="A230" s="224"/>
      <c r="B230" s="254"/>
      <c r="C230" s="224"/>
      <c r="D230" s="224"/>
      <c r="E230" s="224"/>
      <c r="F230" s="213"/>
      <c r="G230" s="213"/>
    </row>
    <row r="231" spans="1:7" x14ac:dyDescent="0.25">
      <c r="A231" s="248"/>
      <c r="B231" s="248"/>
      <c r="C231" s="248"/>
      <c r="D231" s="248"/>
      <c r="E231" s="248"/>
      <c r="F231" s="248"/>
      <c r="G231" s="248"/>
    </row>
    <row r="232" spans="1:7" x14ac:dyDescent="0.25">
      <c r="A232" s="224"/>
      <c r="B232" s="224"/>
      <c r="C232" s="212"/>
      <c r="D232" s="224"/>
      <c r="E232" s="224"/>
      <c r="F232" s="253"/>
      <c r="G232" s="253"/>
    </row>
    <row r="233" spans="1:7" x14ac:dyDescent="0.25">
      <c r="A233" s="224"/>
      <c r="B233" s="224"/>
      <c r="C233" s="224"/>
      <c r="D233" s="224"/>
      <c r="E233" s="224"/>
      <c r="F233" s="253"/>
      <c r="G233" s="253"/>
    </row>
    <row r="234" spans="1:7" x14ac:dyDescent="0.25">
      <c r="A234" s="224"/>
      <c r="B234" s="226"/>
      <c r="C234" s="224"/>
      <c r="D234" s="224"/>
      <c r="E234" s="224"/>
      <c r="F234" s="253"/>
      <c r="G234" s="253"/>
    </row>
    <row r="235" spans="1:7" x14ac:dyDescent="0.25">
      <c r="A235" s="224"/>
      <c r="B235" s="224"/>
      <c r="C235" s="258"/>
      <c r="D235" s="268"/>
      <c r="E235" s="224"/>
      <c r="F235" s="213"/>
      <c r="G235" s="213"/>
    </row>
    <row r="236" spans="1:7" x14ac:dyDescent="0.25">
      <c r="A236" s="224"/>
      <c r="B236" s="224"/>
      <c r="C236" s="258"/>
      <c r="D236" s="268"/>
      <c r="E236" s="224"/>
      <c r="F236" s="213"/>
      <c r="G236" s="213"/>
    </row>
    <row r="237" spans="1:7" x14ac:dyDescent="0.25">
      <c r="A237" s="224"/>
      <c r="B237" s="224"/>
      <c r="C237" s="258"/>
      <c r="D237" s="268"/>
      <c r="E237" s="224"/>
      <c r="F237" s="213"/>
      <c r="G237" s="213"/>
    </row>
    <row r="238" spans="1:7" x14ac:dyDescent="0.25">
      <c r="A238" s="224"/>
      <c r="B238" s="224"/>
      <c r="C238" s="258"/>
      <c r="D238" s="268"/>
      <c r="E238" s="224"/>
      <c r="F238" s="213"/>
      <c r="G238" s="213"/>
    </row>
    <row r="239" spans="1:7" x14ac:dyDescent="0.25">
      <c r="A239" s="224"/>
      <c r="B239" s="224"/>
      <c r="C239" s="258"/>
      <c r="D239" s="268"/>
      <c r="E239" s="224"/>
      <c r="F239" s="213"/>
      <c r="G239" s="213"/>
    </row>
    <row r="240" spans="1:7" x14ac:dyDescent="0.25">
      <c r="A240" s="224"/>
      <c r="B240" s="224"/>
      <c r="C240" s="258"/>
      <c r="D240" s="268"/>
      <c r="E240" s="224"/>
      <c r="F240" s="213"/>
      <c r="G240" s="213"/>
    </row>
    <row r="241" spans="1:7" x14ac:dyDescent="0.25">
      <c r="A241" s="224"/>
      <c r="B241" s="224"/>
      <c r="C241" s="258"/>
      <c r="D241" s="268"/>
      <c r="E241" s="224"/>
      <c r="F241" s="213"/>
      <c r="G241" s="213"/>
    </row>
    <row r="242" spans="1:7" x14ac:dyDescent="0.25">
      <c r="A242" s="224"/>
      <c r="B242" s="224"/>
      <c r="C242" s="258"/>
      <c r="D242" s="268"/>
      <c r="E242" s="224"/>
      <c r="F242" s="213"/>
      <c r="G242" s="213"/>
    </row>
    <row r="243" spans="1:7" x14ac:dyDescent="0.25">
      <c r="A243" s="224"/>
      <c r="B243" s="270"/>
      <c r="C243" s="258"/>
      <c r="D243" s="268"/>
      <c r="E243" s="224"/>
      <c r="F243" s="213"/>
      <c r="G243" s="213"/>
    </row>
    <row r="244" spans="1:7" x14ac:dyDescent="0.25">
      <c r="A244" s="224"/>
      <c r="B244" s="254"/>
      <c r="C244" s="258"/>
      <c r="D244" s="268"/>
      <c r="E244" s="224"/>
      <c r="F244" s="213"/>
      <c r="G244" s="213"/>
    </row>
    <row r="245" spans="1:7" x14ac:dyDescent="0.25">
      <c r="A245" s="224"/>
      <c r="B245" s="254"/>
      <c r="C245" s="258"/>
      <c r="D245" s="268"/>
      <c r="E245" s="224"/>
      <c r="F245" s="213"/>
      <c r="G245" s="213"/>
    </row>
    <row r="246" spans="1:7" x14ac:dyDescent="0.25">
      <c r="A246" s="224"/>
      <c r="B246" s="254"/>
      <c r="C246" s="258"/>
      <c r="D246" s="268"/>
      <c r="E246" s="224"/>
      <c r="F246" s="213"/>
      <c r="G246" s="213"/>
    </row>
    <row r="247" spans="1:7" x14ac:dyDescent="0.25">
      <c r="A247" s="224"/>
      <c r="B247" s="254"/>
      <c r="C247" s="258"/>
      <c r="D247" s="268"/>
      <c r="E247" s="224"/>
      <c r="F247" s="213"/>
      <c r="G247" s="213"/>
    </row>
    <row r="248" spans="1:7" x14ac:dyDescent="0.25">
      <c r="A248" s="224"/>
      <c r="B248" s="254"/>
      <c r="C248" s="258"/>
      <c r="D248" s="268"/>
      <c r="E248" s="224"/>
      <c r="F248" s="213"/>
      <c r="G248" s="213"/>
    </row>
    <row r="249" spans="1:7" x14ac:dyDescent="0.25">
      <c r="A249" s="224"/>
      <c r="B249" s="254"/>
      <c r="C249" s="258"/>
      <c r="D249" s="268"/>
      <c r="E249" s="224"/>
      <c r="F249" s="213"/>
      <c r="G249" s="213"/>
    </row>
    <row r="250" spans="1:7" x14ac:dyDescent="0.25">
      <c r="A250" s="224"/>
      <c r="B250" s="254"/>
      <c r="C250" s="224"/>
      <c r="D250" s="224"/>
      <c r="E250" s="224"/>
      <c r="F250" s="274"/>
      <c r="G250" s="274"/>
    </row>
    <row r="251" spans="1:7" x14ac:dyDescent="0.25">
      <c r="A251" s="224"/>
      <c r="B251" s="254"/>
      <c r="C251" s="224"/>
      <c r="D251" s="224"/>
      <c r="E251" s="224"/>
      <c r="F251" s="274"/>
      <c r="G251" s="274"/>
    </row>
    <row r="252" spans="1:7" x14ac:dyDescent="0.25">
      <c r="A252" s="224"/>
      <c r="B252" s="254"/>
      <c r="C252" s="224"/>
      <c r="D252" s="224"/>
      <c r="E252" s="224"/>
      <c r="F252" s="274"/>
      <c r="G252" s="274"/>
    </row>
    <row r="253" spans="1:7" x14ac:dyDescent="0.25">
      <c r="A253" s="248"/>
      <c r="B253" s="248"/>
      <c r="C253" s="248"/>
      <c r="D253" s="248"/>
      <c r="E253" s="248"/>
      <c r="F253" s="248"/>
      <c r="G253" s="248"/>
    </row>
    <row r="254" spans="1:7" x14ac:dyDescent="0.25">
      <c r="A254" s="224"/>
      <c r="B254" s="224"/>
      <c r="C254" s="212"/>
      <c r="D254" s="224"/>
      <c r="E254" s="269"/>
      <c r="F254" s="269"/>
      <c r="G254" s="269"/>
    </row>
    <row r="255" spans="1:7" x14ac:dyDescent="0.25">
      <c r="A255" s="224"/>
      <c r="B255" s="224"/>
      <c r="C255" s="212"/>
      <c r="D255" s="224"/>
      <c r="E255" s="269"/>
      <c r="F255" s="269"/>
      <c r="G255" s="223"/>
    </row>
    <row r="256" spans="1:7" x14ac:dyDescent="0.25">
      <c r="A256" s="224"/>
      <c r="B256" s="224"/>
      <c r="C256" s="212"/>
      <c r="D256" s="224"/>
      <c r="E256" s="269"/>
      <c r="F256" s="269"/>
      <c r="G256" s="223"/>
    </row>
    <row r="257" spans="1:7" x14ac:dyDescent="0.25">
      <c r="A257" s="224"/>
      <c r="B257" s="226"/>
      <c r="C257" s="212"/>
      <c r="D257" s="225"/>
      <c r="E257" s="225"/>
      <c r="F257" s="234"/>
      <c r="G257" s="234"/>
    </row>
    <row r="258" spans="1:7" x14ac:dyDescent="0.25">
      <c r="A258" s="224"/>
      <c r="B258" s="224"/>
      <c r="C258" s="212"/>
      <c r="D258" s="224"/>
      <c r="E258" s="269"/>
      <c r="F258" s="269"/>
      <c r="G258" s="223"/>
    </row>
    <row r="259" spans="1:7" x14ac:dyDescent="0.25">
      <c r="A259" s="224"/>
      <c r="B259" s="254"/>
      <c r="C259" s="212"/>
      <c r="D259" s="224"/>
      <c r="E259" s="269"/>
      <c r="F259" s="269"/>
      <c r="G259" s="223"/>
    </row>
    <row r="260" spans="1:7" x14ac:dyDescent="0.25">
      <c r="A260" s="224"/>
      <c r="B260" s="254"/>
      <c r="C260" s="275"/>
      <c r="D260" s="224"/>
      <c r="E260" s="269"/>
      <c r="F260" s="269"/>
      <c r="G260" s="223"/>
    </row>
    <row r="261" spans="1:7" x14ac:dyDescent="0.25">
      <c r="A261" s="224"/>
      <c r="B261" s="254"/>
      <c r="C261" s="212"/>
      <c r="D261" s="224"/>
      <c r="E261" s="269"/>
      <c r="F261" s="269"/>
      <c r="G261" s="223"/>
    </row>
    <row r="262" spans="1:7" x14ac:dyDescent="0.25">
      <c r="A262" s="224"/>
      <c r="B262" s="254"/>
      <c r="C262" s="212"/>
      <c r="D262" s="224"/>
      <c r="E262" s="269"/>
      <c r="F262" s="269"/>
      <c r="G262" s="223"/>
    </row>
    <row r="263" spans="1:7" x14ac:dyDescent="0.25">
      <c r="A263" s="224"/>
      <c r="B263" s="254"/>
      <c r="C263" s="212"/>
      <c r="D263" s="224"/>
      <c r="E263" s="269"/>
      <c r="F263" s="269"/>
      <c r="G263" s="223"/>
    </row>
    <row r="264" spans="1:7" x14ac:dyDescent="0.25">
      <c r="A264" s="224"/>
      <c r="B264" s="254"/>
      <c r="C264" s="212"/>
      <c r="D264" s="224"/>
      <c r="E264" s="269"/>
      <c r="F264" s="269"/>
      <c r="G264" s="223"/>
    </row>
    <row r="265" spans="1:7" x14ac:dyDescent="0.25">
      <c r="A265" s="224"/>
      <c r="B265" s="254"/>
      <c r="C265" s="212"/>
      <c r="D265" s="224"/>
      <c r="E265" s="269"/>
      <c r="F265" s="269"/>
      <c r="G265" s="223"/>
    </row>
    <row r="266" spans="1:7" x14ac:dyDescent="0.25">
      <c r="A266" s="224"/>
      <c r="B266" s="254"/>
      <c r="C266" s="212"/>
      <c r="D266" s="224"/>
      <c r="E266" s="269"/>
      <c r="F266" s="269"/>
      <c r="G266" s="223"/>
    </row>
    <row r="267" spans="1:7" x14ac:dyDescent="0.25">
      <c r="A267" s="224"/>
      <c r="B267" s="254"/>
      <c r="C267" s="212"/>
      <c r="D267" s="224"/>
      <c r="E267" s="269"/>
      <c r="F267" s="269"/>
      <c r="G267" s="223"/>
    </row>
    <row r="268" spans="1:7" x14ac:dyDescent="0.25">
      <c r="A268" s="224"/>
      <c r="B268" s="254"/>
      <c r="C268" s="212"/>
      <c r="D268" s="224"/>
      <c r="E268" s="269"/>
      <c r="F268" s="269"/>
      <c r="G268" s="223"/>
    </row>
    <row r="269" spans="1:7" x14ac:dyDescent="0.25">
      <c r="A269" s="224"/>
      <c r="B269" s="254"/>
      <c r="C269" s="212"/>
      <c r="D269" s="224"/>
      <c r="E269" s="269"/>
      <c r="F269" s="269"/>
      <c r="G269" s="223"/>
    </row>
    <row r="270" spans="1:7" x14ac:dyDescent="0.25">
      <c r="A270" s="248"/>
      <c r="B270" s="248"/>
      <c r="C270" s="248"/>
      <c r="D270" s="248"/>
      <c r="E270" s="248"/>
      <c r="F270" s="248"/>
      <c r="G270" s="248"/>
    </row>
    <row r="271" spans="1:7" x14ac:dyDescent="0.25">
      <c r="A271" s="224"/>
      <c r="B271" s="224"/>
      <c r="C271" s="212"/>
      <c r="D271" s="224"/>
      <c r="E271" s="223"/>
      <c r="F271" s="223"/>
      <c r="G271" s="223"/>
    </row>
    <row r="272" spans="1:7" x14ac:dyDescent="0.25">
      <c r="A272" s="224"/>
      <c r="B272" s="224"/>
      <c r="C272" s="212"/>
      <c r="D272" s="224"/>
      <c r="E272" s="223"/>
      <c r="F272" s="223"/>
      <c r="G272" s="223"/>
    </row>
    <row r="273" spans="1:7" x14ac:dyDescent="0.25">
      <c r="A273" s="224"/>
      <c r="B273" s="224"/>
      <c r="C273" s="212"/>
      <c r="D273" s="224"/>
      <c r="E273" s="223"/>
      <c r="F273" s="223"/>
      <c r="G273" s="223"/>
    </row>
    <row r="274" spans="1:7" x14ac:dyDescent="0.25">
      <c r="A274" s="224"/>
      <c r="B274" s="224"/>
      <c r="C274" s="212"/>
      <c r="D274" s="224"/>
      <c r="E274" s="223"/>
      <c r="F274" s="223"/>
      <c r="G274" s="223"/>
    </row>
    <row r="275" spans="1:7" x14ac:dyDescent="0.25">
      <c r="A275" s="224"/>
      <c r="B275" s="224"/>
      <c r="C275" s="212"/>
      <c r="D275" s="224"/>
      <c r="E275" s="223"/>
      <c r="F275" s="223"/>
      <c r="G275" s="223"/>
    </row>
    <row r="276" spans="1:7" x14ac:dyDescent="0.25">
      <c r="A276" s="224"/>
      <c r="B276" s="224"/>
      <c r="C276" s="212"/>
      <c r="D276" s="224"/>
      <c r="E276" s="223"/>
      <c r="F276" s="223"/>
      <c r="G276" s="223"/>
    </row>
    <row r="277" spans="1:7" x14ac:dyDescent="0.25">
      <c r="A277" s="248"/>
      <c r="B277" s="248"/>
      <c r="C277" s="248"/>
      <c r="D277" s="248"/>
      <c r="E277" s="248"/>
      <c r="F277" s="248"/>
      <c r="G277" s="248"/>
    </row>
    <row r="278" spans="1:7" x14ac:dyDescent="0.25">
      <c r="A278" s="224"/>
      <c r="B278" s="226"/>
      <c r="C278" s="224"/>
      <c r="D278" s="224"/>
      <c r="E278" s="227"/>
      <c r="F278" s="227"/>
      <c r="G278" s="227"/>
    </row>
    <row r="279" spans="1:7" x14ac:dyDescent="0.25">
      <c r="A279" s="224"/>
      <c r="B279" s="226"/>
      <c r="C279" s="224"/>
      <c r="D279" s="224"/>
      <c r="E279" s="227"/>
      <c r="F279" s="227"/>
      <c r="G279" s="227"/>
    </row>
    <row r="280" spans="1:7" x14ac:dyDescent="0.25">
      <c r="A280" s="224"/>
      <c r="B280" s="226"/>
      <c r="C280" s="224"/>
      <c r="D280" s="224"/>
      <c r="E280" s="227"/>
      <c r="F280" s="227"/>
      <c r="G280" s="227"/>
    </row>
    <row r="281" spans="1:7" x14ac:dyDescent="0.25">
      <c r="A281" s="224"/>
      <c r="B281" s="226"/>
      <c r="C281" s="224"/>
      <c r="D281" s="224"/>
      <c r="E281" s="227"/>
      <c r="F281" s="227"/>
      <c r="G281" s="227"/>
    </row>
    <row r="282" spans="1:7" x14ac:dyDescent="0.25">
      <c r="A282" s="224"/>
      <c r="B282" s="226"/>
      <c r="C282" s="224"/>
      <c r="D282" s="224"/>
      <c r="E282" s="227"/>
      <c r="F282" s="227"/>
      <c r="G282" s="227"/>
    </row>
    <row r="283" spans="1:7" x14ac:dyDescent="0.25">
      <c r="A283" s="224"/>
      <c r="B283" s="226"/>
      <c r="C283" s="224"/>
      <c r="D283" s="224"/>
      <c r="E283" s="227"/>
      <c r="F283" s="227"/>
      <c r="G283" s="227"/>
    </row>
    <row r="284" spans="1:7" x14ac:dyDescent="0.25">
      <c r="A284" s="224"/>
      <c r="B284" s="226"/>
      <c r="C284" s="224"/>
      <c r="D284" s="224"/>
      <c r="E284" s="227"/>
      <c r="F284" s="227"/>
      <c r="G284" s="227"/>
    </row>
    <row r="285" spans="1:7" x14ac:dyDescent="0.25">
      <c r="A285" s="224"/>
      <c r="B285" s="226"/>
      <c r="C285" s="224"/>
      <c r="D285" s="224"/>
      <c r="E285" s="227"/>
      <c r="F285" s="227"/>
      <c r="G285" s="227"/>
    </row>
    <row r="286" spans="1:7" x14ac:dyDescent="0.25">
      <c r="A286" s="224"/>
      <c r="B286" s="226"/>
      <c r="C286" s="224"/>
      <c r="D286" s="224"/>
      <c r="E286" s="227"/>
      <c r="F286" s="227"/>
      <c r="G286" s="227"/>
    </row>
    <row r="287" spans="1:7" x14ac:dyDescent="0.25">
      <c r="A287" s="224"/>
      <c r="B287" s="226"/>
      <c r="C287" s="224"/>
      <c r="D287" s="224"/>
      <c r="E287" s="227"/>
      <c r="F287" s="227"/>
      <c r="G287" s="227"/>
    </row>
    <row r="288" spans="1:7" x14ac:dyDescent="0.25">
      <c r="A288" s="224"/>
      <c r="B288" s="226"/>
      <c r="C288" s="224"/>
      <c r="D288" s="224"/>
      <c r="E288" s="227"/>
      <c r="F288" s="227"/>
      <c r="G288" s="227"/>
    </row>
    <row r="289" spans="1:7" x14ac:dyDescent="0.25">
      <c r="A289" s="224"/>
      <c r="B289" s="226"/>
      <c r="C289" s="224"/>
      <c r="D289" s="224"/>
      <c r="E289" s="227"/>
      <c r="F289" s="227"/>
      <c r="G289" s="227"/>
    </row>
    <row r="290" spans="1:7" x14ac:dyDescent="0.25">
      <c r="A290" s="224"/>
      <c r="B290" s="226"/>
      <c r="C290" s="224"/>
      <c r="D290" s="224"/>
      <c r="E290" s="227"/>
      <c r="F290" s="227"/>
      <c r="G290" s="227"/>
    </row>
    <row r="291" spans="1:7" x14ac:dyDescent="0.25">
      <c r="A291" s="224"/>
      <c r="B291" s="226"/>
      <c r="C291" s="224"/>
      <c r="D291" s="224"/>
      <c r="E291" s="227"/>
      <c r="F291" s="227"/>
      <c r="G291" s="227"/>
    </row>
    <row r="292" spans="1:7" x14ac:dyDescent="0.25">
      <c r="A292" s="224"/>
      <c r="B292" s="226"/>
      <c r="C292" s="224"/>
      <c r="D292" s="224"/>
      <c r="E292" s="227"/>
      <c r="F292" s="227"/>
      <c r="G292" s="227"/>
    </row>
    <row r="293" spans="1:7" x14ac:dyDescent="0.25">
      <c r="A293" s="224"/>
      <c r="B293" s="226"/>
      <c r="C293" s="224"/>
      <c r="D293" s="224"/>
      <c r="E293" s="227"/>
      <c r="F293" s="227"/>
      <c r="G293" s="227"/>
    </row>
    <row r="294" spans="1:7" x14ac:dyDescent="0.25">
      <c r="A294" s="224"/>
      <c r="B294" s="226"/>
      <c r="C294" s="224"/>
      <c r="D294" s="224"/>
      <c r="E294" s="227"/>
      <c r="F294" s="227"/>
      <c r="G294" s="227"/>
    </row>
    <row r="295" spans="1:7" x14ac:dyDescent="0.25">
      <c r="A295" s="224"/>
      <c r="B295" s="226"/>
      <c r="C295" s="224"/>
      <c r="D295" s="224"/>
      <c r="E295" s="227"/>
      <c r="F295" s="227"/>
      <c r="G295" s="227"/>
    </row>
    <row r="296" spans="1:7" x14ac:dyDescent="0.25">
      <c r="A296" s="224"/>
      <c r="B296" s="226"/>
      <c r="C296" s="224"/>
      <c r="D296" s="224"/>
      <c r="E296" s="227"/>
      <c r="F296" s="227"/>
      <c r="G296" s="227"/>
    </row>
    <row r="297" spans="1:7" x14ac:dyDescent="0.25">
      <c r="A297" s="224"/>
      <c r="B297" s="226"/>
      <c r="C297" s="224"/>
      <c r="D297" s="224"/>
      <c r="E297" s="227"/>
      <c r="F297" s="227"/>
      <c r="G297" s="227"/>
    </row>
    <row r="298" spans="1:7" x14ac:dyDescent="0.25">
      <c r="A298" s="224"/>
      <c r="B298" s="226"/>
      <c r="C298" s="224"/>
      <c r="D298" s="224"/>
      <c r="E298" s="227"/>
      <c r="F298" s="227"/>
      <c r="G298" s="227"/>
    </row>
    <row r="299" spans="1:7" x14ac:dyDescent="0.25">
      <c r="A299" s="224"/>
      <c r="B299" s="226"/>
      <c r="C299" s="224"/>
      <c r="D299" s="224"/>
      <c r="E299" s="227"/>
      <c r="F299" s="227"/>
      <c r="G299" s="227"/>
    </row>
    <row r="300" spans="1:7" x14ac:dyDescent="0.25">
      <c r="A300" s="248"/>
      <c r="B300" s="248"/>
      <c r="C300" s="248"/>
      <c r="D300" s="248"/>
      <c r="E300" s="248"/>
      <c r="F300" s="248"/>
      <c r="G300" s="248"/>
    </row>
    <row r="301" spans="1:7" x14ac:dyDescent="0.25">
      <c r="A301" s="224"/>
      <c r="B301" s="226"/>
      <c r="C301" s="224"/>
      <c r="D301" s="224"/>
      <c r="E301" s="227"/>
      <c r="F301" s="227"/>
      <c r="G301" s="227"/>
    </row>
    <row r="302" spans="1:7" x14ac:dyDescent="0.25">
      <c r="A302" s="224"/>
      <c r="B302" s="226"/>
      <c r="C302" s="224"/>
      <c r="D302" s="224"/>
      <c r="E302" s="227"/>
      <c r="F302" s="227"/>
      <c r="G302" s="227"/>
    </row>
    <row r="303" spans="1:7" x14ac:dyDescent="0.25">
      <c r="A303" s="224"/>
      <c r="B303" s="226"/>
      <c r="C303" s="224"/>
      <c r="D303" s="224"/>
      <c r="E303" s="227"/>
      <c r="F303" s="227"/>
      <c r="G303" s="227"/>
    </row>
    <row r="304" spans="1:7" x14ac:dyDescent="0.25">
      <c r="A304" s="224"/>
      <c r="B304" s="226"/>
      <c r="C304" s="224"/>
      <c r="D304" s="224"/>
      <c r="E304" s="227"/>
      <c r="F304" s="227"/>
      <c r="G304" s="227"/>
    </row>
    <row r="305" spans="1:7" x14ac:dyDescent="0.25">
      <c r="A305" s="224"/>
      <c r="B305" s="226"/>
      <c r="C305" s="224"/>
      <c r="D305" s="224"/>
      <c r="E305" s="227"/>
      <c r="F305" s="227"/>
      <c r="G305" s="227"/>
    </row>
    <row r="306" spans="1:7" x14ac:dyDescent="0.25">
      <c r="A306" s="224"/>
      <c r="B306" s="226"/>
      <c r="C306" s="224"/>
      <c r="D306" s="224"/>
      <c r="E306" s="227"/>
      <c r="F306" s="227"/>
      <c r="G306" s="227"/>
    </row>
    <row r="307" spans="1:7" x14ac:dyDescent="0.25">
      <c r="A307" s="224"/>
      <c r="B307" s="226"/>
      <c r="C307" s="224"/>
      <c r="D307" s="224"/>
      <c r="E307" s="227"/>
      <c r="F307" s="227"/>
      <c r="G307" s="227"/>
    </row>
    <row r="308" spans="1:7" x14ac:dyDescent="0.25">
      <c r="A308" s="224"/>
      <c r="B308" s="226"/>
      <c r="C308" s="224"/>
      <c r="D308" s="224"/>
      <c r="E308" s="227"/>
      <c r="F308" s="227"/>
      <c r="G308" s="227"/>
    </row>
    <row r="309" spans="1:7" x14ac:dyDescent="0.25">
      <c r="A309" s="224"/>
      <c r="B309" s="226"/>
      <c r="C309" s="224"/>
      <c r="D309" s="224"/>
      <c r="E309" s="227"/>
      <c r="F309" s="227"/>
      <c r="G309" s="227"/>
    </row>
    <row r="310" spans="1:7" x14ac:dyDescent="0.25">
      <c r="A310" s="224"/>
      <c r="B310" s="226"/>
      <c r="C310" s="224"/>
      <c r="D310" s="224"/>
      <c r="E310" s="227"/>
      <c r="F310" s="227"/>
      <c r="G310" s="227"/>
    </row>
    <row r="311" spans="1:7" x14ac:dyDescent="0.25">
      <c r="A311" s="224"/>
      <c r="B311" s="226"/>
      <c r="C311" s="224"/>
      <c r="D311" s="224"/>
      <c r="E311" s="227"/>
      <c r="F311" s="227"/>
      <c r="G311" s="227"/>
    </row>
    <row r="312" spans="1:7" x14ac:dyDescent="0.25">
      <c r="A312" s="224"/>
      <c r="B312" s="226"/>
      <c r="C312" s="224"/>
      <c r="D312" s="224"/>
      <c r="E312" s="227"/>
      <c r="F312" s="227"/>
      <c r="G312" s="227"/>
    </row>
    <row r="313" spans="1:7" x14ac:dyDescent="0.25">
      <c r="A313" s="224"/>
      <c r="B313" s="226"/>
      <c r="C313" s="224"/>
      <c r="D313" s="224"/>
      <c r="E313" s="227"/>
      <c r="F313" s="227"/>
      <c r="G313" s="227"/>
    </row>
    <row r="314" spans="1:7" x14ac:dyDescent="0.25">
      <c r="A314" s="248"/>
      <c r="B314" s="248"/>
      <c r="C314" s="248"/>
      <c r="D314" s="248"/>
      <c r="E314" s="248"/>
      <c r="F314" s="248"/>
      <c r="G314" s="248"/>
    </row>
    <row r="315" spans="1:7" x14ac:dyDescent="0.25">
      <c r="A315" s="224"/>
      <c r="B315" s="226"/>
      <c r="C315" s="224"/>
      <c r="D315" s="224"/>
      <c r="E315" s="227"/>
      <c r="F315" s="227"/>
      <c r="G315" s="227"/>
    </row>
    <row r="316" spans="1:7" x14ac:dyDescent="0.25">
      <c r="A316" s="224"/>
      <c r="B316" s="222"/>
      <c r="C316" s="224"/>
      <c r="D316" s="224"/>
      <c r="E316" s="227"/>
      <c r="F316" s="227"/>
      <c r="G316" s="227"/>
    </row>
    <row r="317" spans="1:7" x14ac:dyDescent="0.25">
      <c r="A317" s="224"/>
      <c r="B317" s="226"/>
      <c r="C317" s="224"/>
      <c r="D317" s="224"/>
      <c r="E317" s="227"/>
      <c r="F317" s="227"/>
      <c r="G317" s="227"/>
    </row>
    <row r="318" spans="1:7" x14ac:dyDescent="0.25">
      <c r="A318" s="224"/>
      <c r="B318" s="226"/>
      <c r="C318" s="224"/>
      <c r="D318" s="224"/>
      <c r="E318" s="227"/>
      <c r="F318" s="227"/>
      <c r="G318" s="227"/>
    </row>
    <row r="319" spans="1:7" x14ac:dyDescent="0.25">
      <c r="A319" s="224"/>
      <c r="B319" s="226"/>
      <c r="C319" s="224"/>
      <c r="D319" s="224"/>
      <c r="E319" s="227"/>
      <c r="F319" s="227"/>
      <c r="G319" s="227"/>
    </row>
    <row r="320" spans="1:7" x14ac:dyDescent="0.25">
      <c r="A320" s="224"/>
      <c r="B320" s="226"/>
      <c r="C320" s="224"/>
      <c r="D320" s="224"/>
      <c r="E320" s="227"/>
      <c r="F320" s="227"/>
      <c r="G320" s="227"/>
    </row>
    <row r="321" spans="1:7" x14ac:dyDescent="0.25">
      <c r="A321" s="224"/>
      <c r="B321" s="226"/>
      <c r="C321" s="224"/>
      <c r="D321" s="224"/>
      <c r="E321" s="227"/>
      <c r="F321" s="227"/>
      <c r="G321" s="227"/>
    </row>
    <row r="322" spans="1:7" x14ac:dyDescent="0.25">
      <c r="A322" s="224"/>
      <c r="B322" s="226"/>
      <c r="C322" s="224"/>
      <c r="D322" s="224"/>
      <c r="E322" s="227"/>
      <c r="F322" s="227"/>
      <c r="G322" s="227"/>
    </row>
    <row r="323" spans="1:7" x14ac:dyDescent="0.25">
      <c r="A323" s="224"/>
      <c r="B323" s="226"/>
      <c r="C323" s="224"/>
      <c r="D323" s="224"/>
      <c r="E323" s="227"/>
      <c r="F323" s="227"/>
      <c r="G323" s="227"/>
    </row>
    <row r="324" spans="1:7" x14ac:dyDescent="0.25">
      <c r="A324" s="248"/>
      <c r="B324" s="248"/>
      <c r="C324" s="248"/>
      <c r="D324" s="248"/>
      <c r="E324" s="248"/>
      <c r="F324" s="248"/>
      <c r="G324" s="248"/>
    </row>
    <row r="325" spans="1:7" x14ac:dyDescent="0.25">
      <c r="A325" s="224"/>
      <c r="B325" s="226"/>
      <c r="C325" s="224"/>
      <c r="D325" s="224"/>
      <c r="E325" s="227"/>
      <c r="F325" s="227"/>
      <c r="G325" s="227"/>
    </row>
    <row r="326" spans="1:7" x14ac:dyDescent="0.25">
      <c r="A326" s="224"/>
      <c r="B326" s="222"/>
      <c r="C326" s="224"/>
      <c r="D326" s="224"/>
      <c r="E326" s="227"/>
      <c r="F326" s="227"/>
      <c r="G326" s="227"/>
    </row>
    <row r="327" spans="1:7" x14ac:dyDescent="0.25">
      <c r="A327" s="224"/>
      <c r="B327" s="226"/>
      <c r="C327" s="224"/>
      <c r="D327" s="224"/>
      <c r="E327" s="227"/>
      <c r="F327" s="227"/>
      <c r="G327" s="227"/>
    </row>
    <row r="328" spans="1:7" x14ac:dyDescent="0.25">
      <c r="A328" s="224"/>
      <c r="B328" s="224"/>
      <c r="C328" s="224"/>
      <c r="D328" s="224"/>
      <c r="E328" s="227"/>
      <c r="F328" s="227"/>
      <c r="G328" s="227"/>
    </row>
    <row r="329" spans="1:7" x14ac:dyDescent="0.25">
      <c r="A329" s="224"/>
      <c r="B329" s="226"/>
      <c r="C329" s="224"/>
      <c r="D329" s="224"/>
      <c r="E329" s="227"/>
      <c r="F329" s="227"/>
      <c r="G329" s="227"/>
    </row>
    <row r="330" spans="1:7" x14ac:dyDescent="0.25">
      <c r="A330" s="224"/>
      <c r="B330" s="224"/>
      <c r="C330" s="212"/>
      <c r="D330" s="224"/>
      <c r="E330" s="223"/>
      <c r="F330" s="223"/>
      <c r="G330" s="223"/>
    </row>
    <row r="331" spans="1:7" x14ac:dyDescent="0.25">
      <c r="A331" s="224"/>
      <c r="B331" s="224"/>
      <c r="C331" s="212"/>
      <c r="D331" s="224"/>
      <c r="E331" s="223"/>
      <c r="F331" s="223"/>
      <c r="G331" s="223"/>
    </row>
    <row r="332" spans="1:7" x14ac:dyDescent="0.25">
      <c r="A332" s="224"/>
      <c r="B332" s="224"/>
      <c r="C332" s="212"/>
      <c r="D332" s="224"/>
      <c r="E332" s="223"/>
      <c r="F332" s="223"/>
      <c r="G332" s="223"/>
    </row>
    <row r="333" spans="1:7" x14ac:dyDescent="0.25">
      <c r="A333" s="224"/>
      <c r="B333" s="224"/>
      <c r="C333" s="212"/>
      <c r="D333" s="224"/>
      <c r="E333" s="223"/>
      <c r="F333" s="223"/>
      <c r="G333" s="223"/>
    </row>
    <row r="334" spans="1:7" x14ac:dyDescent="0.25">
      <c r="A334" s="224"/>
      <c r="B334" s="224"/>
      <c r="C334" s="212"/>
      <c r="D334" s="224"/>
      <c r="E334" s="223"/>
      <c r="F334" s="223"/>
      <c r="G334" s="223"/>
    </row>
    <row r="335" spans="1:7" x14ac:dyDescent="0.25">
      <c r="A335" s="224"/>
      <c r="B335" s="224"/>
      <c r="C335" s="212"/>
      <c r="D335" s="224"/>
      <c r="E335" s="223"/>
      <c r="F335" s="223"/>
      <c r="G335" s="223"/>
    </row>
    <row r="336" spans="1:7" x14ac:dyDescent="0.25">
      <c r="A336" s="224"/>
      <c r="B336" s="224"/>
      <c r="C336" s="212"/>
      <c r="D336" s="224"/>
      <c r="E336" s="223"/>
      <c r="F336" s="223"/>
      <c r="G336" s="223"/>
    </row>
    <row r="337" spans="1:7" x14ac:dyDescent="0.25">
      <c r="A337" s="224"/>
      <c r="B337" s="224"/>
      <c r="C337" s="212"/>
      <c r="D337" s="224"/>
      <c r="E337" s="223"/>
      <c r="F337" s="223"/>
      <c r="G337" s="223"/>
    </row>
    <row r="338" spans="1:7" x14ac:dyDescent="0.25">
      <c r="A338" s="224"/>
      <c r="B338" s="224"/>
      <c r="C338" s="212"/>
      <c r="D338" s="224"/>
      <c r="E338" s="223"/>
      <c r="F338" s="223"/>
      <c r="G338" s="223"/>
    </row>
    <row r="339" spans="1:7" x14ac:dyDescent="0.25">
      <c r="A339" s="224"/>
      <c r="B339" s="224"/>
      <c r="C339" s="212"/>
      <c r="D339" s="224"/>
      <c r="E339" s="223"/>
      <c r="F339" s="223"/>
      <c r="G339" s="223"/>
    </row>
    <row r="340" spans="1:7" x14ac:dyDescent="0.25">
      <c r="A340" s="224"/>
      <c r="B340" s="224"/>
      <c r="C340" s="212"/>
      <c r="D340" s="224"/>
      <c r="E340" s="223"/>
      <c r="F340" s="223"/>
      <c r="G340" s="223"/>
    </row>
    <row r="341" spans="1:7" x14ac:dyDescent="0.25">
      <c r="A341" s="224"/>
      <c r="B341" s="224"/>
      <c r="C341" s="212"/>
      <c r="D341" s="224"/>
      <c r="E341" s="223"/>
      <c r="F341" s="223"/>
      <c r="G341" s="223"/>
    </row>
    <row r="342" spans="1:7" x14ac:dyDescent="0.25">
      <c r="A342" s="224"/>
      <c r="B342" s="224"/>
      <c r="C342" s="212"/>
      <c r="D342" s="224"/>
      <c r="E342" s="223"/>
      <c r="F342" s="223"/>
      <c r="G342" s="223"/>
    </row>
    <row r="343" spans="1:7" x14ac:dyDescent="0.25">
      <c r="A343" s="224"/>
      <c r="B343" s="224"/>
      <c r="C343" s="212"/>
      <c r="D343" s="224"/>
      <c r="E343" s="223"/>
      <c r="F343" s="223"/>
      <c r="G343" s="223"/>
    </row>
    <row r="344" spans="1:7" x14ac:dyDescent="0.25">
      <c r="A344" s="224"/>
      <c r="B344" s="224"/>
      <c r="C344" s="212"/>
      <c r="D344" s="224"/>
      <c r="E344" s="223"/>
      <c r="F344" s="223"/>
      <c r="G344" s="223"/>
    </row>
    <row r="345" spans="1:7" x14ac:dyDescent="0.25">
      <c r="A345" s="224"/>
      <c r="B345" s="224"/>
      <c r="C345" s="212"/>
      <c r="D345" s="224"/>
      <c r="E345" s="223"/>
      <c r="F345" s="223"/>
      <c r="G345" s="223"/>
    </row>
    <row r="346" spans="1:7" x14ac:dyDescent="0.25">
      <c r="A346" s="224"/>
      <c r="B346" s="224"/>
      <c r="C346" s="212"/>
      <c r="D346" s="224"/>
      <c r="E346" s="223"/>
      <c r="F346" s="223"/>
      <c r="G346" s="223"/>
    </row>
    <row r="347" spans="1:7" x14ac:dyDescent="0.25">
      <c r="A347" s="224"/>
      <c r="B347" s="224"/>
      <c r="C347" s="212"/>
      <c r="D347" s="224"/>
      <c r="E347" s="223"/>
      <c r="F347" s="223"/>
      <c r="G347" s="223"/>
    </row>
    <row r="348" spans="1:7" x14ac:dyDescent="0.25">
      <c r="A348" s="224"/>
      <c r="B348" s="224"/>
      <c r="C348" s="212"/>
      <c r="D348" s="224"/>
      <c r="E348" s="223"/>
      <c r="F348" s="223"/>
      <c r="G348" s="223"/>
    </row>
    <row r="349" spans="1:7" x14ac:dyDescent="0.25">
      <c r="A349" s="224"/>
      <c r="B349" s="224"/>
      <c r="C349" s="212"/>
      <c r="D349" s="224"/>
      <c r="E349" s="223"/>
      <c r="F349" s="223"/>
      <c r="G349" s="223"/>
    </row>
    <row r="350" spans="1:7" x14ac:dyDescent="0.25">
      <c r="A350" s="224"/>
      <c r="B350" s="224"/>
      <c r="C350" s="212"/>
      <c r="D350" s="224"/>
      <c r="E350" s="223"/>
      <c r="F350" s="223"/>
      <c r="G350" s="223"/>
    </row>
    <row r="351" spans="1:7" x14ac:dyDescent="0.25">
      <c r="A351" s="224"/>
      <c r="B351" s="224"/>
      <c r="C351" s="212"/>
      <c r="D351" s="224"/>
      <c r="E351" s="223"/>
      <c r="F351" s="223"/>
      <c r="G351" s="223"/>
    </row>
    <row r="352" spans="1:7" x14ac:dyDescent="0.25">
      <c r="A352" s="224"/>
      <c r="B352" s="224"/>
      <c r="C352" s="212"/>
      <c r="D352" s="224"/>
      <c r="E352" s="223"/>
      <c r="F352" s="223"/>
      <c r="G352" s="223"/>
    </row>
    <row r="353" spans="1:7" x14ac:dyDescent="0.25">
      <c r="A353" s="224"/>
      <c r="B353" s="224"/>
      <c r="C353" s="212"/>
      <c r="D353" s="224"/>
      <c r="E353" s="223"/>
      <c r="F353" s="223"/>
      <c r="G353" s="223"/>
    </row>
    <row r="354" spans="1:7" x14ac:dyDescent="0.25">
      <c r="A354" s="224"/>
      <c r="B354" s="224"/>
      <c r="C354" s="212"/>
      <c r="D354" s="224"/>
      <c r="E354" s="223"/>
      <c r="F354" s="223"/>
      <c r="G354" s="223"/>
    </row>
    <row r="355" spans="1:7" x14ac:dyDescent="0.25">
      <c r="A355" s="224"/>
      <c r="B355" s="224"/>
      <c r="C355" s="212"/>
      <c r="D355" s="224"/>
      <c r="E355" s="223"/>
      <c r="F355" s="223"/>
      <c r="G355" s="223"/>
    </row>
    <row r="356" spans="1:7" x14ac:dyDescent="0.25">
      <c r="A356" s="224"/>
      <c r="B356" s="224"/>
      <c r="C356" s="212"/>
      <c r="D356" s="224"/>
      <c r="E356" s="223"/>
      <c r="F356" s="223"/>
      <c r="G356" s="223"/>
    </row>
    <row r="357" spans="1:7" x14ac:dyDescent="0.25">
      <c r="A357" s="224"/>
      <c r="B357" s="224"/>
      <c r="C357" s="212"/>
      <c r="D357" s="224"/>
      <c r="E357" s="223"/>
      <c r="F357" s="223"/>
      <c r="G357" s="223"/>
    </row>
    <row r="358" spans="1:7" x14ac:dyDescent="0.25">
      <c r="A358" s="224"/>
      <c r="B358" s="224"/>
      <c r="C358" s="212"/>
      <c r="D358" s="224"/>
      <c r="E358" s="223"/>
      <c r="F358" s="223"/>
      <c r="G358" s="223"/>
    </row>
    <row r="359" spans="1:7" x14ac:dyDescent="0.25">
      <c r="A359" s="224"/>
      <c r="B359" s="224"/>
      <c r="C359" s="212"/>
      <c r="D359" s="224"/>
      <c r="E359" s="223"/>
      <c r="F359" s="223"/>
      <c r="G359" s="223"/>
    </row>
    <row r="360" spans="1:7" x14ac:dyDescent="0.25">
      <c r="A360" s="224"/>
      <c r="B360" s="224"/>
      <c r="C360" s="212"/>
      <c r="D360" s="224"/>
      <c r="E360" s="223"/>
      <c r="F360" s="223"/>
      <c r="G360" s="223"/>
    </row>
    <row r="361" spans="1:7" x14ac:dyDescent="0.25">
      <c r="A361" s="224"/>
      <c r="B361" s="224"/>
      <c r="C361" s="212"/>
      <c r="D361" s="224"/>
      <c r="E361" s="223"/>
      <c r="F361" s="223"/>
      <c r="G361" s="223"/>
    </row>
    <row r="362" spans="1:7" x14ac:dyDescent="0.25">
      <c r="A362" s="224"/>
      <c r="B362" s="224"/>
      <c r="C362" s="212"/>
      <c r="D362" s="224"/>
      <c r="E362" s="223"/>
      <c r="F362" s="223"/>
      <c r="G362" s="223"/>
    </row>
    <row r="363" spans="1:7" x14ac:dyDescent="0.25">
      <c r="A363" s="224"/>
      <c r="B363" s="224"/>
      <c r="C363" s="212"/>
      <c r="D363" s="224"/>
      <c r="E363" s="223"/>
      <c r="F363" s="223"/>
      <c r="G363" s="223"/>
    </row>
    <row r="364" spans="1:7" x14ac:dyDescent="0.25">
      <c r="A364" s="224"/>
      <c r="B364" s="224"/>
      <c r="C364" s="212"/>
      <c r="D364" s="224"/>
      <c r="E364" s="223"/>
      <c r="F364" s="223"/>
      <c r="G364" s="223"/>
    </row>
    <row r="365" spans="1:7" x14ac:dyDescent="0.25">
      <c r="A365" s="224"/>
      <c r="B365" s="224"/>
      <c r="C365" s="212"/>
      <c r="D365" s="224"/>
      <c r="E365" s="223"/>
      <c r="F365" s="223"/>
      <c r="G365" s="223"/>
    </row>
    <row r="366" spans="1:7" x14ac:dyDescent="0.25">
      <c r="A366" s="224"/>
      <c r="B366" s="224"/>
      <c r="C366" s="212"/>
      <c r="D366" s="224"/>
      <c r="E366" s="223"/>
      <c r="F366" s="223"/>
      <c r="G366" s="223"/>
    </row>
    <row r="367" spans="1:7" x14ac:dyDescent="0.25">
      <c r="A367" s="224"/>
      <c r="B367" s="224"/>
      <c r="C367" s="212"/>
      <c r="D367" s="224"/>
      <c r="E367" s="223"/>
      <c r="F367" s="223"/>
      <c r="G367" s="223"/>
    </row>
    <row r="368" spans="1:7" x14ac:dyDescent="0.25">
      <c r="A368" s="224"/>
      <c r="B368" s="224"/>
      <c r="C368" s="212"/>
      <c r="D368" s="224"/>
      <c r="E368" s="223"/>
      <c r="F368" s="223"/>
      <c r="G368" s="223"/>
    </row>
    <row r="369" spans="1:7" x14ac:dyDescent="0.25">
      <c r="A369" s="224"/>
      <c r="B369" s="224"/>
      <c r="C369" s="212"/>
      <c r="D369" s="224"/>
      <c r="E369" s="223"/>
      <c r="F369" s="223"/>
      <c r="G369" s="223"/>
    </row>
    <row r="370" spans="1:7" x14ac:dyDescent="0.25">
      <c r="A370" s="224"/>
      <c r="B370" s="224"/>
      <c r="C370" s="212"/>
      <c r="D370" s="224"/>
      <c r="E370" s="223"/>
      <c r="F370" s="223"/>
      <c r="G370" s="223"/>
    </row>
    <row r="371" spans="1:7" x14ac:dyDescent="0.25">
      <c r="A371" s="224"/>
      <c r="B371" s="224"/>
      <c r="C371" s="212"/>
      <c r="D371" s="224"/>
      <c r="E371" s="223"/>
      <c r="F371" s="223"/>
      <c r="G371" s="223"/>
    </row>
    <row r="372" spans="1:7" x14ac:dyDescent="0.25">
      <c r="A372" s="224"/>
      <c r="B372" s="224"/>
      <c r="C372" s="212"/>
      <c r="D372" s="224"/>
      <c r="E372" s="223"/>
      <c r="F372" s="223"/>
      <c r="G372" s="223"/>
    </row>
    <row r="373" spans="1:7" x14ac:dyDescent="0.25">
      <c r="A373" s="224"/>
      <c r="B373" s="224"/>
      <c r="C373" s="212"/>
      <c r="D373" s="224"/>
      <c r="E373" s="223"/>
      <c r="F373" s="223"/>
      <c r="G373" s="223"/>
    </row>
    <row r="374" spans="1:7" x14ac:dyDescent="0.25">
      <c r="A374" s="224"/>
      <c r="B374" s="224"/>
      <c r="C374" s="212"/>
      <c r="D374" s="224"/>
      <c r="E374" s="223"/>
      <c r="F374" s="223"/>
      <c r="G374" s="223"/>
    </row>
    <row r="375" spans="1:7" x14ac:dyDescent="0.25">
      <c r="A375" s="224"/>
      <c r="B375" s="224"/>
      <c r="C375" s="212"/>
      <c r="D375" s="224"/>
      <c r="E375" s="223"/>
      <c r="F375" s="223"/>
      <c r="G375" s="223"/>
    </row>
    <row r="376" spans="1:7" x14ac:dyDescent="0.25">
      <c r="A376" s="224"/>
      <c r="B376" s="224"/>
      <c r="C376" s="212"/>
      <c r="D376" s="224"/>
      <c r="E376" s="223"/>
      <c r="F376" s="223"/>
      <c r="G376" s="223"/>
    </row>
    <row r="377" spans="1:7" x14ac:dyDescent="0.25">
      <c r="A377" s="224"/>
      <c r="B377" s="224"/>
      <c r="C377" s="212"/>
      <c r="D377" s="224"/>
      <c r="E377" s="223"/>
      <c r="F377" s="223"/>
      <c r="G377" s="223"/>
    </row>
    <row r="378" spans="1:7" x14ac:dyDescent="0.25">
      <c r="A378" s="224"/>
      <c r="B378" s="224"/>
      <c r="C378" s="212"/>
      <c r="D378" s="224"/>
      <c r="E378" s="223"/>
      <c r="F378" s="223"/>
      <c r="G378" s="223"/>
    </row>
    <row r="379" spans="1:7" x14ac:dyDescent="0.25">
      <c r="A379" s="224"/>
      <c r="B379" s="224"/>
      <c r="C379" s="212"/>
      <c r="D379" s="224"/>
      <c r="E379" s="223"/>
      <c r="F379" s="223"/>
      <c r="G379" s="223"/>
    </row>
    <row r="380" spans="1:7" ht="18.75" x14ac:dyDescent="0.25">
      <c r="A380" s="264"/>
      <c r="B380" s="265"/>
      <c r="C380" s="264"/>
      <c r="D380" s="264"/>
      <c r="E380" s="264"/>
      <c r="F380" s="264"/>
      <c r="G380" s="264"/>
    </row>
    <row r="381" spans="1:7" x14ac:dyDescent="0.25">
      <c r="A381" s="248"/>
      <c r="B381" s="248"/>
      <c r="C381" s="248"/>
      <c r="D381" s="248"/>
      <c r="E381" s="248"/>
      <c r="F381" s="248"/>
      <c r="G381" s="248"/>
    </row>
    <row r="382" spans="1:7" x14ac:dyDescent="0.25">
      <c r="A382" s="224"/>
      <c r="B382" s="224"/>
      <c r="C382" s="258"/>
      <c r="D382" s="225"/>
      <c r="E382" s="225"/>
      <c r="F382" s="234"/>
      <c r="G382" s="234"/>
    </row>
    <row r="383" spans="1:7" x14ac:dyDescent="0.25">
      <c r="A383" s="225"/>
      <c r="B383" s="224"/>
      <c r="C383" s="224"/>
      <c r="D383" s="225"/>
      <c r="E383" s="225"/>
      <c r="F383" s="234"/>
      <c r="G383" s="234"/>
    </row>
    <row r="384" spans="1:7" x14ac:dyDescent="0.25">
      <c r="A384" s="224"/>
      <c r="B384" s="224"/>
      <c r="C384" s="224"/>
      <c r="D384" s="225"/>
      <c r="E384" s="225"/>
      <c r="F384" s="234"/>
      <c r="G384" s="234"/>
    </row>
    <row r="385" spans="1:7" x14ac:dyDescent="0.25">
      <c r="A385" s="224"/>
      <c r="B385" s="226"/>
      <c r="C385" s="258"/>
      <c r="D385" s="258"/>
      <c r="E385" s="225"/>
      <c r="F385" s="213"/>
      <c r="G385" s="213"/>
    </row>
    <row r="386" spans="1:7" x14ac:dyDescent="0.25">
      <c r="A386" s="224"/>
      <c r="B386" s="226"/>
      <c r="C386" s="258"/>
      <c r="D386" s="258"/>
      <c r="E386" s="225"/>
      <c r="F386" s="213"/>
      <c r="G386" s="213"/>
    </row>
    <row r="387" spans="1:7" x14ac:dyDescent="0.25">
      <c r="A387" s="224"/>
      <c r="B387" s="226"/>
      <c r="C387" s="258"/>
      <c r="D387" s="258"/>
      <c r="E387" s="225"/>
      <c r="F387" s="213"/>
      <c r="G387" s="213"/>
    </row>
    <row r="388" spans="1:7" x14ac:dyDescent="0.25">
      <c r="A388" s="224"/>
      <c r="B388" s="226"/>
      <c r="C388" s="258"/>
      <c r="D388" s="258"/>
      <c r="E388" s="225"/>
      <c r="F388" s="213"/>
      <c r="G388" s="213"/>
    </row>
    <row r="389" spans="1:7" x14ac:dyDescent="0.25">
      <c r="A389" s="224"/>
      <c r="B389" s="226"/>
      <c r="C389" s="258"/>
      <c r="D389" s="258"/>
      <c r="E389" s="225"/>
      <c r="F389" s="213"/>
      <c r="G389" s="213"/>
    </row>
    <row r="390" spans="1:7" x14ac:dyDescent="0.25">
      <c r="A390" s="224"/>
      <c r="B390" s="226"/>
      <c r="C390" s="258"/>
      <c r="D390" s="258"/>
      <c r="E390" s="225"/>
      <c r="F390" s="213"/>
      <c r="G390" s="213"/>
    </row>
    <row r="391" spans="1:7" x14ac:dyDescent="0.25">
      <c r="A391" s="224"/>
      <c r="B391" s="226"/>
      <c r="C391" s="258"/>
      <c r="D391" s="258"/>
      <c r="E391" s="225"/>
      <c r="F391" s="213"/>
      <c r="G391" s="213"/>
    </row>
    <row r="392" spans="1:7" x14ac:dyDescent="0.25">
      <c r="A392" s="224"/>
      <c r="B392" s="226"/>
      <c r="C392" s="258"/>
      <c r="D392" s="268"/>
      <c r="E392" s="225"/>
      <c r="F392" s="213"/>
      <c r="G392" s="213"/>
    </row>
    <row r="393" spans="1:7" x14ac:dyDescent="0.25">
      <c r="A393" s="224"/>
      <c r="B393" s="226"/>
      <c r="C393" s="258"/>
      <c r="D393" s="268"/>
      <c r="E393" s="225"/>
      <c r="F393" s="213"/>
      <c r="G393" s="213"/>
    </row>
    <row r="394" spans="1:7" x14ac:dyDescent="0.25">
      <c r="A394" s="224"/>
      <c r="B394" s="226"/>
      <c r="C394" s="258"/>
      <c r="D394" s="268"/>
      <c r="E394" s="226"/>
      <c r="F394" s="213"/>
      <c r="G394" s="213"/>
    </row>
    <row r="395" spans="1:7" x14ac:dyDescent="0.25">
      <c r="A395" s="224"/>
      <c r="B395" s="226"/>
      <c r="C395" s="258"/>
      <c r="D395" s="268"/>
      <c r="E395" s="226"/>
      <c r="F395" s="213"/>
      <c r="G395" s="213"/>
    </row>
    <row r="396" spans="1:7" x14ac:dyDescent="0.25">
      <c r="A396" s="224"/>
      <c r="B396" s="226"/>
      <c r="C396" s="258"/>
      <c r="D396" s="268"/>
      <c r="E396" s="226"/>
      <c r="F396" s="213"/>
      <c r="G396" s="213"/>
    </row>
    <row r="397" spans="1:7" x14ac:dyDescent="0.25">
      <c r="A397" s="224"/>
      <c r="B397" s="226"/>
      <c r="C397" s="258"/>
      <c r="D397" s="268"/>
      <c r="E397" s="226"/>
      <c r="F397" s="213"/>
      <c r="G397" s="213"/>
    </row>
    <row r="398" spans="1:7" x14ac:dyDescent="0.25">
      <c r="A398" s="224"/>
      <c r="B398" s="226"/>
      <c r="C398" s="258"/>
      <c r="D398" s="268"/>
      <c r="E398" s="226"/>
      <c r="F398" s="213"/>
      <c r="G398" s="213"/>
    </row>
    <row r="399" spans="1:7" x14ac:dyDescent="0.25">
      <c r="A399" s="224"/>
      <c r="B399" s="226"/>
      <c r="C399" s="258"/>
      <c r="D399" s="268"/>
      <c r="E399" s="226"/>
      <c r="F399" s="213"/>
      <c r="G399" s="213"/>
    </row>
    <row r="400" spans="1:7" x14ac:dyDescent="0.25">
      <c r="A400" s="224"/>
      <c r="B400" s="226"/>
      <c r="C400" s="258"/>
      <c r="D400" s="268"/>
      <c r="E400" s="224"/>
      <c r="F400" s="213"/>
      <c r="G400" s="213"/>
    </row>
    <row r="401" spans="1:7" x14ac:dyDescent="0.25">
      <c r="A401" s="224"/>
      <c r="B401" s="226"/>
      <c r="C401" s="258"/>
      <c r="D401" s="268"/>
      <c r="E401" s="269"/>
      <c r="F401" s="213"/>
      <c r="G401" s="213"/>
    </row>
    <row r="402" spans="1:7" x14ac:dyDescent="0.25">
      <c r="A402" s="224"/>
      <c r="B402" s="226"/>
      <c r="C402" s="258"/>
      <c r="D402" s="268"/>
      <c r="E402" s="269"/>
      <c r="F402" s="213"/>
      <c r="G402" s="213"/>
    </row>
    <row r="403" spans="1:7" x14ac:dyDescent="0.25">
      <c r="A403" s="224"/>
      <c r="B403" s="226"/>
      <c r="C403" s="258"/>
      <c r="D403" s="268"/>
      <c r="E403" s="269"/>
      <c r="F403" s="213"/>
      <c r="G403" s="213"/>
    </row>
    <row r="404" spans="1:7" x14ac:dyDescent="0.25">
      <c r="A404" s="224"/>
      <c r="B404" s="226"/>
      <c r="C404" s="258"/>
      <c r="D404" s="268"/>
      <c r="E404" s="269"/>
      <c r="F404" s="213"/>
      <c r="G404" s="213"/>
    </row>
    <row r="405" spans="1:7" x14ac:dyDescent="0.25">
      <c r="A405" s="224"/>
      <c r="B405" s="226"/>
      <c r="C405" s="258"/>
      <c r="D405" s="268"/>
      <c r="E405" s="269"/>
      <c r="F405" s="213"/>
      <c r="G405" s="213"/>
    </row>
    <row r="406" spans="1:7" x14ac:dyDescent="0.25">
      <c r="A406" s="224"/>
      <c r="B406" s="226"/>
      <c r="C406" s="258"/>
      <c r="D406" s="268"/>
      <c r="E406" s="269"/>
      <c r="F406" s="213"/>
      <c r="G406" s="213"/>
    </row>
    <row r="407" spans="1:7" x14ac:dyDescent="0.25">
      <c r="A407" s="224"/>
      <c r="B407" s="226"/>
      <c r="C407" s="258"/>
      <c r="D407" s="268"/>
      <c r="E407" s="269"/>
      <c r="F407" s="213"/>
      <c r="G407" s="213"/>
    </row>
    <row r="408" spans="1:7" x14ac:dyDescent="0.25">
      <c r="A408" s="224"/>
      <c r="B408" s="226"/>
      <c r="C408" s="258"/>
      <c r="D408" s="268"/>
      <c r="E408" s="269"/>
      <c r="F408" s="213"/>
      <c r="G408" s="213"/>
    </row>
    <row r="409" spans="1:7" x14ac:dyDescent="0.25">
      <c r="A409" s="224"/>
      <c r="B409" s="270"/>
      <c r="C409" s="271"/>
      <c r="D409" s="272"/>
      <c r="E409" s="269"/>
      <c r="F409" s="273"/>
      <c r="G409" s="273"/>
    </row>
    <row r="410" spans="1:7" x14ac:dyDescent="0.25">
      <c r="A410" s="248"/>
      <c r="B410" s="248"/>
      <c r="C410" s="248"/>
      <c r="D410" s="248"/>
      <c r="E410" s="248"/>
      <c r="F410" s="248"/>
      <c r="G410" s="248"/>
    </row>
    <row r="411" spans="1:7" x14ac:dyDescent="0.25">
      <c r="A411" s="224"/>
      <c r="B411" s="224"/>
      <c r="C411" s="212"/>
      <c r="D411" s="224"/>
      <c r="E411" s="224"/>
      <c r="F411" s="224"/>
      <c r="G411" s="224"/>
    </row>
    <row r="412" spans="1:7" x14ac:dyDescent="0.25">
      <c r="A412" s="224"/>
      <c r="B412" s="224"/>
      <c r="C412" s="224"/>
      <c r="D412" s="224"/>
      <c r="E412" s="224"/>
      <c r="F412" s="224"/>
      <c r="G412" s="224"/>
    </row>
    <row r="413" spans="1:7" x14ac:dyDescent="0.25">
      <c r="A413" s="224"/>
      <c r="B413" s="226"/>
      <c r="C413" s="224"/>
      <c r="D413" s="224"/>
      <c r="E413" s="224"/>
      <c r="F413" s="224"/>
      <c r="G413" s="224"/>
    </row>
    <row r="414" spans="1:7" x14ac:dyDescent="0.25">
      <c r="A414" s="224"/>
      <c r="B414" s="224"/>
      <c r="C414" s="258"/>
      <c r="D414" s="268"/>
      <c r="E414" s="224"/>
      <c r="F414" s="213"/>
      <c r="G414" s="213"/>
    </row>
    <row r="415" spans="1:7" x14ac:dyDescent="0.25">
      <c r="A415" s="224"/>
      <c r="B415" s="224"/>
      <c r="C415" s="258"/>
      <c r="D415" s="268"/>
      <c r="E415" s="224"/>
      <c r="F415" s="213"/>
      <c r="G415" s="213"/>
    </row>
    <row r="416" spans="1:7" x14ac:dyDescent="0.25">
      <c r="A416" s="224"/>
      <c r="B416" s="224"/>
      <c r="C416" s="258"/>
      <c r="D416" s="268"/>
      <c r="E416" s="224"/>
      <c r="F416" s="213"/>
      <c r="G416" s="213"/>
    </row>
    <row r="417" spans="1:7" x14ac:dyDescent="0.25">
      <c r="A417" s="224"/>
      <c r="B417" s="224"/>
      <c r="C417" s="258"/>
      <c r="D417" s="268"/>
      <c r="E417" s="224"/>
      <c r="F417" s="213"/>
      <c r="G417" s="213"/>
    </row>
    <row r="418" spans="1:7" x14ac:dyDescent="0.25">
      <c r="A418" s="224"/>
      <c r="B418" s="224"/>
      <c r="C418" s="258"/>
      <c r="D418" s="268"/>
      <c r="E418" s="224"/>
      <c r="F418" s="213"/>
      <c r="G418" s="213"/>
    </row>
    <row r="419" spans="1:7" x14ac:dyDescent="0.25">
      <c r="A419" s="224"/>
      <c r="B419" s="224"/>
      <c r="C419" s="258"/>
      <c r="D419" s="268"/>
      <c r="E419" s="224"/>
      <c r="F419" s="213"/>
      <c r="G419" s="213"/>
    </row>
    <row r="420" spans="1:7" x14ac:dyDescent="0.25">
      <c r="A420" s="224"/>
      <c r="B420" s="224"/>
      <c r="C420" s="258"/>
      <c r="D420" s="268"/>
      <c r="E420" s="224"/>
      <c r="F420" s="213"/>
      <c r="G420" s="213"/>
    </row>
    <row r="421" spans="1:7" x14ac:dyDescent="0.25">
      <c r="A421" s="224"/>
      <c r="B421" s="224"/>
      <c r="C421" s="258"/>
      <c r="D421" s="268"/>
      <c r="E421" s="224"/>
      <c r="F421" s="213"/>
      <c r="G421" s="213"/>
    </row>
    <row r="422" spans="1:7" x14ac:dyDescent="0.25">
      <c r="A422" s="224"/>
      <c r="B422" s="270"/>
      <c r="C422" s="258"/>
      <c r="D422" s="268"/>
      <c r="E422" s="224"/>
      <c r="F422" s="212"/>
      <c r="G422" s="212"/>
    </row>
    <row r="423" spans="1:7" x14ac:dyDescent="0.25">
      <c r="A423" s="224"/>
      <c r="B423" s="254"/>
      <c r="C423" s="258"/>
      <c r="D423" s="268"/>
      <c r="E423" s="224"/>
      <c r="F423" s="213"/>
      <c r="G423" s="213"/>
    </row>
    <row r="424" spans="1:7" x14ac:dyDescent="0.25">
      <c r="A424" s="224"/>
      <c r="B424" s="254"/>
      <c r="C424" s="258"/>
      <c r="D424" s="268"/>
      <c r="E424" s="224"/>
      <c r="F424" s="213"/>
      <c r="G424" s="213"/>
    </row>
    <row r="425" spans="1:7" x14ac:dyDescent="0.25">
      <c r="A425" s="224"/>
      <c r="B425" s="254"/>
      <c r="C425" s="258"/>
      <c r="D425" s="268"/>
      <c r="E425" s="224"/>
      <c r="F425" s="213"/>
      <c r="G425" s="213"/>
    </row>
    <row r="426" spans="1:7" x14ac:dyDescent="0.25">
      <c r="A426" s="224"/>
      <c r="B426" s="254"/>
      <c r="C426" s="258"/>
      <c r="D426" s="268"/>
      <c r="E426" s="224"/>
      <c r="F426" s="213"/>
      <c r="G426" s="213"/>
    </row>
    <row r="427" spans="1:7" x14ac:dyDescent="0.25">
      <c r="A427" s="224"/>
      <c r="B427" s="254"/>
      <c r="C427" s="258"/>
      <c r="D427" s="268"/>
      <c r="E427" s="224"/>
      <c r="F427" s="213"/>
      <c r="G427" s="213"/>
    </row>
    <row r="428" spans="1:7" x14ac:dyDescent="0.25">
      <c r="A428" s="224"/>
      <c r="B428" s="254"/>
      <c r="C428" s="258"/>
      <c r="D428" s="268"/>
      <c r="E428" s="224"/>
      <c r="F428" s="213"/>
      <c r="G428" s="213"/>
    </row>
    <row r="429" spans="1:7" x14ac:dyDescent="0.25">
      <c r="A429" s="224"/>
      <c r="B429" s="254"/>
      <c r="C429" s="224"/>
      <c r="D429" s="224"/>
      <c r="E429" s="224"/>
      <c r="F429" s="274"/>
      <c r="G429" s="274"/>
    </row>
    <row r="430" spans="1:7" x14ac:dyDescent="0.25">
      <c r="A430" s="224"/>
      <c r="B430" s="254"/>
      <c r="C430" s="224"/>
      <c r="D430" s="224"/>
      <c r="E430" s="224"/>
      <c r="F430" s="274"/>
      <c r="G430" s="274"/>
    </row>
    <row r="431" spans="1:7" x14ac:dyDescent="0.25">
      <c r="A431" s="224"/>
      <c r="B431" s="254"/>
      <c r="C431" s="224"/>
      <c r="D431" s="224"/>
      <c r="E431" s="224"/>
      <c r="F431" s="269"/>
      <c r="G431" s="269"/>
    </row>
    <row r="432" spans="1:7" x14ac:dyDescent="0.25">
      <c r="A432" s="248"/>
      <c r="B432" s="248"/>
      <c r="C432" s="248"/>
      <c r="D432" s="248"/>
      <c r="E432" s="248"/>
      <c r="F432" s="248"/>
      <c r="G432" s="248"/>
    </row>
    <row r="433" spans="1:7" x14ac:dyDescent="0.25">
      <c r="A433" s="224"/>
      <c r="B433" s="224"/>
      <c r="C433" s="212"/>
      <c r="D433" s="224"/>
      <c r="E433" s="224"/>
      <c r="F433" s="224"/>
      <c r="G433" s="224"/>
    </row>
    <row r="434" spans="1:7" x14ac:dyDescent="0.25">
      <c r="A434" s="224"/>
      <c r="B434" s="224"/>
      <c r="C434" s="224"/>
      <c r="D434" s="224"/>
      <c r="E434" s="224"/>
      <c r="F434" s="224"/>
      <c r="G434" s="224"/>
    </row>
    <row r="435" spans="1:7" x14ac:dyDescent="0.25">
      <c r="A435" s="224"/>
      <c r="B435" s="226"/>
      <c r="C435" s="224"/>
      <c r="D435" s="224"/>
      <c r="E435" s="224"/>
      <c r="F435" s="224"/>
      <c r="G435" s="224"/>
    </row>
    <row r="436" spans="1:7" x14ac:dyDescent="0.25">
      <c r="A436" s="224"/>
      <c r="B436" s="224"/>
      <c r="C436" s="258"/>
      <c r="D436" s="268"/>
      <c r="E436" s="224"/>
      <c r="F436" s="213"/>
      <c r="G436" s="213"/>
    </row>
    <row r="437" spans="1:7" x14ac:dyDescent="0.25">
      <c r="A437" s="224"/>
      <c r="B437" s="224"/>
      <c r="C437" s="258"/>
      <c r="D437" s="268"/>
      <c r="E437" s="224"/>
      <c r="F437" s="213"/>
      <c r="G437" s="213"/>
    </row>
    <row r="438" spans="1:7" x14ac:dyDescent="0.25">
      <c r="A438" s="224"/>
      <c r="B438" s="224"/>
      <c r="C438" s="258"/>
      <c r="D438" s="268"/>
      <c r="E438" s="224"/>
      <c r="F438" s="213"/>
      <c r="G438" s="213"/>
    </row>
    <row r="439" spans="1:7" x14ac:dyDescent="0.25">
      <c r="A439" s="224"/>
      <c r="B439" s="224"/>
      <c r="C439" s="258"/>
      <c r="D439" s="268"/>
      <c r="E439" s="224"/>
      <c r="F439" s="213"/>
      <c r="G439" s="213"/>
    </row>
    <row r="440" spans="1:7" x14ac:dyDescent="0.25">
      <c r="A440" s="224"/>
      <c r="B440" s="224"/>
      <c r="C440" s="258"/>
      <c r="D440" s="268"/>
      <c r="E440" s="224"/>
      <c r="F440" s="213"/>
      <c r="G440" s="213"/>
    </row>
    <row r="441" spans="1:7" x14ac:dyDescent="0.25">
      <c r="A441" s="224"/>
      <c r="B441" s="224"/>
      <c r="C441" s="258"/>
      <c r="D441" s="268"/>
      <c r="E441" s="224"/>
      <c r="F441" s="213"/>
      <c r="G441" s="213"/>
    </row>
    <row r="442" spans="1:7" x14ac:dyDescent="0.25">
      <c r="A442" s="224"/>
      <c r="B442" s="224"/>
      <c r="C442" s="258"/>
      <c r="D442" s="268"/>
      <c r="E442" s="224"/>
      <c r="F442" s="213"/>
      <c r="G442" s="213"/>
    </row>
    <row r="443" spans="1:7" x14ac:dyDescent="0.25">
      <c r="A443" s="224"/>
      <c r="B443" s="224"/>
      <c r="C443" s="258"/>
      <c r="D443" s="268"/>
      <c r="E443" s="224"/>
      <c r="F443" s="213"/>
      <c r="G443" s="213"/>
    </row>
    <row r="444" spans="1:7" x14ac:dyDescent="0.25">
      <c r="A444" s="224"/>
      <c r="B444" s="270"/>
      <c r="C444" s="258"/>
      <c r="D444" s="268"/>
      <c r="E444" s="224"/>
      <c r="F444" s="212"/>
      <c r="G444" s="212"/>
    </row>
    <row r="445" spans="1:7" x14ac:dyDescent="0.25">
      <c r="A445" s="224"/>
      <c r="B445" s="254"/>
      <c r="C445" s="258"/>
      <c r="D445" s="268"/>
      <c r="E445" s="224"/>
      <c r="F445" s="213"/>
      <c r="G445" s="213"/>
    </row>
    <row r="446" spans="1:7" x14ac:dyDescent="0.25">
      <c r="A446" s="224"/>
      <c r="B446" s="254"/>
      <c r="C446" s="258"/>
      <c r="D446" s="268"/>
      <c r="E446" s="224"/>
      <c r="F446" s="213"/>
      <c r="G446" s="213"/>
    </row>
    <row r="447" spans="1:7" x14ac:dyDescent="0.25">
      <c r="A447" s="224"/>
      <c r="B447" s="254"/>
      <c r="C447" s="258"/>
      <c r="D447" s="268"/>
      <c r="E447" s="224"/>
      <c r="F447" s="213"/>
      <c r="G447" s="213"/>
    </row>
    <row r="448" spans="1:7" x14ac:dyDescent="0.25">
      <c r="A448" s="224"/>
      <c r="B448" s="254"/>
      <c r="C448" s="258"/>
      <c r="D448" s="268"/>
      <c r="E448" s="224"/>
      <c r="F448" s="213"/>
      <c r="G448" s="213"/>
    </row>
    <row r="449" spans="1:7" x14ac:dyDescent="0.25">
      <c r="A449" s="224"/>
      <c r="B449" s="254"/>
      <c r="C449" s="258"/>
      <c r="D449" s="268"/>
      <c r="E449" s="224"/>
      <c r="F449" s="213"/>
      <c r="G449" s="213"/>
    </row>
    <row r="450" spans="1:7" x14ac:dyDescent="0.25">
      <c r="A450" s="224"/>
      <c r="B450" s="254"/>
      <c r="C450" s="258"/>
      <c r="D450" s="268"/>
      <c r="E450" s="224"/>
      <c r="F450" s="213"/>
      <c r="G450" s="213"/>
    </row>
    <row r="451" spans="1:7" x14ac:dyDescent="0.25">
      <c r="A451" s="224"/>
      <c r="B451" s="254"/>
      <c r="C451" s="224"/>
      <c r="D451" s="224"/>
      <c r="E451" s="224"/>
      <c r="F451" s="213"/>
      <c r="G451" s="213"/>
    </row>
    <row r="452" spans="1:7" x14ac:dyDescent="0.25">
      <c r="A452" s="224"/>
      <c r="B452" s="254"/>
      <c r="C452" s="224"/>
      <c r="D452" s="224"/>
      <c r="E452" s="224"/>
      <c r="F452" s="213"/>
      <c r="G452" s="213"/>
    </row>
    <row r="453" spans="1:7" x14ac:dyDescent="0.25">
      <c r="A453" s="224"/>
      <c r="B453" s="254"/>
      <c r="C453" s="224"/>
      <c r="D453" s="224"/>
      <c r="E453" s="224"/>
      <c r="F453" s="213"/>
      <c r="G453" s="212"/>
    </row>
    <row r="454" spans="1:7" x14ac:dyDescent="0.25">
      <c r="A454" s="248"/>
      <c r="B454" s="248"/>
      <c r="C454" s="248"/>
      <c r="D454" s="248"/>
      <c r="E454" s="248"/>
      <c r="F454" s="248"/>
      <c r="G454" s="248"/>
    </row>
    <row r="455" spans="1:7" x14ac:dyDescent="0.25">
      <c r="A455" s="224"/>
      <c r="B455" s="226"/>
      <c r="C455" s="212"/>
      <c r="D455" s="212"/>
      <c r="E455" s="224"/>
      <c r="F455" s="224"/>
      <c r="G455" s="224"/>
    </row>
    <row r="456" spans="1:7" x14ac:dyDescent="0.25">
      <c r="A456" s="224"/>
      <c r="B456" s="226"/>
      <c r="C456" s="212"/>
      <c r="D456" s="212"/>
      <c r="E456" s="224"/>
      <c r="F456" s="224"/>
      <c r="G456" s="224"/>
    </row>
    <row r="457" spans="1:7" x14ac:dyDescent="0.25">
      <c r="A457" s="224"/>
      <c r="B457" s="226"/>
      <c r="C457" s="212"/>
      <c r="D457" s="212"/>
      <c r="E457" s="224"/>
      <c r="F457" s="224"/>
      <c r="G457" s="224"/>
    </row>
    <row r="458" spans="1:7" x14ac:dyDescent="0.25">
      <c r="A458" s="224"/>
      <c r="B458" s="226"/>
      <c r="C458" s="212"/>
      <c r="D458" s="212"/>
      <c r="E458" s="224"/>
      <c r="F458" s="224"/>
      <c r="G458" s="224"/>
    </row>
    <row r="459" spans="1:7" x14ac:dyDescent="0.25">
      <c r="A459" s="224"/>
      <c r="B459" s="226"/>
      <c r="C459" s="212"/>
      <c r="D459" s="212"/>
      <c r="E459" s="224"/>
      <c r="F459" s="224"/>
      <c r="G459" s="224"/>
    </row>
    <row r="460" spans="1:7" x14ac:dyDescent="0.25">
      <c r="A460" s="224"/>
      <c r="B460" s="226"/>
      <c r="C460" s="212"/>
      <c r="D460" s="212"/>
      <c r="E460" s="224"/>
      <c r="F460" s="224"/>
      <c r="G460" s="224"/>
    </row>
    <row r="461" spans="1:7" x14ac:dyDescent="0.25">
      <c r="A461" s="224"/>
      <c r="B461" s="226"/>
      <c r="C461" s="212"/>
      <c r="D461" s="212"/>
      <c r="E461" s="224"/>
      <c r="F461" s="224"/>
      <c r="G461" s="224"/>
    </row>
    <row r="462" spans="1:7" x14ac:dyDescent="0.25">
      <c r="A462" s="224"/>
      <c r="B462" s="226"/>
      <c r="C462" s="212"/>
      <c r="D462" s="212"/>
      <c r="E462" s="224"/>
      <c r="F462" s="224"/>
      <c r="G462" s="224"/>
    </row>
    <row r="463" spans="1:7" x14ac:dyDescent="0.25">
      <c r="A463" s="224"/>
      <c r="B463" s="226"/>
      <c r="C463" s="212"/>
      <c r="D463" s="212"/>
      <c r="E463" s="224"/>
      <c r="F463" s="224"/>
      <c r="G463" s="224"/>
    </row>
    <row r="464" spans="1:7" x14ac:dyDescent="0.25">
      <c r="A464" s="224"/>
      <c r="B464" s="226"/>
      <c r="C464" s="212"/>
      <c r="D464" s="212"/>
      <c r="E464" s="224"/>
      <c r="F464" s="224"/>
      <c r="G464" s="224"/>
    </row>
    <row r="465" spans="1:7" x14ac:dyDescent="0.25">
      <c r="A465" s="224"/>
      <c r="B465" s="254"/>
      <c r="C465" s="212"/>
      <c r="D465" s="224"/>
      <c r="E465" s="224"/>
      <c r="F465" s="224"/>
      <c r="G465" s="224"/>
    </row>
    <row r="466" spans="1:7" x14ac:dyDescent="0.25">
      <c r="A466" s="224"/>
      <c r="B466" s="254"/>
      <c r="C466" s="212"/>
      <c r="D466" s="224"/>
      <c r="E466" s="224"/>
      <c r="F466" s="224"/>
      <c r="G466" s="224"/>
    </row>
    <row r="467" spans="1:7" x14ac:dyDescent="0.25">
      <c r="A467" s="224"/>
      <c r="B467" s="254"/>
      <c r="C467" s="212"/>
      <c r="D467" s="224"/>
      <c r="E467" s="224"/>
      <c r="F467" s="224"/>
      <c r="G467" s="224"/>
    </row>
    <row r="468" spans="1:7" x14ac:dyDescent="0.25">
      <c r="A468" s="224"/>
      <c r="B468" s="254"/>
      <c r="C468" s="212"/>
      <c r="D468" s="224"/>
      <c r="E468" s="224"/>
      <c r="F468" s="224"/>
      <c r="G468" s="224"/>
    </row>
    <row r="469" spans="1:7" x14ac:dyDescent="0.25">
      <c r="A469" s="224"/>
      <c r="B469" s="254"/>
      <c r="C469" s="212"/>
      <c r="D469" s="224"/>
      <c r="E469" s="224"/>
      <c r="F469" s="224"/>
      <c r="G469" s="224"/>
    </row>
    <row r="470" spans="1:7" x14ac:dyDescent="0.25">
      <c r="A470" s="224"/>
      <c r="B470" s="254"/>
      <c r="C470" s="212"/>
      <c r="D470" s="224"/>
      <c r="E470" s="224"/>
      <c r="F470" s="224"/>
      <c r="G470" s="224"/>
    </row>
    <row r="471" spans="1:7" x14ac:dyDescent="0.25">
      <c r="A471" s="224"/>
      <c r="B471" s="254"/>
      <c r="C471" s="212"/>
      <c r="D471" s="224"/>
      <c r="E471" s="224"/>
      <c r="F471" s="224"/>
      <c r="G471" s="224"/>
    </row>
    <row r="472" spans="1:7" x14ac:dyDescent="0.25">
      <c r="A472" s="224"/>
      <c r="B472" s="254"/>
      <c r="C472" s="212"/>
      <c r="D472" s="224"/>
      <c r="E472" s="224"/>
      <c r="F472" s="224"/>
      <c r="G472" s="224"/>
    </row>
    <row r="473" spans="1:7" x14ac:dyDescent="0.25">
      <c r="A473" s="224"/>
      <c r="B473" s="254"/>
      <c r="C473" s="212"/>
      <c r="D473" s="224"/>
      <c r="E473" s="224"/>
      <c r="F473" s="224"/>
      <c r="G473" s="224"/>
    </row>
    <row r="474" spans="1:7" x14ac:dyDescent="0.25">
      <c r="A474" s="224"/>
      <c r="B474" s="254"/>
      <c r="C474" s="212"/>
      <c r="D474" s="224"/>
      <c r="E474" s="224"/>
      <c r="F474" s="224"/>
      <c r="G474" s="224"/>
    </row>
    <row r="475" spans="1:7" x14ac:dyDescent="0.25">
      <c r="A475" s="224"/>
      <c r="B475" s="254"/>
      <c r="C475" s="212"/>
      <c r="D475" s="224"/>
      <c r="E475" s="224"/>
      <c r="F475" s="224"/>
      <c r="G475" s="224"/>
    </row>
    <row r="476" spans="1:7" x14ac:dyDescent="0.25">
      <c r="A476" s="224"/>
      <c r="B476" s="254"/>
      <c r="C476" s="212"/>
      <c r="D476" s="224"/>
      <c r="E476" s="224"/>
      <c r="F476" s="224"/>
      <c r="G476" s="223"/>
    </row>
    <row r="477" spans="1:7" x14ac:dyDescent="0.25">
      <c r="A477" s="224"/>
      <c r="B477" s="254"/>
      <c r="C477" s="212"/>
      <c r="D477" s="224"/>
      <c r="E477" s="224"/>
      <c r="F477" s="224"/>
      <c r="G477" s="223"/>
    </row>
    <row r="478" spans="1:7" x14ac:dyDescent="0.25">
      <c r="A478" s="224"/>
      <c r="B478" s="254"/>
      <c r="C478" s="212"/>
      <c r="D478" s="224"/>
      <c r="E478" s="224"/>
      <c r="F478" s="224"/>
      <c r="G478" s="223"/>
    </row>
    <row r="479" spans="1:7" x14ac:dyDescent="0.25">
      <c r="A479" s="224"/>
      <c r="B479" s="254"/>
      <c r="C479" s="212"/>
      <c r="D479" s="276"/>
      <c r="E479" s="276"/>
      <c r="F479" s="276"/>
      <c r="G479" s="276"/>
    </row>
    <row r="480" spans="1:7" x14ac:dyDescent="0.25">
      <c r="A480" s="224"/>
      <c r="B480" s="254"/>
      <c r="C480" s="212"/>
      <c r="D480" s="276"/>
      <c r="E480" s="276"/>
      <c r="F480" s="276"/>
      <c r="G480" s="276"/>
    </row>
    <row r="481" spans="1:7" x14ac:dyDescent="0.25">
      <c r="A481" s="224"/>
      <c r="B481" s="254"/>
      <c r="C481" s="212"/>
      <c r="D481" s="276"/>
      <c r="E481" s="276"/>
      <c r="F481" s="276"/>
      <c r="G481" s="276"/>
    </row>
    <row r="482" spans="1:7" x14ac:dyDescent="0.25">
      <c r="A482" s="248"/>
      <c r="B482" s="248"/>
      <c r="C482" s="248"/>
      <c r="D482" s="248"/>
      <c r="E482" s="248"/>
      <c r="F482" s="248"/>
      <c r="G482" s="248"/>
    </row>
    <row r="483" spans="1:7" x14ac:dyDescent="0.25">
      <c r="A483" s="224"/>
      <c r="B483" s="226"/>
      <c r="C483" s="224"/>
      <c r="D483" s="224"/>
      <c r="E483" s="227"/>
      <c r="F483" s="213"/>
      <c r="G483" s="213"/>
    </row>
    <row r="484" spans="1:7" x14ac:dyDescent="0.25">
      <c r="A484" s="224"/>
      <c r="B484" s="226"/>
      <c r="C484" s="224"/>
      <c r="D484" s="224"/>
      <c r="E484" s="227"/>
      <c r="F484" s="213"/>
      <c r="G484" s="213"/>
    </row>
    <row r="485" spans="1:7" x14ac:dyDescent="0.25">
      <c r="A485" s="224"/>
      <c r="B485" s="226"/>
      <c r="C485" s="224"/>
      <c r="D485" s="224"/>
      <c r="E485" s="227"/>
      <c r="F485" s="213"/>
      <c r="G485" s="213"/>
    </row>
    <row r="486" spans="1:7" x14ac:dyDescent="0.25">
      <c r="A486" s="224"/>
      <c r="B486" s="226"/>
      <c r="C486" s="224"/>
      <c r="D486" s="224"/>
      <c r="E486" s="227"/>
      <c r="F486" s="213"/>
      <c r="G486" s="213"/>
    </row>
    <row r="487" spans="1:7" x14ac:dyDescent="0.25">
      <c r="A487" s="224"/>
      <c r="B487" s="226"/>
      <c r="C487" s="224"/>
      <c r="D487" s="224"/>
      <c r="E487" s="227"/>
      <c r="F487" s="213"/>
      <c r="G487" s="213"/>
    </row>
    <row r="488" spans="1:7" x14ac:dyDescent="0.25">
      <c r="A488" s="224"/>
      <c r="B488" s="226"/>
      <c r="C488" s="224"/>
      <c r="D488" s="224"/>
      <c r="E488" s="227"/>
      <c r="F488" s="213"/>
      <c r="G488" s="213"/>
    </row>
    <row r="489" spans="1:7" x14ac:dyDescent="0.25">
      <c r="A489" s="224"/>
      <c r="B489" s="226"/>
      <c r="C489" s="224"/>
      <c r="D489" s="224"/>
      <c r="E489" s="227"/>
      <c r="F489" s="213"/>
      <c r="G489" s="213"/>
    </row>
    <row r="490" spans="1:7" x14ac:dyDescent="0.25">
      <c r="A490" s="224"/>
      <c r="B490" s="226"/>
      <c r="C490" s="224"/>
      <c r="D490" s="224"/>
      <c r="E490" s="227"/>
      <c r="F490" s="213"/>
      <c r="G490" s="213"/>
    </row>
    <row r="491" spans="1:7" x14ac:dyDescent="0.25">
      <c r="A491" s="224"/>
      <c r="B491" s="226"/>
      <c r="C491" s="224"/>
      <c r="D491" s="224"/>
      <c r="E491" s="227"/>
      <c r="F491" s="213"/>
      <c r="G491" s="213"/>
    </row>
    <row r="492" spans="1:7" x14ac:dyDescent="0.25">
      <c r="A492" s="224"/>
      <c r="B492" s="226"/>
      <c r="C492" s="224"/>
      <c r="D492" s="224"/>
      <c r="E492" s="227"/>
      <c r="F492" s="213"/>
      <c r="G492" s="213"/>
    </row>
    <row r="493" spans="1:7" x14ac:dyDescent="0.25">
      <c r="A493" s="224"/>
      <c r="B493" s="226"/>
      <c r="C493" s="224"/>
      <c r="D493" s="224"/>
      <c r="E493" s="227"/>
      <c r="F493" s="213"/>
      <c r="G493" s="213"/>
    </row>
    <row r="494" spans="1:7" x14ac:dyDescent="0.25">
      <c r="A494" s="224"/>
      <c r="B494" s="226"/>
      <c r="C494" s="224"/>
      <c r="D494" s="224"/>
      <c r="E494" s="227"/>
      <c r="F494" s="213"/>
      <c r="G494" s="213"/>
    </row>
    <row r="495" spans="1:7" x14ac:dyDescent="0.25">
      <c r="A495" s="224"/>
      <c r="B495" s="226"/>
      <c r="C495" s="224"/>
      <c r="D495" s="224"/>
      <c r="E495" s="227"/>
      <c r="F495" s="213"/>
      <c r="G495" s="213"/>
    </row>
    <row r="496" spans="1:7" x14ac:dyDescent="0.25">
      <c r="A496" s="224"/>
      <c r="B496" s="226"/>
      <c r="C496" s="224"/>
      <c r="D496" s="224"/>
      <c r="E496" s="227"/>
      <c r="F496" s="213"/>
      <c r="G496" s="213"/>
    </row>
    <row r="497" spans="1:7" x14ac:dyDescent="0.25">
      <c r="A497" s="224"/>
      <c r="B497" s="226"/>
      <c r="C497" s="224"/>
      <c r="D497" s="224"/>
      <c r="E497" s="227"/>
      <c r="F497" s="213"/>
      <c r="G497" s="213"/>
    </row>
    <row r="498" spans="1:7" x14ac:dyDescent="0.25">
      <c r="A498" s="224"/>
      <c r="B498" s="226"/>
      <c r="C498" s="224"/>
      <c r="D498" s="224"/>
      <c r="E498" s="227"/>
      <c r="F498" s="213"/>
      <c r="G498" s="213"/>
    </row>
    <row r="499" spans="1:7" x14ac:dyDescent="0.25">
      <c r="A499" s="224"/>
      <c r="B499" s="226"/>
      <c r="C499" s="224"/>
      <c r="D499" s="224"/>
      <c r="E499" s="227"/>
      <c r="F499" s="213"/>
      <c r="G499" s="213"/>
    </row>
    <row r="500" spans="1:7" x14ac:dyDescent="0.25">
      <c r="A500" s="224"/>
      <c r="B500" s="226"/>
      <c r="C500" s="224"/>
      <c r="D500" s="224"/>
      <c r="E500" s="227"/>
      <c r="F500" s="213"/>
      <c r="G500" s="213"/>
    </row>
    <row r="501" spans="1:7" x14ac:dyDescent="0.25">
      <c r="A501" s="224"/>
      <c r="B501" s="226"/>
      <c r="C501" s="224"/>
      <c r="D501" s="224"/>
      <c r="E501" s="227"/>
      <c r="F501" s="227"/>
      <c r="G501" s="227"/>
    </row>
    <row r="502" spans="1:7" x14ac:dyDescent="0.25">
      <c r="A502" s="224"/>
      <c r="B502" s="226"/>
      <c r="C502" s="224"/>
      <c r="D502" s="224"/>
      <c r="E502" s="227"/>
      <c r="F502" s="227"/>
      <c r="G502" s="227"/>
    </row>
    <row r="503" spans="1:7" x14ac:dyDescent="0.25">
      <c r="A503" s="224"/>
      <c r="B503" s="226"/>
      <c r="C503" s="224"/>
      <c r="D503" s="224"/>
      <c r="E503" s="227"/>
      <c r="F503" s="227"/>
      <c r="G503" s="227"/>
    </row>
    <row r="504" spans="1:7" x14ac:dyDescent="0.25">
      <c r="A504" s="224"/>
      <c r="B504" s="226"/>
      <c r="C504" s="224"/>
      <c r="D504" s="224"/>
      <c r="E504" s="227"/>
      <c r="F504" s="227"/>
      <c r="G504" s="227"/>
    </row>
    <row r="505" spans="1:7" x14ac:dyDescent="0.25">
      <c r="A505" s="248"/>
      <c r="B505" s="248"/>
      <c r="C505" s="248"/>
      <c r="D505" s="248"/>
      <c r="E505" s="248"/>
      <c r="F505" s="248"/>
      <c r="G505" s="248"/>
    </row>
    <row r="506" spans="1:7" x14ac:dyDescent="0.25">
      <c r="A506" s="224"/>
      <c r="B506" s="226"/>
      <c r="C506" s="224"/>
      <c r="D506" s="224"/>
      <c r="E506" s="227"/>
      <c r="F506" s="213"/>
      <c r="G506" s="213"/>
    </row>
    <row r="507" spans="1:7" x14ac:dyDescent="0.25">
      <c r="A507" s="224"/>
      <c r="B507" s="226"/>
      <c r="C507" s="224"/>
      <c r="D507" s="224"/>
      <c r="E507" s="227"/>
      <c r="F507" s="213"/>
      <c r="G507" s="213"/>
    </row>
    <row r="508" spans="1:7" x14ac:dyDescent="0.25">
      <c r="A508" s="224"/>
      <c r="B508" s="226"/>
      <c r="C508" s="224"/>
      <c r="D508" s="224"/>
      <c r="E508" s="227"/>
      <c r="F508" s="213"/>
      <c r="G508" s="213"/>
    </row>
    <row r="509" spans="1:7" x14ac:dyDescent="0.25">
      <c r="A509" s="224"/>
      <c r="B509" s="226"/>
      <c r="C509" s="224"/>
      <c r="D509" s="224"/>
      <c r="E509" s="227"/>
      <c r="F509" s="213"/>
      <c r="G509" s="213"/>
    </row>
    <row r="510" spans="1:7" x14ac:dyDescent="0.25">
      <c r="A510" s="224"/>
      <c r="B510" s="226"/>
      <c r="C510" s="224"/>
      <c r="D510" s="224"/>
      <c r="E510" s="227"/>
      <c r="F510" s="213"/>
      <c r="G510" s="213"/>
    </row>
    <row r="511" spans="1:7" x14ac:dyDescent="0.25">
      <c r="A511" s="224"/>
      <c r="B511" s="226"/>
      <c r="C511" s="224"/>
      <c r="D511" s="224"/>
      <c r="E511" s="227"/>
      <c r="F511" s="213"/>
      <c r="G511" s="213"/>
    </row>
    <row r="512" spans="1:7" x14ac:dyDescent="0.25">
      <c r="A512" s="224"/>
      <c r="B512" s="226"/>
      <c r="C512" s="224"/>
      <c r="D512" s="224"/>
      <c r="E512" s="227"/>
      <c r="F512" s="213"/>
      <c r="G512" s="213"/>
    </row>
    <row r="513" spans="1:7" x14ac:dyDescent="0.25">
      <c r="A513" s="224"/>
      <c r="B513" s="226"/>
      <c r="C513" s="224"/>
      <c r="D513" s="224"/>
      <c r="E513" s="227"/>
      <c r="F513" s="213"/>
      <c r="G513" s="213"/>
    </row>
    <row r="514" spans="1:7" x14ac:dyDescent="0.25">
      <c r="A514" s="224"/>
      <c r="B514" s="226"/>
      <c r="C514" s="224"/>
      <c r="D514" s="224"/>
      <c r="E514" s="227"/>
      <c r="F514" s="213"/>
      <c r="G514" s="213"/>
    </row>
    <row r="515" spans="1:7" x14ac:dyDescent="0.25">
      <c r="A515" s="224"/>
      <c r="B515" s="226"/>
      <c r="C515" s="224"/>
      <c r="D515" s="224"/>
      <c r="E515" s="227"/>
      <c r="F515" s="227"/>
      <c r="G515" s="227"/>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403"/>
  <sheetViews>
    <sheetView zoomScale="80" zoomScaleNormal="80" workbookViewId="0">
      <selection activeCell="C52" sqref="C5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767</v>
      </c>
      <c r="B1" s="140"/>
      <c r="C1" s="148" t="s">
        <v>1600</v>
      </c>
      <c r="D1" s="20"/>
      <c r="E1" s="20"/>
      <c r="F1" s="20"/>
      <c r="G1" s="20"/>
      <c r="H1" s="20"/>
      <c r="I1" s="20"/>
      <c r="J1" s="20"/>
      <c r="K1" s="20"/>
      <c r="L1" s="20"/>
      <c r="M1" s="20"/>
    </row>
    <row r="2" spans="1:13" x14ac:dyDescent="0.25">
      <c r="B2" s="23"/>
      <c r="C2" s="23"/>
    </row>
    <row r="3" spans="1:13" x14ac:dyDescent="0.25">
      <c r="A3" s="74" t="s">
        <v>768</v>
      </c>
      <c r="B3" s="75"/>
      <c r="C3" s="23"/>
    </row>
    <row r="4" spans="1:13" x14ac:dyDescent="0.25">
      <c r="C4" s="23"/>
    </row>
    <row r="5" spans="1:13" ht="37.5" x14ac:dyDescent="0.25">
      <c r="A5" s="36" t="s">
        <v>31</v>
      </c>
      <c r="B5" s="36" t="s">
        <v>769</v>
      </c>
      <c r="C5" s="76" t="s">
        <v>1147</v>
      </c>
    </row>
    <row r="6" spans="1:13" x14ac:dyDescent="0.25">
      <c r="A6" s="1" t="s">
        <v>770</v>
      </c>
      <c r="B6" s="39" t="s">
        <v>771</v>
      </c>
      <c r="C6" s="306" t="s">
        <v>2218</v>
      </c>
    </row>
    <row r="7" spans="1:13" x14ac:dyDescent="0.25">
      <c r="A7" s="1" t="s">
        <v>772</v>
      </c>
      <c r="B7" s="39" t="s">
        <v>773</v>
      </c>
      <c r="C7" s="306" t="s">
        <v>2219</v>
      </c>
    </row>
    <row r="8" spans="1:13" x14ac:dyDescent="0.25">
      <c r="A8" s="1" t="s">
        <v>774</v>
      </c>
      <c r="B8" s="39" t="s">
        <v>775</v>
      </c>
      <c r="C8" s="306" t="s">
        <v>807</v>
      </c>
    </row>
    <row r="9" spans="1:13" ht="396" x14ac:dyDescent="0.25">
      <c r="A9" s="1" t="s">
        <v>776</v>
      </c>
      <c r="B9" s="39" t="s">
        <v>777</v>
      </c>
      <c r="C9" s="307" t="s">
        <v>2220</v>
      </c>
    </row>
    <row r="10" spans="1:13" ht="44.25" customHeight="1" x14ac:dyDescent="0.25">
      <c r="A10" s="1" t="s">
        <v>778</v>
      </c>
      <c r="B10" s="39" t="s">
        <v>993</v>
      </c>
      <c r="C10" s="306" t="s">
        <v>2221</v>
      </c>
    </row>
    <row r="11" spans="1:13" ht="54.75" customHeight="1" x14ac:dyDescent="0.25">
      <c r="A11" s="1" t="s">
        <v>779</v>
      </c>
      <c r="B11" s="39" t="s">
        <v>780</v>
      </c>
      <c r="C11" s="306" t="s">
        <v>2221</v>
      </c>
    </row>
    <row r="12" spans="1:13" ht="30" x14ac:dyDescent="0.25">
      <c r="A12" s="1" t="s">
        <v>781</v>
      </c>
      <c r="B12" s="39" t="s">
        <v>782</v>
      </c>
      <c r="C12" s="306" t="s">
        <v>2222</v>
      </c>
    </row>
    <row r="13" spans="1:13" x14ac:dyDescent="0.25">
      <c r="A13" s="1" t="s">
        <v>783</v>
      </c>
      <c r="B13" s="39" t="s">
        <v>784</v>
      </c>
      <c r="C13" s="306"/>
    </row>
    <row r="14" spans="1:13" ht="30" x14ac:dyDescent="0.25">
      <c r="A14" s="1" t="s">
        <v>785</v>
      </c>
      <c r="B14" s="39" t="s">
        <v>786</v>
      </c>
      <c r="C14" s="306"/>
    </row>
    <row r="15" spans="1:13" x14ac:dyDescent="0.25">
      <c r="A15" s="1" t="s">
        <v>787</v>
      </c>
      <c r="B15" s="39" t="s">
        <v>788</v>
      </c>
      <c r="C15" s="306" t="s">
        <v>2223</v>
      </c>
    </row>
    <row r="16" spans="1:13" ht="30" x14ac:dyDescent="0.25">
      <c r="A16" s="1" t="s">
        <v>789</v>
      </c>
      <c r="B16" s="43" t="s">
        <v>790</v>
      </c>
      <c r="C16" s="306" t="s">
        <v>2224</v>
      </c>
    </row>
    <row r="17" spans="1:13" ht="30" customHeight="1" x14ac:dyDescent="0.25">
      <c r="A17" s="1" t="s">
        <v>791</v>
      </c>
      <c r="B17" s="43" t="s">
        <v>792</v>
      </c>
      <c r="C17" s="306" t="s">
        <v>33</v>
      </c>
    </row>
    <row r="18" spans="1:13" x14ac:dyDescent="0.25">
      <c r="A18" s="1" t="s">
        <v>793</v>
      </c>
      <c r="B18" s="43" t="s">
        <v>794</v>
      </c>
      <c r="C18" s="306" t="s">
        <v>2225</v>
      </c>
    </row>
    <row r="19" spans="1:13" s="214" customFormat="1" x14ac:dyDescent="0.25">
      <c r="A19" s="170" t="s">
        <v>2049</v>
      </c>
      <c r="B19" s="39" t="s">
        <v>2112</v>
      </c>
      <c r="C19" s="231"/>
      <c r="D19" s="2"/>
      <c r="E19" s="2"/>
      <c r="F19" s="2"/>
      <c r="G19" s="2"/>
      <c r="H19" s="2"/>
      <c r="I19" s="2"/>
      <c r="J19" s="2"/>
    </row>
    <row r="20" spans="1:13" s="214" customFormat="1" x14ac:dyDescent="0.25">
      <c r="A20" s="170" t="s">
        <v>2050</v>
      </c>
      <c r="B20" s="39" t="s">
        <v>2113</v>
      </c>
      <c r="D20" s="2"/>
      <c r="E20" s="2"/>
      <c r="F20" s="2"/>
      <c r="G20" s="2"/>
      <c r="H20" s="2"/>
      <c r="I20" s="2"/>
      <c r="J20" s="2"/>
    </row>
    <row r="21" spans="1:13" s="214" customFormat="1" x14ac:dyDescent="0.25">
      <c r="A21" s="170" t="s">
        <v>2051</v>
      </c>
      <c r="B21" s="39" t="s">
        <v>2111</v>
      </c>
      <c r="C21" s="231"/>
      <c r="D21" s="2"/>
      <c r="E21" s="2"/>
      <c r="F21" s="2"/>
      <c r="G21" s="2"/>
      <c r="H21" s="2"/>
      <c r="I21" s="2"/>
      <c r="J21" s="2"/>
    </row>
    <row r="22" spans="1:13" s="214" customFormat="1" x14ac:dyDescent="0.25">
      <c r="A22" s="170" t="s">
        <v>2052</v>
      </c>
      <c r="B22" s="2"/>
      <c r="C22" s="2"/>
      <c r="D22" s="2"/>
      <c r="E22" s="2"/>
      <c r="F22" s="2"/>
      <c r="G22" s="2"/>
      <c r="H22" s="2"/>
      <c r="I22" s="2"/>
      <c r="J22" s="2"/>
    </row>
    <row r="23" spans="1:13" outlineLevel="1" x14ac:dyDescent="0.25">
      <c r="A23" s="1" t="s">
        <v>795</v>
      </c>
      <c r="B23" s="40" t="s">
        <v>796</v>
      </c>
      <c r="C23" s="25"/>
    </row>
    <row r="24" spans="1:13" outlineLevel="1" x14ac:dyDescent="0.25">
      <c r="A24" s="1" t="s">
        <v>797</v>
      </c>
      <c r="B24" s="73"/>
      <c r="C24" s="25"/>
    </row>
    <row r="25" spans="1:13" outlineLevel="1" x14ac:dyDescent="0.25">
      <c r="A25" s="1" t="s">
        <v>798</v>
      </c>
      <c r="B25" s="73"/>
      <c r="C25" s="25"/>
    </row>
    <row r="26" spans="1:13" outlineLevel="1" x14ac:dyDescent="0.25">
      <c r="A26" s="1" t="s">
        <v>799</v>
      </c>
      <c r="B26" s="73"/>
      <c r="C26" s="25"/>
    </row>
    <row r="27" spans="1:13" outlineLevel="1" x14ac:dyDescent="0.25">
      <c r="A27" s="1" t="s">
        <v>800</v>
      </c>
      <c r="B27" s="73"/>
      <c r="C27" s="25"/>
    </row>
    <row r="28" spans="1:13" s="214" customFormat="1" ht="18.75" outlineLevel="1" x14ac:dyDescent="0.25">
      <c r="A28" s="284"/>
      <c r="B28" s="277" t="s">
        <v>2114</v>
      </c>
      <c r="C28" s="76" t="s">
        <v>1147</v>
      </c>
      <c r="D28" s="2"/>
      <c r="E28" s="2"/>
      <c r="F28" s="2"/>
      <c r="G28" s="2"/>
      <c r="H28" s="2"/>
      <c r="I28" s="2"/>
      <c r="J28" s="2"/>
      <c r="K28" s="2"/>
      <c r="L28" s="2"/>
      <c r="M28" s="2"/>
    </row>
    <row r="29" spans="1:13" s="214" customFormat="1" outlineLevel="1" x14ac:dyDescent="0.25">
      <c r="A29" s="65" t="s">
        <v>802</v>
      </c>
      <c r="B29" s="39" t="s">
        <v>2112</v>
      </c>
      <c r="C29" s="231"/>
      <c r="D29" s="2"/>
      <c r="E29" s="2"/>
      <c r="F29" s="2"/>
      <c r="G29" s="2"/>
      <c r="H29" s="2"/>
      <c r="I29" s="2"/>
      <c r="J29" s="2"/>
      <c r="K29" s="2"/>
      <c r="L29" s="2"/>
      <c r="M29" s="2"/>
    </row>
    <row r="30" spans="1:13" s="214" customFormat="1" outlineLevel="1" x14ac:dyDescent="0.25">
      <c r="A30" s="65" t="s">
        <v>805</v>
      </c>
      <c r="B30" s="39" t="s">
        <v>2113</v>
      </c>
      <c r="C30" s="231"/>
      <c r="D30" s="2"/>
      <c r="E30" s="2"/>
      <c r="F30" s="2"/>
      <c r="G30" s="2"/>
      <c r="H30" s="2"/>
      <c r="I30" s="2"/>
      <c r="J30" s="2"/>
      <c r="K30" s="2"/>
      <c r="L30" s="2"/>
      <c r="M30" s="2"/>
    </row>
    <row r="31" spans="1:13" s="214" customFormat="1" outlineLevel="1" x14ac:dyDescent="0.25">
      <c r="A31" s="65" t="s">
        <v>808</v>
      </c>
      <c r="B31" s="39" t="s">
        <v>2111</v>
      </c>
      <c r="C31" s="231"/>
      <c r="D31" s="2"/>
      <c r="E31" s="2"/>
      <c r="F31" s="2"/>
      <c r="G31" s="2"/>
      <c r="H31" s="2"/>
      <c r="I31" s="2"/>
      <c r="J31" s="2"/>
      <c r="K31" s="2"/>
      <c r="L31" s="2"/>
      <c r="M31" s="2"/>
    </row>
    <row r="32" spans="1:13" s="214" customFormat="1" outlineLevel="1" x14ac:dyDescent="0.25">
      <c r="A32" s="65" t="s">
        <v>811</v>
      </c>
      <c r="B32" s="73"/>
      <c r="C32" s="231"/>
      <c r="D32" s="2"/>
      <c r="E32" s="2"/>
      <c r="F32" s="2"/>
      <c r="G32" s="2"/>
      <c r="H32" s="2"/>
      <c r="I32" s="2"/>
      <c r="J32" s="2"/>
      <c r="K32" s="2"/>
      <c r="L32" s="2"/>
      <c r="M32" s="2"/>
    </row>
    <row r="33" spans="1:13" s="214" customFormat="1" outlineLevel="1" x14ac:dyDescent="0.25">
      <c r="A33" s="65" t="s">
        <v>812</v>
      </c>
      <c r="B33" s="73"/>
      <c r="C33" s="231"/>
      <c r="D33" s="2"/>
      <c r="E33" s="2"/>
      <c r="F33" s="2"/>
      <c r="G33" s="2"/>
      <c r="H33" s="2"/>
      <c r="I33" s="2"/>
      <c r="J33" s="2"/>
      <c r="K33" s="2"/>
      <c r="L33" s="2"/>
      <c r="M33" s="2"/>
    </row>
    <row r="34" spans="1:13" s="214" customFormat="1" outlineLevel="1" x14ac:dyDescent="0.25">
      <c r="A34" s="65" t="s">
        <v>1133</v>
      </c>
      <c r="B34" s="73"/>
      <c r="C34" s="231"/>
      <c r="D34" s="2"/>
      <c r="E34" s="2"/>
      <c r="F34" s="2"/>
      <c r="G34" s="2"/>
      <c r="H34" s="2"/>
      <c r="I34" s="2"/>
      <c r="J34" s="2"/>
      <c r="K34" s="2"/>
      <c r="L34" s="2"/>
      <c r="M34" s="2"/>
    </row>
    <row r="35" spans="1:13" s="214" customFormat="1" outlineLevel="1" x14ac:dyDescent="0.25">
      <c r="A35" s="65" t="s">
        <v>2125</v>
      </c>
      <c r="B35" s="73"/>
      <c r="C35" s="231"/>
      <c r="D35" s="2"/>
      <c r="E35" s="2"/>
      <c r="F35" s="2"/>
      <c r="G35" s="2"/>
      <c r="H35" s="2"/>
      <c r="I35" s="2"/>
      <c r="J35" s="2"/>
      <c r="K35" s="2"/>
      <c r="L35" s="2"/>
      <c r="M35" s="2"/>
    </row>
    <row r="36" spans="1:13" s="214" customFormat="1" outlineLevel="1" x14ac:dyDescent="0.25">
      <c r="A36" s="65" t="s">
        <v>2126</v>
      </c>
      <c r="B36" s="73"/>
      <c r="C36" s="231"/>
      <c r="D36" s="2"/>
      <c r="E36" s="2"/>
      <c r="F36" s="2"/>
      <c r="G36" s="2"/>
      <c r="H36" s="2"/>
      <c r="I36" s="2"/>
      <c r="J36" s="2"/>
      <c r="K36" s="2"/>
      <c r="L36" s="2"/>
      <c r="M36" s="2"/>
    </row>
    <row r="37" spans="1:13" s="214" customFormat="1" outlineLevel="1" x14ac:dyDescent="0.25">
      <c r="A37" s="65" t="s">
        <v>2127</v>
      </c>
      <c r="B37" s="73"/>
      <c r="C37" s="231"/>
      <c r="D37" s="2"/>
      <c r="E37" s="2"/>
      <c r="F37" s="2"/>
      <c r="G37" s="2"/>
      <c r="H37" s="2"/>
      <c r="I37" s="2"/>
      <c r="J37" s="2"/>
      <c r="K37" s="2"/>
      <c r="L37" s="2"/>
      <c r="M37" s="2"/>
    </row>
    <row r="38" spans="1:13" s="214" customFormat="1" outlineLevel="1" x14ac:dyDescent="0.25">
      <c r="A38" s="65" t="s">
        <v>2128</v>
      </c>
      <c r="B38" s="73"/>
      <c r="C38" s="231"/>
      <c r="D38" s="2"/>
      <c r="E38" s="2"/>
      <c r="F38" s="2"/>
      <c r="G38" s="2"/>
      <c r="H38" s="2"/>
      <c r="I38" s="2"/>
      <c r="J38" s="2"/>
      <c r="K38" s="2"/>
      <c r="L38" s="2"/>
      <c r="M38" s="2"/>
    </row>
    <row r="39" spans="1:13" s="214" customFormat="1" outlineLevel="1" x14ac:dyDescent="0.25">
      <c r="A39" s="65" t="s">
        <v>2129</v>
      </c>
      <c r="B39" s="73"/>
      <c r="C39" s="231"/>
      <c r="D39" s="2"/>
      <c r="E39" s="2"/>
      <c r="F39" s="2"/>
      <c r="G39" s="2"/>
      <c r="H39" s="2"/>
      <c r="I39" s="2"/>
      <c r="J39" s="2"/>
      <c r="K39" s="2"/>
      <c r="L39" s="2"/>
      <c r="M39" s="2"/>
    </row>
    <row r="40" spans="1:13" s="214" customFormat="1" outlineLevel="1" x14ac:dyDescent="0.25">
      <c r="A40" s="65" t="s">
        <v>2130</v>
      </c>
      <c r="B40" s="73"/>
      <c r="C40" s="231"/>
      <c r="D40" s="2"/>
      <c r="E40" s="2"/>
      <c r="F40" s="2"/>
      <c r="G40" s="2"/>
      <c r="H40" s="2"/>
      <c r="I40" s="2"/>
      <c r="J40" s="2"/>
      <c r="K40" s="2"/>
      <c r="L40" s="2"/>
      <c r="M40" s="2"/>
    </row>
    <row r="41" spans="1:13" s="214" customFormat="1" outlineLevel="1" x14ac:dyDescent="0.25">
      <c r="A41" s="65" t="s">
        <v>2131</v>
      </c>
      <c r="B41" s="73"/>
      <c r="C41" s="231"/>
      <c r="D41" s="2"/>
      <c r="E41" s="2"/>
      <c r="F41" s="2"/>
      <c r="G41" s="2"/>
      <c r="H41" s="2"/>
      <c r="I41" s="2"/>
      <c r="J41" s="2"/>
      <c r="K41" s="2"/>
      <c r="L41" s="2"/>
      <c r="M41" s="2"/>
    </row>
    <row r="42" spans="1:13" s="214" customFormat="1" outlineLevel="1" x14ac:dyDescent="0.25">
      <c r="A42" s="65" t="s">
        <v>2132</v>
      </c>
      <c r="B42" s="73"/>
      <c r="C42" s="231"/>
      <c r="D42" s="2"/>
      <c r="E42" s="2"/>
      <c r="F42" s="2"/>
      <c r="G42" s="2"/>
      <c r="H42" s="2"/>
      <c r="I42" s="2"/>
      <c r="J42" s="2"/>
      <c r="K42" s="2"/>
      <c r="L42" s="2"/>
      <c r="M42" s="2"/>
    </row>
    <row r="43" spans="1:13" s="214" customFormat="1" outlineLevel="1" x14ac:dyDescent="0.25">
      <c r="A43" s="65" t="s">
        <v>2133</v>
      </c>
      <c r="B43" s="73"/>
      <c r="C43" s="231"/>
      <c r="D43" s="2"/>
      <c r="E43" s="2"/>
      <c r="F43" s="2"/>
      <c r="G43" s="2"/>
      <c r="H43" s="2"/>
      <c r="I43" s="2"/>
      <c r="J43" s="2"/>
      <c r="K43" s="2"/>
      <c r="L43" s="2"/>
      <c r="M43" s="2"/>
    </row>
    <row r="44" spans="1:13" ht="18.75" x14ac:dyDescent="0.25">
      <c r="A44" s="36"/>
      <c r="B44" s="36" t="s">
        <v>2115</v>
      </c>
      <c r="C44" s="76" t="s">
        <v>801</v>
      </c>
    </row>
    <row r="45" spans="1:13" x14ac:dyDescent="0.25">
      <c r="A45" s="1" t="s">
        <v>813</v>
      </c>
      <c r="B45" s="43" t="s">
        <v>803</v>
      </c>
      <c r="C45" s="25" t="s">
        <v>804</v>
      </c>
    </row>
    <row r="46" spans="1:13" x14ac:dyDescent="0.25">
      <c r="A46" s="170" t="s">
        <v>2117</v>
      </c>
      <c r="B46" s="43" t="s">
        <v>806</v>
      </c>
      <c r="C46" s="25" t="s">
        <v>807</v>
      </c>
    </row>
    <row r="47" spans="1:13" x14ac:dyDescent="0.25">
      <c r="A47" s="170" t="s">
        <v>2118</v>
      </c>
      <c r="B47" s="43" t="s">
        <v>809</v>
      </c>
      <c r="C47" s="25" t="s">
        <v>810</v>
      </c>
    </row>
    <row r="48" spans="1:13" outlineLevel="1" x14ac:dyDescent="0.25">
      <c r="A48" s="1" t="s">
        <v>815</v>
      </c>
      <c r="B48" s="42"/>
      <c r="C48" s="25"/>
    </row>
    <row r="49" spans="1:3" outlineLevel="1" x14ac:dyDescent="0.25">
      <c r="A49" s="170" t="s">
        <v>816</v>
      </c>
      <c r="B49" s="42"/>
      <c r="C49" s="25"/>
    </row>
    <row r="50" spans="1:3" outlineLevel="1" x14ac:dyDescent="0.25">
      <c r="A50" s="170" t="s">
        <v>817</v>
      </c>
      <c r="B50" s="43"/>
      <c r="C50" s="25"/>
    </row>
    <row r="51" spans="1:3" ht="18.75" x14ac:dyDescent="0.25">
      <c r="A51" s="36"/>
      <c r="B51" s="36" t="s">
        <v>2116</v>
      </c>
      <c r="C51" s="76" t="s">
        <v>1147</v>
      </c>
    </row>
    <row r="52" spans="1:3" x14ac:dyDescent="0.25">
      <c r="A52" s="1" t="s">
        <v>2119</v>
      </c>
      <c r="B52" s="39" t="s">
        <v>814</v>
      </c>
      <c r="C52" s="25"/>
    </row>
    <row r="53" spans="1:3" x14ac:dyDescent="0.25">
      <c r="A53" s="1" t="s">
        <v>2120</v>
      </c>
      <c r="B53" s="42"/>
    </row>
    <row r="54" spans="1:3" x14ac:dyDescent="0.25">
      <c r="A54" s="170" t="s">
        <v>2121</v>
      </c>
      <c r="B54" s="42"/>
    </row>
    <row r="55" spans="1:3" x14ac:dyDescent="0.25">
      <c r="A55" s="170" t="s">
        <v>2122</v>
      </c>
      <c r="B55" s="42"/>
    </row>
    <row r="56" spans="1:3" x14ac:dyDescent="0.25">
      <c r="A56" s="170" t="s">
        <v>2123</v>
      </c>
      <c r="B56" s="42"/>
    </row>
    <row r="57" spans="1:3" x14ac:dyDescent="0.25">
      <c r="A57" s="170" t="s">
        <v>2124</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B1:D37"/>
  <sheetViews>
    <sheetView zoomScale="55" zoomScaleNormal="55" zoomScaleSheetLayoutView="90" workbookViewId="0">
      <selection activeCell="C22" sqref="C22"/>
    </sheetView>
  </sheetViews>
  <sheetFormatPr defaultColWidth="15.7109375" defaultRowHeight="15" x14ac:dyDescent="0.25"/>
  <cols>
    <col min="1" max="1" width="3.42578125" style="310" customWidth="1"/>
    <col min="2" max="2" width="27.42578125" style="310" bestFit="1" customWidth="1"/>
    <col min="3" max="3" width="84.7109375" style="310" customWidth="1"/>
    <col min="4" max="4" width="15.28515625" style="310" customWidth="1"/>
    <col min="5" max="5" width="2.7109375" style="310" customWidth="1"/>
    <col min="6" max="6" width="1.7109375" style="310" customWidth="1"/>
    <col min="7" max="256" width="15.7109375" style="310"/>
    <col min="257" max="257" width="3.42578125" style="310" customWidth="1"/>
    <col min="258" max="258" width="18.7109375" style="310" customWidth="1"/>
    <col min="259" max="259" width="95.5703125" style="310" customWidth="1"/>
    <col min="260" max="260" width="15.28515625" style="310" customWidth="1"/>
    <col min="261" max="261" width="2.7109375" style="310" customWidth="1"/>
    <col min="262" max="262" width="1.7109375" style="310" customWidth="1"/>
    <col min="263" max="512" width="15.7109375" style="310"/>
    <col min="513" max="513" width="3.42578125" style="310" customWidth="1"/>
    <col min="514" max="514" width="18.7109375" style="310" customWidth="1"/>
    <col min="515" max="515" width="95.5703125" style="310" customWidth="1"/>
    <col min="516" max="516" width="15.28515625" style="310" customWidth="1"/>
    <col min="517" max="517" width="2.7109375" style="310" customWidth="1"/>
    <col min="518" max="518" width="1.7109375" style="310" customWidth="1"/>
    <col min="519" max="768" width="15.7109375" style="310"/>
    <col min="769" max="769" width="3.42578125" style="310" customWidth="1"/>
    <col min="770" max="770" width="18.7109375" style="310" customWidth="1"/>
    <col min="771" max="771" width="95.5703125" style="310" customWidth="1"/>
    <col min="772" max="772" width="15.28515625" style="310" customWidth="1"/>
    <col min="773" max="773" width="2.7109375" style="310" customWidth="1"/>
    <col min="774" max="774" width="1.7109375" style="310" customWidth="1"/>
    <col min="775" max="1024" width="15.7109375" style="310"/>
    <col min="1025" max="1025" width="3.42578125" style="310" customWidth="1"/>
    <col min="1026" max="1026" width="18.7109375" style="310" customWidth="1"/>
    <col min="1027" max="1027" width="95.5703125" style="310" customWidth="1"/>
    <col min="1028" max="1028" width="15.28515625" style="310" customWidth="1"/>
    <col min="1029" max="1029" width="2.7109375" style="310" customWidth="1"/>
    <col min="1030" max="1030" width="1.7109375" style="310" customWidth="1"/>
    <col min="1031" max="1280" width="15.7109375" style="310"/>
    <col min="1281" max="1281" width="3.42578125" style="310" customWidth="1"/>
    <col min="1282" max="1282" width="18.7109375" style="310" customWidth="1"/>
    <col min="1283" max="1283" width="95.5703125" style="310" customWidth="1"/>
    <col min="1284" max="1284" width="15.28515625" style="310" customWidth="1"/>
    <col min="1285" max="1285" width="2.7109375" style="310" customWidth="1"/>
    <col min="1286" max="1286" width="1.7109375" style="310" customWidth="1"/>
    <col min="1287" max="1536" width="15.7109375" style="310"/>
    <col min="1537" max="1537" width="3.42578125" style="310" customWidth="1"/>
    <col min="1538" max="1538" width="18.7109375" style="310" customWidth="1"/>
    <col min="1539" max="1539" width="95.5703125" style="310" customWidth="1"/>
    <col min="1540" max="1540" width="15.28515625" style="310" customWidth="1"/>
    <col min="1541" max="1541" width="2.7109375" style="310" customWidth="1"/>
    <col min="1542" max="1542" width="1.7109375" style="310" customWidth="1"/>
    <col min="1543" max="1792" width="15.7109375" style="310"/>
    <col min="1793" max="1793" width="3.42578125" style="310" customWidth="1"/>
    <col min="1794" max="1794" width="18.7109375" style="310" customWidth="1"/>
    <col min="1795" max="1795" width="95.5703125" style="310" customWidth="1"/>
    <col min="1796" max="1796" width="15.28515625" style="310" customWidth="1"/>
    <col min="1797" max="1797" width="2.7109375" style="310" customWidth="1"/>
    <col min="1798" max="1798" width="1.7109375" style="310" customWidth="1"/>
    <col min="1799" max="2048" width="15.7109375" style="310"/>
    <col min="2049" max="2049" width="3.42578125" style="310" customWidth="1"/>
    <col min="2050" max="2050" width="18.7109375" style="310" customWidth="1"/>
    <col min="2051" max="2051" width="95.5703125" style="310" customWidth="1"/>
    <col min="2052" max="2052" width="15.28515625" style="310" customWidth="1"/>
    <col min="2053" max="2053" width="2.7109375" style="310" customWidth="1"/>
    <col min="2054" max="2054" width="1.7109375" style="310" customWidth="1"/>
    <col min="2055" max="2304" width="15.7109375" style="310"/>
    <col min="2305" max="2305" width="3.42578125" style="310" customWidth="1"/>
    <col min="2306" max="2306" width="18.7109375" style="310" customWidth="1"/>
    <col min="2307" max="2307" width="95.5703125" style="310" customWidth="1"/>
    <col min="2308" max="2308" width="15.28515625" style="310" customWidth="1"/>
    <col min="2309" max="2309" width="2.7109375" style="310" customWidth="1"/>
    <col min="2310" max="2310" width="1.7109375" style="310" customWidth="1"/>
    <col min="2311" max="2560" width="15.7109375" style="310"/>
    <col min="2561" max="2561" width="3.42578125" style="310" customWidth="1"/>
    <col min="2562" max="2562" width="18.7109375" style="310" customWidth="1"/>
    <col min="2563" max="2563" width="95.5703125" style="310" customWidth="1"/>
    <col min="2564" max="2564" width="15.28515625" style="310" customWidth="1"/>
    <col min="2565" max="2565" width="2.7109375" style="310" customWidth="1"/>
    <col min="2566" max="2566" width="1.7109375" style="310" customWidth="1"/>
    <col min="2567" max="2816" width="15.7109375" style="310"/>
    <col min="2817" max="2817" width="3.42578125" style="310" customWidth="1"/>
    <col min="2818" max="2818" width="18.7109375" style="310" customWidth="1"/>
    <col min="2819" max="2819" width="95.5703125" style="310" customWidth="1"/>
    <col min="2820" max="2820" width="15.28515625" style="310" customWidth="1"/>
    <col min="2821" max="2821" width="2.7109375" style="310" customWidth="1"/>
    <col min="2822" max="2822" width="1.7109375" style="310" customWidth="1"/>
    <col min="2823" max="3072" width="15.7109375" style="310"/>
    <col min="3073" max="3073" width="3.42578125" style="310" customWidth="1"/>
    <col min="3074" max="3074" width="18.7109375" style="310" customWidth="1"/>
    <col min="3075" max="3075" width="95.5703125" style="310" customWidth="1"/>
    <col min="3076" max="3076" width="15.28515625" style="310" customWidth="1"/>
    <col min="3077" max="3077" width="2.7109375" style="310" customWidth="1"/>
    <col min="3078" max="3078" width="1.7109375" style="310" customWidth="1"/>
    <col min="3079" max="3328" width="15.7109375" style="310"/>
    <col min="3329" max="3329" width="3.42578125" style="310" customWidth="1"/>
    <col min="3330" max="3330" width="18.7109375" style="310" customWidth="1"/>
    <col min="3331" max="3331" width="95.5703125" style="310" customWidth="1"/>
    <col min="3332" max="3332" width="15.28515625" style="310" customWidth="1"/>
    <col min="3333" max="3333" width="2.7109375" style="310" customWidth="1"/>
    <col min="3334" max="3334" width="1.7109375" style="310" customWidth="1"/>
    <col min="3335" max="3584" width="15.7109375" style="310"/>
    <col min="3585" max="3585" width="3.42578125" style="310" customWidth="1"/>
    <col min="3586" max="3586" width="18.7109375" style="310" customWidth="1"/>
    <col min="3587" max="3587" width="95.5703125" style="310" customWidth="1"/>
    <col min="3588" max="3588" width="15.28515625" style="310" customWidth="1"/>
    <col min="3589" max="3589" width="2.7109375" style="310" customWidth="1"/>
    <col min="3590" max="3590" width="1.7109375" style="310" customWidth="1"/>
    <col min="3591" max="3840" width="15.7109375" style="310"/>
    <col min="3841" max="3841" width="3.42578125" style="310" customWidth="1"/>
    <col min="3842" max="3842" width="18.7109375" style="310" customWidth="1"/>
    <col min="3843" max="3843" width="95.5703125" style="310" customWidth="1"/>
    <col min="3844" max="3844" width="15.28515625" style="310" customWidth="1"/>
    <col min="3845" max="3845" width="2.7109375" style="310" customWidth="1"/>
    <col min="3846" max="3846" width="1.7109375" style="310" customWidth="1"/>
    <col min="3847" max="4096" width="15.7109375" style="310"/>
    <col min="4097" max="4097" width="3.42578125" style="310" customWidth="1"/>
    <col min="4098" max="4098" width="18.7109375" style="310" customWidth="1"/>
    <col min="4099" max="4099" width="95.5703125" style="310" customWidth="1"/>
    <col min="4100" max="4100" width="15.28515625" style="310" customWidth="1"/>
    <col min="4101" max="4101" width="2.7109375" style="310" customWidth="1"/>
    <col min="4102" max="4102" width="1.7109375" style="310" customWidth="1"/>
    <col min="4103" max="4352" width="15.7109375" style="310"/>
    <col min="4353" max="4353" width="3.42578125" style="310" customWidth="1"/>
    <col min="4354" max="4354" width="18.7109375" style="310" customWidth="1"/>
    <col min="4355" max="4355" width="95.5703125" style="310" customWidth="1"/>
    <col min="4356" max="4356" width="15.28515625" style="310" customWidth="1"/>
    <col min="4357" max="4357" width="2.7109375" style="310" customWidth="1"/>
    <col min="4358" max="4358" width="1.7109375" style="310" customWidth="1"/>
    <col min="4359" max="4608" width="15.7109375" style="310"/>
    <col min="4609" max="4609" width="3.42578125" style="310" customWidth="1"/>
    <col min="4610" max="4610" width="18.7109375" style="310" customWidth="1"/>
    <col min="4611" max="4611" width="95.5703125" style="310" customWidth="1"/>
    <col min="4612" max="4612" width="15.28515625" style="310" customWidth="1"/>
    <col min="4613" max="4613" width="2.7109375" style="310" customWidth="1"/>
    <col min="4614" max="4614" width="1.7109375" style="310" customWidth="1"/>
    <col min="4615" max="4864" width="15.7109375" style="310"/>
    <col min="4865" max="4865" width="3.42578125" style="310" customWidth="1"/>
    <col min="4866" max="4866" width="18.7109375" style="310" customWidth="1"/>
    <col min="4867" max="4867" width="95.5703125" style="310" customWidth="1"/>
    <col min="4868" max="4868" width="15.28515625" style="310" customWidth="1"/>
    <col min="4869" max="4869" width="2.7109375" style="310" customWidth="1"/>
    <col min="4870" max="4870" width="1.7109375" style="310" customWidth="1"/>
    <col min="4871" max="5120" width="15.7109375" style="310"/>
    <col min="5121" max="5121" width="3.42578125" style="310" customWidth="1"/>
    <col min="5122" max="5122" width="18.7109375" style="310" customWidth="1"/>
    <col min="5123" max="5123" width="95.5703125" style="310" customWidth="1"/>
    <col min="5124" max="5124" width="15.28515625" style="310" customWidth="1"/>
    <col min="5125" max="5125" width="2.7109375" style="310" customWidth="1"/>
    <col min="5126" max="5126" width="1.7109375" style="310" customWidth="1"/>
    <col min="5127" max="5376" width="15.7109375" style="310"/>
    <col min="5377" max="5377" width="3.42578125" style="310" customWidth="1"/>
    <col min="5378" max="5378" width="18.7109375" style="310" customWidth="1"/>
    <col min="5379" max="5379" width="95.5703125" style="310" customWidth="1"/>
    <col min="5380" max="5380" width="15.28515625" style="310" customWidth="1"/>
    <col min="5381" max="5381" width="2.7109375" style="310" customWidth="1"/>
    <col min="5382" max="5382" width="1.7109375" style="310" customWidth="1"/>
    <col min="5383" max="5632" width="15.7109375" style="310"/>
    <col min="5633" max="5633" width="3.42578125" style="310" customWidth="1"/>
    <col min="5634" max="5634" width="18.7109375" style="310" customWidth="1"/>
    <col min="5635" max="5635" width="95.5703125" style="310" customWidth="1"/>
    <col min="5636" max="5636" width="15.28515625" style="310" customWidth="1"/>
    <col min="5637" max="5637" width="2.7109375" style="310" customWidth="1"/>
    <col min="5638" max="5638" width="1.7109375" style="310" customWidth="1"/>
    <col min="5639" max="5888" width="15.7109375" style="310"/>
    <col min="5889" max="5889" width="3.42578125" style="310" customWidth="1"/>
    <col min="5890" max="5890" width="18.7109375" style="310" customWidth="1"/>
    <col min="5891" max="5891" width="95.5703125" style="310" customWidth="1"/>
    <col min="5892" max="5892" width="15.28515625" style="310" customWidth="1"/>
    <col min="5893" max="5893" width="2.7109375" style="310" customWidth="1"/>
    <col min="5894" max="5894" width="1.7109375" style="310" customWidth="1"/>
    <col min="5895" max="6144" width="15.7109375" style="310"/>
    <col min="6145" max="6145" width="3.42578125" style="310" customWidth="1"/>
    <col min="6146" max="6146" width="18.7109375" style="310" customWidth="1"/>
    <col min="6147" max="6147" width="95.5703125" style="310" customWidth="1"/>
    <col min="6148" max="6148" width="15.28515625" style="310" customWidth="1"/>
    <col min="6149" max="6149" width="2.7109375" style="310" customWidth="1"/>
    <col min="6150" max="6150" width="1.7109375" style="310" customWidth="1"/>
    <col min="6151" max="6400" width="15.7109375" style="310"/>
    <col min="6401" max="6401" width="3.42578125" style="310" customWidth="1"/>
    <col min="6402" max="6402" width="18.7109375" style="310" customWidth="1"/>
    <col min="6403" max="6403" width="95.5703125" style="310" customWidth="1"/>
    <col min="6404" max="6404" width="15.28515625" style="310" customWidth="1"/>
    <col min="6405" max="6405" width="2.7109375" style="310" customWidth="1"/>
    <col min="6406" max="6406" width="1.7109375" style="310" customWidth="1"/>
    <col min="6407" max="6656" width="15.7109375" style="310"/>
    <col min="6657" max="6657" width="3.42578125" style="310" customWidth="1"/>
    <col min="6658" max="6658" width="18.7109375" style="310" customWidth="1"/>
    <col min="6659" max="6659" width="95.5703125" style="310" customWidth="1"/>
    <col min="6660" max="6660" width="15.28515625" style="310" customWidth="1"/>
    <col min="6661" max="6661" width="2.7109375" style="310" customWidth="1"/>
    <col min="6662" max="6662" width="1.7109375" style="310" customWidth="1"/>
    <col min="6663" max="6912" width="15.7109375" style="310"/>
    <col min="6913" max="6913" width="3.42578125" style="310" customWidth="1"/>
    <col min="6914" max="6914" width="18.7109375" style="310" customWidth="1"/>
    <col min="6915" max="6915" width="95.5703125" style="310" customWidth="1"/>
    <col min="6916" max="6916" width="15.28515625" style="310" customWidth="1"/>
    <col min="6917" max="6917" width="2.7109375" style="310" customWidth="1"/>
    <col min="6918" max="6918" width="1.7109375" style="310" customWidth="1"/>
    <col min="6919" max="7168" width="15.7109375" style="310"/>
    <col min="7169" max="7169" width="3.42578125" style="310" customWidth="1"/>
    <col min="7170" max="7170" width="18.7109375" style="310" customWidth="1"/>
    <col min="7171" max="7171" width="95.5703125" style="310" customWidth="1"/>
    <col min="7172" max="7172" width="15.28515625" style="310" customWidth="1"/>
    <col min="7173" max="7173" width="2.7109375" style="310" customWidth="1"/>
    <col min="7174" max="7174" width="1.7109375" style="310" customWidth="1"/>
    <col min="7175" max="7424" width="15.7109375" style="310"/>
    <col min="7425" max="7425" width="3.42578125" style="310" customWidth="1"/>
    <col min="7426" max="7426" width="18.7109375" style="310" customWidth="1"/>
    <col min="7427" max="7427" width="95.5703125" style="310" customWidth="1"/>
    <col min="7428" max="7428" width="15.28515625" style="310" customWidth="1"/>
    <col min="7429" max="7429" width="2.7109375" style="310" customWidth="1"/>
    <col min="7430" max="7430" width="1.7109375" style="310" customWidth="1"/>
    <col min="7431" max="7680" width="15.7109375" style="310"/>
    <col min="7681" max="7681" width="3.42578125" style="310" customWidth="1"/>
    <col min="7682" max="7682" width="18.7109375" style="310" customWidth="1"/>
    <col min="7683" max="7683" width="95.5703125" style="310" customWidth="1"/>
    <col min="7684" max="7684" width="15.28515625" style="310" customWidth="1"/>
    <col min="7685" max="7685" width="2.7109375" style="310" customWidth="1"/>
    <col min="7686" max="7686" width="1.7109375" style="310" customWidth="1"/>
    <col min="7687" max="7936" width="15.7109375" style="310"/>
    <col min="7937" max="7937" width="3.42578125" style="310" customWidth="1"/>
    <col min="7938" max="7938" width="18.7109375" style="310" customWidth="1"/>
    <col min="7939" max="7939" width="95.5703125" style="310" customWidth="1"/>
    <col min="7940" max="7940" width="15.28515625" style="310" customWidth="1"/>
    <col min="7941" max="7941" width="2.7109375" style="310" customWidth="1"/>
    <col min="7942" max="7942" width="1.7109375" style="310" customWidth="1"/>
    <col min="7943" max="8192" width="15.7109375" style="310"/>
    <col min="8193" max="8193" width="3.42578125" style="310" customWidth="1"/>
    <col min="8194" max="8194" width="18.7109375" style="310" customWidth="1"/>
    <col min="8195" max="8195" width="95.5703125" style="310" customWidth="1"/>
    <col min="8196" max="8196" width="15.28515625" style="310" customWidth="1"/>
    <col min="8197" max="8197" width="2.7109375" style="310" customWidth="1"/>
    <col min="8198" max="8198" width="1.7109375" style="310" customWidth="1"/>
    <col min="8199" max="8448" width="15.7109375" style="310"/>
    <col min="8449" max="8449" width="3.42578125" style="310" customWidth="1"/>
    <col min="8450" max="8450" width="18.7109375" style="310" customWidth="1"/>
    <col min="8451" max="8451" width="95.5703125" style="310" customWidth="1"/>
    <col min="8452" max="8452" width="15.28515625" style="310" customWidth="1"/>
    <col min="8453" max="8453" width="2.7109375" style="310" customWidth="1"/>
    <col min="8454" max="8454" width="1.7109375" style="310" customWidth="1"/>
    <col min="8455" max="8704" width="15.7109375" style="310"/>
    <col min="8705" max="8705" width="3.42578125" style="310" customWidth="1"/>
    <col min="8706" max="8706" width="18.7109375" style="310" customWidth="1"/>
    <col min="8707" max="8707" width="95.5703125" style="310" customWidth="1"/>
    <col min="8708" max="8708" width="15.28515625" style="310" customWidth="1"/>
    <col min="8709" max="8709" width="2.7109375" style="310" customWidth="1"/>
    <col min="8710" max="8710" width="1.7109375" style="310" customWidth="1"/>
    <col min="8711" max="8960" width="15.7109375" style="310"/>
    <col min="8961" max="8961" width="3.42578125" style="310" customWidth="1"/>
    <col min="8962" max="8962" width="18.7109375" style="310" customWidth="1"/>
    <col min="8963" max="8963" width="95.5703125" style="310" customWidth="1"/>
    <col min="8964" max="8964" width="15.28515625" style="310" customWidth="1"/>
    <col min="8965" max="8965" width="2.7109375" style="310" customWidth="1"/>
    <col min="8966" max="8966" width="1.7109375" style="310" customWidth="1"/>
    <col min="8967" max="9216" width="15.7109375" style="310"/>
    <col min="9217" max="9217" width="3.42578125" style="310" customWidth="1"/>
    <col min="9218" max="9218" width="18.7109375" style="310" customWidth="1"/>
    <col min="9219" max="9219" width="95.5703125" style="310" customWidth="1"/>
    <col min="9220" max="9220" width="15.28515625" style="310" customWidth="1"/>
    <col min="9221" max="9221" width="2.7109375" style="310" customWidth="1"/>
    <col min="9222" max="9222" width="1.7109375" style="310" customWidth="1"/>
    <col min="9223" max="9472" width="15.7109375" style="310"/>
    <col min="9473" max="9473" width="3.42578125" style="310" customWidth="1"/>
    <col min="9474" max="9474" width="18.7109375" style="310" customWidth="1"/>
    <col min="9475" max="9475" width="95.5703125" style="310" customWidth="1"/>
    <col min="9476" max="9476" width="15.28515625" style="310" customWidth="1"/>
    <col min="9477" max="9477" width="2.7109375" style="310" customWidth="1"/>
    <col min="9478" max="9478" width="1.7109375" style="310" customWidth="1"/>
    <col min="9479" max="9728" width="15.7109375" style="310"/>
    <col min="9729" max="9729" width="3.42578125" style="310" customWidth="1"/>
    <col min="9730" max="9730" width="18.7109375" style="310" customWidth="1"/>
    <col min="9731" max="9731" width="95.5703125" style="310" customWidth="1"/>
    <col min="9732" max="9732" width="15.28515625" style="310" customWidth="1"/>
    <col min="9733" max="9733" width="2.7109375" style="310" customWidth="1"/>
    <col min="9734" max="9734" width="1.7109375" style="310" customWidth="1"/>
    <col min="9735" max="9984" width="15.7109375" style="310"/>
    <col min="9985" max="9985" width="3.42578125" style="310" customWidth="1"/>
    <col min="9986" max="9986" width="18.7109375" style="310" customWidth="1"/>
    <col min="9987" max="9987" width="95.5703125" style="310" customWidth="1"/>
    <col min="9988" max="9988" width="15.28515625" style="310" customWidth="1"/>
    <col min="9989" max="9989" width="2.7109375" style="310" customWidth="1"/>
    <col min="9990" max="9990" width="1.7109375" style="310" customWidth="1"/>
    <col min="9991" max="10240" width="15.7109375" style="310"/>
    <col min="10241" max="10241" width="3.42578125" style="310" customWidth="1"/>
    <col min="10242" max="10242" width="18.7109375" style="310" customWidth="1"/>
    <col min="10243" max="10243" width="95.5703125" style="310" customWidth="1"/>
    <col min="10244" max="10244" width="15.28515625" style="310" customWidth="1"/>
    <col min="10245" max="10245" width="2.7109375" style="310" customWidth="1"/>
    <col min="10246" max="10246" width="1.7109375" style="310" customWidth="1"/>
    <col min="10247" max="10496" width="15.7109375" style="310"/>
    <col min="10497" max="10497" width="3.42578125" style="310" customWidth="1"/>
    <col min="10498" max="10498" width="18.7109375" style="310" customWidth="1"/>
    <col min="10499" max="10499" width="95.5703125" style="310" customWidth="1"/>
    <col min="10500" max="10500" width="15.28515625" style="310" customWidth="1"/>
    <col min="10501" max="10501" width="2.7109375" style="310" customWidth="1"/>
    <col min="10502" max="10502" width="1.7109375" style="310" customWidth="1"/>
    <col min="10503" max="10752" width="15.7109375" style="310"/>
    <col min="10753" max="10753" width="3.42578125" style="310" customWidth="1"/>
    <col min="10754" max="10754" width="18.7109375" style="310" customWidth="1"/>
    <col min="10755" max="10755" width="95.5703125" style="310" customWidth="1"/>
    <col min="10756" max="10756" width="15.28515625" style="310" customWidth="1"/>
    <col min="10757" max="10757" width="2.7109375" style="310" customWidth="1"/>
    <col min="10758" max="10758" width="1.7109375" style="310" customWidth="1"/>
    <col min="10759" max="11008" width="15.7109375" style="310"/>
    <col min="11009" max="11009" width="3.42578125" style="310" customWidth="1"/>
    <col min="11010" max="11010" width="18.7109375" style="310" customWidth="1"/>
    <col min="11011" max="11011" width="95.5703125" style="310" customWidth="1"/>
    <col min="11012" max="11012" width="15.28515625" style="310" customWidth="1"/>
    <col min="11013" max="11013" width="2.7109375" style="310" customWidth="1"/>
    <col min="11014" max="11014" width="1.7109375" style="310" customWidth="1"/>
    <col min="11015" max="11264" width="15.7109375" style="310"/>
    <col min="11265" max="11265" width="3.42578125" style="310" customWidth="1"/>
    <col min="11266" max="11266" width="18.7109375" style="310" customWidth="1"/>
    <col min="11267" max="11267" width="95.5703125" style="310" customWidth="1"/>
    <col min="11268" max="11268" width="15.28515625" style="310" customWidth="1"/>
    <col min="11269" max="11269" width="2.7109375" style="310" customWidth="1"/>
    <col min="11270" max="11270" width="1.7109375" style="310" customWidth="1"/>
    <col min="11271" max="11520" width="15.7109375" style="310"/>
    <col min="11521" max="11521" width="3.42578125" style="310" customWidth="1"/>
    <col min="11522" max="11522" width="18.7109375" style="310" customWidth="1"/>
    <col min="11523" max="11523" width="95.5703125" style="310" customWidth="1"/>
    <col min="11524" max="11524" width="15.28515625" style="310" customWidth="1"/>
    <col min="11525" max="11525" width="2.7109375" style="310" customWidth="1"/>
    <col min="11526" max="11526" width="1.7109375" style="310" customWidth="1"/>
    <col min="11527" max="11776" width="15.7109375" style="310"/>
    <col min="11777" max="11777" width="3.42578125" style="310" customWidth="1"/>
    <col min="11778" max="11778" width="18.7109375" style="310" customWidth="1"/>
    <col min="11779" max="11779" width="95.5703125" style="310" customWidth="1"/>
    <col min="11780" max="11780" width="15.28515625" style="310" customWidth="1"/>
    <col min="11781" max="11781" width="2.7109375" style="310" customWidth="1"/>
    <col min="11782" max="11782" width="1.7109375" style="310" customWidth="1"/>
    <col min="11783" max="12032" width="15.7109375" style="310"/>
    <col min="12033" max="12033" width="3.42578125" style="310" customWidth="1"/>
    <col min="12034" max="12034" width="18.7109375" style="310" customWidth="1"/>
    <col min="12035" max="12035" width="95.5703125" style="310" customWidth="1"/>
    <col min="12036" max="12036" width="15.28515625" style="310" customWidth="1"/>
    <col min="12037" max="12037" width="2.7109375" style="310" customWidth="1"/>
    <col min="12038" max="12038" width="1.7109375" style="310" customWidth="1"/>
    <col min="12039" max="12288" width="15.7109375" style="310"/>
    <col min="12289" max="12289" width="3.42578125" style="310" customWidth="1"/>
    <col min="12290" max="12290" width="18.7109375" style="310" customWidth="1"/>
    <col min="12291" max="12291" width="95.5703125" style="310" customWidth="1"/>
    <col min="12292" max="12292" width="15.28515625" style="310" customWidth="1"/>
    <col min="12293" max="12293" width="2.7109375" style="310" customWidth="1"/>
    <col min="12294" max="12294" width="1.7109375" style="310" customWidth="1"/>
    <col min="12295" max="12544" width="15.7109375" style="310"/>
    <col min="12545" max="12545" width="3.42578125" style="310" customWidth="1"/>
    <col min="12546" max="12546" width="18.7109375" style="310" customWidth="1"/>
    <col min="12547" max="12547" width="95.5703125" style="310" customWidth="1"/>
    <col min="12548" max="12548" width="15.28515625" style="310" customWidth="1"/>
    <col min="12549" max="12549" width="2.7109375" style="310" customWidth="1"/>
    <col min="12550" max="12550" width="1.7109375" style="310" customWidth="1"/>
    <col min="12551" max="12800" width="15.7109375" style="310"/>
    <col min="12801" max="12801" width="3.42578125" style="310" customWidth="1"/>
    <col min="12802" max="12802" width="18.7109375" style="310" customWidth="1"/>
    <col min="12803" max="12803" width="95.5703125" style="310" customWidth="1"/>
    <col min="12804" max="12804" width="15.28515625" style="310" customWidth="1"/>
    <col min="12805" max="12805" width="2.7109375" style="310" customWidth="1"/>
    <col min="12806" max="12806" width="1.7109375" style="310" customWidth="1"/>
    <col min="12807" max="13056" width="15.7109375" style="310"/>
    <col min="13057" max="13057" width="3.42578125" style="310" customWidth="1"/>
    <col min="13058" max="13058" width="18.7109375" style="310" customWidth="1"/>
    <col min="13059" max="13059" width="95.5703125" style="310" customWidth="1"/>
    <col min="13060" max="13060" width="15.28515625" style="310" customWidth="1"/>
    <col min="13061" max="13061" width="2.7109375" style="310" customWidth="1"/>
    <col min="13062" max="13062" width="1.7109375" style="310" customWidth="1"/>
    <col min="13063" max="13312" width="15.7109375" style="310"/>
    <col min="13313" max="13313" width="3.42578125" style="310" customWidth="1"/>
    <col min="13314" max="13314" width="18.7109375" style="310" customWidth="1"/>
    <col min="13315" max="13315" width="95.5703125" style="310" customWidth="1"/>
    <col min="13316" max="13316" width="15.28515625" style="310" customWidth="1"/>
    <col min="13317" max="13317" width="2.7109375" style="310" customWidth="1"/>
    <col min="13318" max="13318" width="1.7109375" style="310" customWidth="1"/>
    <col min="13319" max="13568" width="15.7109375" style="310"/>
    <col min="13569" max="13569" width="3.42578125" style="310" customWidth="1"/>
    <col min="13570" max="13570" width="18.7109375" style="310" customWidth="1"/>
    <col min="13571" max="13571" width="95.5703125" style="310" customWidth="1"/>
    <col min="13572" max="13572" width="15.28515625" style="310" customWidth="1"/>
    <col min="13573" max="13573" width="2.7109375" style="310" customWidth="1"/>
    <col min="13574" max="13574" width="1.7109375" style="310" customWidth="1"/>
    <col min="13575" max="13824" width="15.7109375" style="310"/>
    <col min="13825" max="13825" width="3.42578125" style="310" customWidth="1"/>
    <col min="13826" max="13826" width="18.7109375" style="310" customWidth="1"/>
    <col min="13827" max="13827" width="95.5703125" style="310" customWidth="1"/>
    <col min="13828" max="13828" width="15.28515625" style="310" customWidth="1"/>
    <col min="13829" max="13829" width="2.7109375" style="310" customWidth="1"/>
    <col min="13830" max="13830" width="1.7109375" style="310" customWidth="1"/>
    <col min="13831" max="14080" width="15.7109375" style="310"/>
    <col min="14081" max="14081" width="3.42578125" style="310" customWidth="1"/>
    <col min="14082" max="14082" width="18.7109375" style="310" customWidth="1"/>
    <col min="14083" max="14083" width="95.5703125" style="310" customWidth="1"/>
    <col min="14084" max="14084" width="15.28515625" style="310" customWidth="1"/>
    <col min="14085" max="14085" width="2.7109375" style="310" customWidth="1"/>
    <col min="14086" max="14086" width="1.7109375" style="310" customWidth="1"/>
    <col min="14087" max="14336" width="15.7109375" style="310"/>
    <col min="14337" max="14337" width="3.42578125" style="310" customWidth="1"/>
    <col min="14338" max="14338" width="18.7109375" style="310" customWidth="1"/>
    <col min="14339" max="14339" width="95.5703125" style="310" customWidth="1"/>
    <col min="14340" max="14340" width="15.28515625" style="310" customWidth="1"/>
    <col min="14341" max="14341" width="2.7109375" style="310" customWidth="1"/>
    <col min="14342" max="14342" width="1.7109375" style="310" customWidth="1"/>
    <col min="14343" max="14592" width="15.7109375" style="310"/>
    <col min="14593" max="14593" width="3.42578125" style="310" customWidth="1"/>
    <col min="14594" max="14594" width="18.7109375" style="310" customWidth="1"/>
    <col min="14595" max="14595" width="95.5703125" style="310" customWidth="1"/>
    <col min="14596" max="14596" width="15.28515625" style="310" customWidth="1"/>
    <col min="14597" max="14597" width="2.7109375" style="310" customWidth="1"/>
    <col min="14598" max="14598" width="1.7109375" style="310" customWidth="1"/>
    <col min="14599" max="14848" width="15.7109375" style="310"/>
    <col min="14849" max="14849" width="3.42578125" style="310" customWidth="1"/>
    <col min="14850" max="14850" width="18.7109375" style="310" customWidth="1"/>
    <col min="14851" max="14851" width="95.5703125" style="310" customWidth="1"/>
    <col min="14852" max="14852" width="15.28515625" style="310" customWidth="1"/>
    <col min="14853" max="14853" width="2.7109375" style="310" customWidth="1"/>
    <col min="14854" max="14854" width="1.7109375" style="310" customWidth="1"/>
    <col min="14855" max="15104" width="15.7109375" style="310"/>
    <col min="15105" max="15105" width="3.42578125" style="310" customWidth="1"/>
    <col min="15106" max="15106" width="18.7109375" style="310" customWidth="1"/>
    <col min="15107" max="15107" width="95.5703125" style="310" customWidth="1"/>
    <col min="15108" max="15108" width="15.28515625" style="310" customWidth="1"/>
    <col min="15109" max="15109" width="2.7109375" style="310" customWidth="1"/>
    <col min="15110" max="15110" width="1.7109375" style="310" customWidth="1"/>
    <col min="15111" max="15360" width="15.7109375" style="310"/>
    <col min="15361" max="15361" width="3.42578125" style="310" customWidth="1"/>
    <col min="15362" max="15362" width="18.7109375" style="310" customWidth="1"/>
    <col min="15363" max="15363" width="95.5703125" style="310" customWidth="1"/>
    <col min="15364" max="15364" width="15.28515625" style="310" customWidth="1"/>
    <col min="15365" max="15365" width="2.7109375" style="310" customWidth="1"/>
    <col min="15366" max="15366" width="1.7109375" style="310" customWidth="1"/>
    <col min="15367" max="15616" width="15.7109375" style="310"/>
    <col min="15617" max="15617" width="3.42578125" style="310" customWidth="1"/>
    <col min="15618" max="15618" width="18.7109375" style="310" customWidth="1"/>
    <col min="15619" max="15619" width="95.5703125" style="310" customWidth="1"/>
    <col min="15620" max="15620" width="15.28515625" style="310" customWidth="1"/>
    <col min="15621" max="15621" width="2.7109375" style="310" customWidth="1"/>
    <col min="15622" max="15622" width="1.7109375" style="310" customWidth="1"/>
    <col min="15623" max="15872" width="15.7109375" style="310"/>
    <col min="15873" max="15873" width="3.42578125" style="310" customWidth="1"/>
    <col min="15874" max="15874" width="18.7109375" style="310" customWidth="1"/>
    <col min="15875" max="15875" width="95.5703125" style="310" customWidth="1"/>
    <col min="15876" max="15876" width="15.28515625" style="310" customWidth="1"/>
    <col min="15877" max="15877" width="2.7109375" style="310" customWidth="1"/>
    <col min="15878" max="15878" width="1.7109375" style="310" customWidth="1"/>
    <col min="15879" max="16128" width="15.7109375" style="310"/>
    <col min="16129" max="16129" width="3.42578125" style="310" customWidth="1"/>
    <col min="16130" max="16130" width="18.7109375" style="310" customWidth="1"/>
    <col min="16131" max="16131" width="95.5703125" style="310" customWidth="1"/>
    <col min="16132" max="16132" width="15.28515625" style="310" customWidth="1"/>
    <col min="16133" max="16133" width="2.7109375" style="310" customWidth="1"/>
    <col min="16134" max="16134" width="1.7109375" style="310" customWidth="1"/>
    <col min="16135" max="16384" width="15.7109375" style="310"/>
  </cols>
  <sheetData>
    <row r="1" spans="2:4" ht="12" customHeight="1" x14ac:dyDescent="0.25"/>
    <row r="2" spans="2:4" ht="12" customHeight="1" x14ac:dyDescent="0.25"/>
    <row r="3" spans="2:4" ht="12" customHeight="1" x14ac:dyDescent="0.25"/>
    <row r="4" spans="2:4" ht="15.75" customHeight="1" x14ac:dyDescent="0.25">
      <c r="B4" s="320"/>
      <c r="C4" s="319"/>
    </row>
    <row r="5" spans="2:4" ht="191.25" customHeight="1" x14ac:dyDescent="0.25">
      <c r="B5" s="318"/>
      <c r="C5" s="609" t="s">
        <v>2678</v>
      </c>
      <c r="D5" s="609"/>
    </row>
    <row r="6" spans="2:4" ht="191.25" customHeight="1" x14ac:dyDescent="0.25">
      <c r="B6" s="318"/>
      <c r="C6" s="317"/>
      <c r="D6" s="317"/>
    </row>
    <row r="7" spans="2:4" ht="124.5" customHeight="1" x14ac:dyDescent="0.25">
      <c r="C7" s="316"/>
    </row>
    <row r="8" spans="2:4" ht="27.75" customHeight="1" x14ac:dyDescent="0.25">
      <c r="B8" s="315"/>
      <c r="C8" s="314"/>
    </row>
    <row r="9" spans="2:4" ht="27.75" customHeight="1" x14ac:dyDescent="0.25">
      <c r="C9" s="314"/>
    </row>
    <row r="22" spans="2:3" x14ac:dyDescent="0.25">
      <c r="B22" s="310" t="s">
        <v>2256</v>
      </c>
      <c r="C22" s="313" t="s">
        <v>2214</v>
      </c>
    </row>
    <row r="23" spans="2:3" x14ac:dyDescent="0.25">
      <c r="B23" s="310" t="s">
        <v>2255</v>
      </c>
      <c r="C23" s="313" t="s">
        <v>2254</v>
      </c>
    </row>
    <row r="24" spans="2:3" x14ac:dyDescent="0.25">
      <c r="B24" s="313"/>
      <c r="C24" s="313"/>
    </row>
    <row r="25" spans="2:3" x14ac:dyDescent="0.25">
      <c r="B25" s="310" t="s">
        <v>2253</v>
      </c>
      <c r="C25" s="313" t="s">
        <v>2252</v>
      </c>
    </row>
    <row r="26" spans="2:3" x14ac:dyDescent="0.25">
      <c r="B26" s="310" t="s">
        <v>2251</v>
      </c>
      <c r="C26" s="310" t="s">
        <v>2250</v>
      </c>
    </row>
    <row r="27" spans="2:3" x14ac:dyDescent="0.25">
      <c r="B27" s="310" t="s">
        <v>2249</v>
      </c>
      <c r="C27" s="313" t="s">
        <v>2248</v>
      </c>
    </row>
    <row r="28" spans="2:3" x14ac:dyDescent="0.25">
      <c r="B28" s="310" t="s">
        <v>2247</v>
      </c>
      <c r="C28" s="313" t="s">
        <v>2246</v>
      </c>
    </row>
    <row r="29" spans="2:3" x14ac:dyDescent="0.25">
      <c r="B29" s="310" t="s">
        <v>2245</v>
      </c>
      <c r="C29" s="313" t="s">
        <v>2244</v>
      </c>
    </row>
    <row r="30" spans="2:3" x14ac:dyDescent="0.25">
      <c r="B30" s="310" t="s">
        <v>2243</v>
      </c>
      <c r="C30" s="312">
        <v>44470</v>
      </c>
    </row>
    <row r="31" spans="2:3" x14ac:dyDescent="0.25">
      <c r="B31" s="311" t="s">
        <v>2242</v>
      </c>
      <c r="C31" s="310" t="s">
        <v>2679</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622CC67C-23F8-42C1-B333-5D5BC644F424}"/>
</file>

<file path=customXml/itemProps2.xml><?xml version="1.0" encoding="utf-8"?>
<ds:datastoreItem xmlns:ds="http://schemas.openxmlformats.org/officeDocument/2006/customXml" ds:itemID="{98492990-92D0-4052-8E62-1219F967E031}"/>
</file>

<file path=customXml/itemProps3.xml><?xml version="1.0" encoding="utf-8"?>
<ds:datastoreItem xmlns:ds="http://schemas.openxmlformats.org/officeDocument/2006/customXml" ds:itemID="{97208FAF-2F2F-4B49-BE27-D187F425B6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Disclaimer</vt:lpstr>
      <vt:lpstr>Introduction</vt:lpstr>
      <vt:lpstr>A. HTT General</vt:lpstr>
      <vt:lpstr>B1. HTT Mortgage Assets</vt:lpstr>
      <vt:lpstr>E. Optional ECB-ECAIs data</vt:lpstr>
      <vt:lpstr>F1. Optional Sustainable M data</vt:lpstr>
      <vt:lpstr>Temp. Optional COVID 19 imp</vt:lpstr>
      <vt:lpstr>C. HTT Harmonised Glossary</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E.g. General</vt:lpstr>
      <vt:lpstr>E.g. Other</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Inger Lise Wolff-Jensen</cp:lastModifiedBy>
  <cp:lastPrinted>2016-05-20T08:25:54Z</cp:lastPrinted>
  <dcterms:created xsi:type="dcterms:W3CDTF">2016-04-21T08:07:20Z</dcterms:created>
  <dcterms:modified xsi:type="dcterms:W3CDTF">2021-10-01T10:51:06Z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Order">
    <vt:r8>151900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