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Default Extension="xml" ContentType="application/xml"/>
  <Override PartName="/xl/pivotTables/pivotTable16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Tables/pivotTable23.xml" ContentType="application/vnd.openxmlformats-officedocument.spreadsheetml.pivotTab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8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Tables/pivotTable20.xml" ContentType="application/vnd.openxmlformats-officedocument.spreadsheetml.pivotTable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worksheets/sheet11.xml" ContentType="application/vnd.openxmlformats-officedocument.spreadsheetml.worksheet+xml"/>
  <Override PartName="/xl/pivotCache/pivotCacheDefinition8.xml" ContentType="application/vnd.openxmlformats-officedocument.spreadsheetml.pivotCacheDefinition+xml"/>
  <Override PartName="/xl/pivotTables/pivotTable18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hidePivotFieldList="1" defaultThemeVersion="124226"/>
  <bookViews>
    <workbookView xWindow="12915" yWindow="60" windowWidth="11055" windowHeight="10080" tabRatio="763" activeTab="11"/>
  </bookViews>
  <sheets>
    <sheet name="M1+M2" sheetId="3" r:id="rId1"/>
    <sheet name="M3" sheetId="4" r:id="rId2"/>
    <sheet name="M4" sheetId="5" r:id="rId3"/>
    <sheet name="M5" sheetId="6" r:id="rId4"/>
    <sheet name="M6" sheetId="7" r:id="rId5"/>
    <sheet name="M7" sheetId="8" r:id="rId6"/>
    <sheet name="M8" sheetId="9" r:id="rId7"/>
    <sheet name="M9" sheetId="10" r:id="rId8"/>
    <sheet name="M10" sheetId="11" r:id="rId9"/>
    <sheet name="M11" sheetId="21" r:id="rId10"/>
    <sheet name="Data_90" sheetId="31" state="hidden" r:id="rId11"/>
    <sheet name="A" sheetId="14" r:id="rId12"/>
    <sheet name="X2" sheetId="19" r:id="rId13"/>
    <sheet name="G1.1" sheetId="15" r:id="rId14"/>
    <sheet name="G2" sheetId="16" r:id="rId15"/>
    <sheet name="G.3" sheetId="17" r:id="rId16"/>
    <sheet name="G.4" sheetId="18" r:id="rId17"/>
    <sheet name="Data_M11" sheetId="32" state="hidden" r:id="rId18"/>
    <sheet name="Data_M31" sheetId="34" state="hidden" r:id="rId19"/>
    <sheet name="Data_M511" sheetId="36" state="hidden" r:id="rId20"/>
    <sheet name="Data_M61" sheetId="37" state="hidden" r:id="rId21"/>
    <sheet name="Data_M91" sheetId="38" state="hidden" r:id="rId22"/>
    <sheet name="Data_M101" sheetId="39" state="hidden" r:id="rId23"/>
  </sheets>
  <definedNames>
    <definedName name="DATA">#REF!</definedName>
    <definedName name="Data_90">Data_90!$A$1:$F$31</definedName>
    <definedName name="Data_M1">Data_M11!$A$1:$P$31</definedName>
    <definedName name="Data_M101">Data_M101!$A$1:$Q$211</definedName>
    <definedName name="Data_M1a">#REF!</definedName>
    <definedName name="Data_M3">Data_M31!$A$1:$Q$211</definedName>
    <definedName name="Data_M3a">#REF!</definedName>
    <definedName name="Data_M5">#REF!</definedName>
    <definedName name="Data_M51">Data_M511!$A$1:$Q$181</definedName>
    <definedName name="Data_M61">Data_M61!$A$1:$R$361</definedName>
    <definedName name="Data_M91">Data_M91!$A$1:$Q$151</definedName>
    <definedName name="ecbc_backup_M1">#REF!</definedName>
    <definedName name="ecbc_backup_M1_1">#REF!</definedName>
    <definedName name="ecbc_backup_M10">#REF!</definedName>
    <definedName name="ecbc_backup_M3">#REF!</definedName>
    <definedName name="ecbc_backup_M5">#REF!</definedName>
    <definedName name="ecbc_backup_M6">#REF!</definedName>
    <definedName name="ecbc_backup_M9">#REF!</definedName>
  </definedNames>
  <calcPr calcId="125725"/>
  <pivotCaches>
    <pivotCache cacheId="7" r:id="rId24"/>
    <pivotCache cacheId="8" r:id="rId25"/>
    <pivotCache cacheId="9" r:id="rId26"/>
    <pivotCache cacheId="10" r:id="rId27"/>
    <pivotCache cacheId="11" r:id="rId28"/>
    <pivotCache cacheId="12" r:id="rId29"/>
    <pivotCache cacheId="13" r:id="rId30"/>
    <pivotCache cacheId="14" r:id="rId31"/>
  </pivotCaches>
</workbook>
</file>

<file path=xl/calcChain.xml><?xml version="1.0" encoding="utf-8"?>
<calcChain xmlns="http://schemas.openxmlformats.org/spreadsheetml/2006/main">
  <c r="B9" i="14"/>
  <c r="L48" i="11" l="1"/>
  <c r="L47"/>
  <c r="L46"/>
  <c r="L45"/>
  <c r="M42"/>
  <c r="L27" i="3" l="1"/>
  <c r="L28" s="1"/>
  <c r="L31"/>
  <c r="L30"/>
  <c r="L32"/>
  <c r="M47" i="11"/>
  <c r="M46"/>
  <c r="M45"/>
  <c r="M73" i="5"/>
  <c r="D88" s="1"/>
  <c r="M74"/>
  <c r="M75"/>
  <c r="D90" s="1"/>
  <c r="M76"/>
  <c r="D91" s="1"/>
  <c r="M77"/>
  <c r="E92" s="1"/>
  <c r="M78"/>
  <c r="D93" s="1"/>
  <c r="M79"/>
  <c r="E94" s="1"/>
  <c r="M80"/>
  <c r="D95" s="1"/>
  <c r="M81"/>
  <c r="E96" s="1"/>
  <c r="M82"/>
  <c r="D97" s="1"/>
  <c r="M72"/>
  <c r="E87" s="1"/>
  <c r="M51"/>
  <c r="M42"/>
  <c r="E56" s="1"/>
  <c r="M43"/>
  <c r="M44"/>
  <c r="E58" s="1"/>
  <c r="M45"/>
  <c r="M46"/>
  <c r="E60" s="1"/>
  <c r="M47"/>
  <c r="M48"/>
  <c r="E62" s="1"/>
  <c r="M49"/>
  <c r="M50"/>
  <c r="E64" s="1"/>
  <c r="M41"/>
  <c r="G97"/>
  <c r="I97"/>
  <c r="K97"/>
  <c r="M97"/>
  <c r="D96"/>
  <c r="E95"/>
  <c r="G95"/>
  <c r="I95"/>
  <c r="K95"/>
  <c r="M95"/>
  <c r="C94"/>
  <c r="E93"/>
  <c r="G93"/>
  <c r="I93"/>
  <c r="K93"/>
  <c r="M93"/>
  <c r="D92"/>
  <c r="L92"/>
  <c r="E91"/>
  <c r="G91"/>
  <c r="I91"/>
  <c r="K91"/>
  <c r="M91"/>
  <c r="C91"/>
  <c r="E90"/>
  <c r="I90"/>
  <c r="M90"/>
  <c r="D89"/>
  <c r="E89"/>
  <c r="F89"/>
  <c r="G89"/>
  <c r="H89"/>
  <c r="I89"/>
  <c r="J89"/>
  <c r="K89"/>
  <c r="L89"/>
  <c r="M89"/>
  <c r="C89"/>
  <c r="E88"/>
  <c r="I88"/>
  <c r="M88"/>
  <c r="F87"/>
  <c r="J87"/>
  <c r="C87"/>
  <c r="D65"/>
  <c r="E65"/>
  <c r="F65"/>
  <c r="G65"/>
  <c r="H65"/>
  <c r="I65"/>
  <c r="J65"/>
  <c r="K65"/>
  <c r="L65"/>
  <c r="M65"/>
  <c r="C65"/>
  <c r="H64"/>
  <c r="D63"/>
  <c r="E63"/>
  <c r="F63"/>
  <c r="G63"/>
  <c r="H63"/>
  <c r="I63"/>
  <c r="J63"/>
  <c r="K63"/>
  <c r="L63"/>
  <c r="M63"/>
  <c r="C63"/>
  <c r="J62"/>
  <c r="D61"/>
  <c r="E61"/>
  <c r="F61"/>
  <c r="G61"/>
  <c r="H61"/>
  <c r="I61"/>
  <c r="J61"/>
  <c r="K61"/>
  <c r="L61"/>
  <c r="M61"/>
  <c r="C61"/>
  <c r="H60"/>
  <c r="D59"/>
  <c r="E59"/>
  <c r="F59"/>
  <c r="G59"/>
  <c r="H59"/>
  <c r="I59"/>
  <c r="J59"/>
  <c r="K59"/>
  <c r="L59"/>
  <c r="M59"/>
  <c r="C59"/>
  <c r="J58"/>
  <c r="D57"/>
  <c r="E57"/>
  <c r="F57"/>
  <c r="G57"/>
  <c r="H57"/>
  <c r="I57"/>
  <c r="J57"/>
  <c r="K57"/>
  <c r="L57"/>
  <c r="M57"/>
  <c r="C57"/>
  <c r="D56"/>
  <c r="H56"/>
  <c r="L56"/>
  <c r="E55"/>
  <c r="F55"/>
  <c r="G55"/>
  <c r="H55"/>
  <c r="I55"/>
  <c r="J55"/>
  <c r="K55"/>
  <c r="L55"/>
  <c r="M55"/>
  <c r="D55"/>
  <c r="C55"/>
  <c r="M9"/>
  <c r="L25" s="1"/>
  <c r="M10"/>
  <c r="D26" s="1"/>
  <c r="M11"/>
  <c r="D27" s="1"/>
  <c r="M12"/>
  <c r="E28" s="1"/>
  <c r="M13"/>
  <c r="D29" s="1"/>
  <c r="M14"/>
  <c r="E30" s="1"/>
  <c r="M15"/>
  <c r="D31" s="1"/>
  <c r="M16"/>
  <c r="E32" s="1"/>
  <c r="M17"/>
  <c r="D33" s="1"/>
  <c r="M18"/>
  <c r="E34" s="1"/>
  <c r="M8"/>
  <c r="D24" s="1"/>
  <c r="C58" l="1"/>
  <c r="F58"/>
  <c r="L60"/>
  <c r="D60"/>
  <c r="C62"/>
  <c r="F62"/>
  <c r="L64"/>
  <c r="D64"/>
  <c r="F94"/>
  <c r="L96"/>
  <c r="C56"/>
  <c r="J56"/>
  <c r="F56"/>
  <c r="L58"/>
  <c r="H58"/>
  <c r="D58"/>
  <c r="C60"/>
  <c r="J60"/>
  <c r="F60"/>
  <c r="L62"/>
  <c r="H62"/>
  <c r="D62"/>
  <c r="C64"/>
  <c r="J64"/>
  <c r="F64"/>
  <c r="L87"/>
  <c r="H87"/>
  <c r="D87"/>
  <c r="K88"/>
  <c r="G88"/>
  <c r="K90"/>
  <c r="G90"/>
  <c r="C92"/>
  <c r="H92"/>
  <c r="J94"/>
  <c r="H96"/>
  <c r="M56"/>
  <c r="K56"/>
  <c r="I56"/>
  <c r="G56"/>
  <c r="M58"/>
  <c r="K58"/>
  <c r="I58"/>
  <c r="G58"/>
  <c r="M60"/>
  <c r="K60"/>
  <c r="I60"/>
  <c r="G60"/>
  <c r="M62"/>
  <c r="K62"/>
  <c r="I62"/>
  <c r="G62"/>
  <c r="M64"/>
  <c r="K64"/>
  <c r="I64"/>
  <c r="G64"/>
  <c r="M87"/>
  <c r="K87"/>
  <c r="I87"/>
  <c r="G87"/>
  <c r="C88"/>
  <c r="L88"/>
  <c r="J88"/>
  <c r="H88"/>
  <c r="F88"/>
  <c r="C90"/>
  <c r="L90"/>
  <c r="J90"/>
  <c r="H90"/>
  <c r="F90"/>
  <c r="M92"/>
  <c r="J92"/>
  <c r="F92"/>
  <c r="L94"/>
  <c r="H94"/>
  <c r="D94"/>
  <c r="C96"/>
  <c r="J96"/>
  <c r="F96"/>
  <c r="K92"/>
  <c r="I92"/>
  <c r="G92"/>
  <c r="M94"/>
  <c r="K94"/>
  <c r="I94"/>
  <c r="G94"/>
  <c r="M96"/>
  <c r="K96"/>
  <c r="I96"/>
  <c r="G96"/>
  <c r="E97"/>
  <c r="C24"/>
  <c r="L91"/>
  <c r="J91"/>
  <c r="H91"/>
  <c r="F91"/>
  <c r="C93"/>
  <c r="L93"/>
  <c r="J93"/>
  <c r="H93"/>
  <c r="F93"/>
  <c r="C95"/>
  <c r="L95"/>
  <c r="J95"/>
  <c r="H95"/>
  <c r="F95"/>
  <c r="C97"/>
  <c r="L97"/>
  <c r="J97"/>
  <c r="H97"/>
  <c r="F97"/>
  <c r="I24"/>
  <c r="M25"/>
  <c r="K24"/>
  <c r="G24"/>
  <c r="E24"/>
  <c r="M24"/>
  <c r="J25"/>
  <c r="H25"/>
  <c r="F25"/>
  <c r="D25"/>
  <c r="M26"/>
  <c r="K26"/>
  <c r="I26"/>
  <c r="G26"/>
  <c r="E26"/>
  <c r="C26"/>
  <c r="M27"/>
  <c r="K27"/>
  <c r="I27"/>
  <c r="G27"/>
  <c r="E27"/>
  <c r="C28"/>
  <c r="L28"/>
  <c r="J28"/>
  <c r="H28"/>
  <c r="F28"/>
  <c r="D28"/>
  <c r="M29"/>
  <c r="K29"/>
  <c r="I29"/>
  <c r="G29"/>
  <c r="E29"/>
  <c r="C30"/>
  <c r="L30"/>
  <c r="J30"/>
  <c r="H30"/>
  <c r="F30"/>
  <c r="D30"/>
  <c r="M31"/>
  <c r="K31"/>
  <c r="I31"/>
  <c r="G31"/>
  <c r="E31"/>
  <c r="C32"/>
  <c r="L32"/>
  <c r="J32"/>
  <c r="H32"/>
  <c r="F32"/>
  <c r="D32"/>
  <c r="M33"/>
  <c r="K33"/>
  <c r="I33"/>
  <c r="G33"/>
  <c r="E33"/>
  <c r="C34"/>
  <c r="L34"/>
  <c r="J34"/>
  <c r="H34"/>
  <c r="F34"/>
  <c r="D34"/>
  <c r="L24"/>
  <c r="J24"/>
  <c r="H24"/>
  <c r="F24"/>
  <c r="C25"/>
  <c r="K25"/>
  <c r="I25"/>
  <c r="G25"/>
  <c r="E25"/>
  <c r="L26"/>
  <c r="J26"/>
  <c r="H26"/>
  <c r="F26"/>
  <c r="C27"/>
  <c r="L27"/>
  <c r="J27"/>
  <c r="H27"/>
  <c r="F27"/>
  <c r="M28"/>
  <c r="K28"/>
  <c r="I28"/>
  <c r="G28"/>
  <c r="C29"/>
  <c r="L29"/>
  <c r="J29"/>
  <c r="H29"/>
  <c r="F29"/>
  <c r="M30"/>
  <c r="K30"/>
  <c r="I30"/>
  <c r="G30"/>
  <c r="C31"/>
  <c r="L31"/>
  <c r="J31"/>
  <c r="H31"/>
  <c r="F31"/>
  <c r="M32"/>
  <c r="K32"/>
  <c r="I32"/>
  <c r="G32"/>
  <c r="C33"/>
  <c r="L33"/>
  <c r="J33"/>
  <c r="H33"/>
  <c r="F33"/>
  <c r="M34"/>
  <c r="K34"/>
  <c r="I34"/>
  <c r="G34"/>
</calcChain>
</file>

<file path=xl/sharedStrings.xml><?xml version="1.0" encoding="utf-8"?>
<sst xmlns="http://schemas.openxmlformats.org/spreadsheetml/2006/main" count="4520" uniqueCount="247">
  <si>
    <t>ejd</t>
  </si>
  <si>
    <t>kormarint</t>
  </si>
  <si>
    <t>regnavn</t>
  </si>
  <si>
    <t>_TYPE_</t>
  </si>
  <si>
    <t>_FREQ_</t>
  </si>
  <si>
    <t>ltvsum1</t>
  </si>
  <si>
    <t>ltvsum2</t>
  </si>
  <si>
    <t>ltvsum3</t>
  </si>
  <si>
    <t>ltvsum4</t>
  </si>
  <si>
    <t>ltvsum5</t>
  </si>
  <si>
    <t>ltvsum6</t>
  </si>
  <si>
    <t>ltvsum7</t>
  </si>
  <si>
    <t>ltvsum8</t>
  </si>
  <si>
    <t>ltvsum9</t>
  </si>
  <si>
    <t>ltvsum10</t>
  </si>
  <si>
    <t>kormar</t>
  </si>
  <si>
    <t>Agricultur</t>
  </si>
  <si>
    <t>&gt;DKK 100m</t>
  </si>
  <si>
    <t>Eastern Jutland (Region Midtjylland)</t>
  </si>
  <si>
    <t>Greater Copenhagen area (Region Hovedstaden)</t>
  </si>
  <si>
    <t>Northern Jutland (Region Nordjylland)</t>
  </si>
  <si>
    <t>Outside Denmark</t>
  </si>
  <si>
    <t>Remaining Zealand &amp; Bornholm (Region Sjællan</t>
  </si>
  <si>
    <t>Southern Jutland &amp; Funen (Region Syddanmark)</t>
  </si>
  <si>
    <t>DKK 0 - 2m</t>
  </si>
  <si>
    <t>DKK 2 - 5m</t>
  </si>
  <si>
    <t>DKK 20 - 5</t>
  </si>
  <si>
    <t>DKK 5 - 20</t>
  </si>
  <si>
    <t>DKK 50 - 1</t>
  </si>
  <si>
    <t>Cooperative Housing</t>
  </si>
  <si>
    <t>Holiday houses</t>
  </si>
  <si>
    <t>Office and Business</t>
  </si>
  <si>
    <t>Other</t>
  </si>
  <si>
    <t>Owner-occupied homes</t>
  </si>
  <si>
    <t>Private rental</t>
  </si>
  <si>
    <t>Subsidised Housing</t>
  </si>
  <si>
    <t>Kolonneetiketter</t>
  </si>
  <si>
    <t>Hovedtotal</t>
  </si>
  <si>
    <t>Total</t>
  </si>
  <si>
    <t>Sum af kormar</t>
  </si>
  <si>
    <t>Lending, by loan size</t>
  </si>
  <si>
    <t>Tabel M3</t>
  </si>
  <si>
    <t>Rækkeetiketter</t>
  </si>
  <si>
    <t>Værdier</t>
  </si>
  <si>
    <t>0 - 19,9</t>
  </si>
  <si>
    <t>20 - 39,9</t>
  </si>
  <si>
    <t>40 - 59,9</t>
  </si>
  <si>
    <t>60 - 69,9</t>
  </si>
  <si>
    <t>70 - 79,9</t>
  </si>
  <si>
    <t>80 - 84,9</t>
  </si>
  <si>
    <t>85 - 89,9</t>
  </si>
  <si>
    <t>90 - 94,9</t>
  </si>
  <si>
    <t>95 - 100</t>
  </si>
  <si>
    <t>ltvsum0</t>
  </si>
  <si>
    <t>Manufacturing and Manual Industries</t>
  </si>
  <si>
    <t>Social and cultural purpose</t>
  </si>
  <si>
    <t>Number</t>
  </si>
  <si>
    <t>DKK 20 - 50m</t>
  </si>
  <si>
    <t>DKK 50 - 100m</t>
  </si>
  <si>
    <t>Lending by Region</t>
  </si>
  <si>
    <t>loan</t>
  </si>
  <si>
    <t>afdr_fri</t>
  </si>
  <si>
    <t>J</t>
  </si>
  <si>
    <t>N</t>
  </si>
  <si>
    <t>Index loans</t>
  </si>
  <si>
    <t>Adjustable Rate Mortgages (ARM)</t>
  </si>
  <si>
    <t>Fixed-rate loans</t>
  </si>
  <si>
    <t>Money market based loans</t>
  </si>
  <si>
    <t>Capped floaters</t>
  </si>
  <si>
    <t>Non Capped floaters</t>
  </si>
  <si>
    <t>(Alle)</t>
  </si>
  <si>
    <t>total</t>
  </si>
  <si>
    <t>&gt;100</t>
  </si>
  <si>
    <t>Table 5</t>
  </si>
  <si>
    <t>Lending by loan type - IO Loans</t>
  </si>
  <si>
    <t>Table 7</t>
  </si>
  <si>
    <t>Lending by loan type - repayment loans/Amortizing loans</t>
  </si>
  <si>
    <t>Table 8</t>
  </si>
  <si>
    <t>Lending by loan type - all loans</t>
  </si>
  <si>
    <t>Table 4</t>
  </si>
  <si>
    <t>Lending, by-loan-value (LTV)</t>
  </si>
  <si>
    <t>maturity2</t>
  </si>
  <si>
    <t>seasonint</t>
  </si>
  <si>
    <t>&lt;=1 years</t>
  </si>
  <si>
    <t>&gt;20 years</t>
  </si>
  <si>
    <t>&lt;12 months</t>
  </si>
  <si>
    <t>&gt;12 -&lt;= 24 months</t>
  </si>
  <si>
    <t>&gt;24 - &lt;=36 months</t>
  </si>
  <si>
    <t>&gt;60 months</t>
  </si>
  <si>
    <t>&gt;36- &lt;=60 months</t>
  </si>
  <si>
    <t>Table 9</t>
  </si>
  <si>
    <t xml:space="preserve">Lending by seasoning </t>
  </si>
  <si>
    <t>Table 10</t>
  </si>
  <si>
    <t>Lending by remaining maturity</t>
  </si>
  <si>
    <r>
      <t xml:space="preserve">Loan loss provisions </t>
    </r>
    <r>
      <rPr>
        <i/>
        <sz val="8"/>
        <color rgb="FF000000"/>
        <rFont val="Arial"/>
        <family val="2"/>
      </rPr>
      <t>(sum of total individual and group wise loss provisions, end of quarter)</t>
    </r>
  </si>
  <si>
    <t>eligibility as covered bond collateral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</si>
  <si>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Subsidised</t>
    </r>
  </si>
  <si>
    <t>customer type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</si>
  <si>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Other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</si>
  <si>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EUR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</si>
  <si>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DKK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</si>
  <si>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over 5 years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</si>
  <si>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&lt; 1 &lt;= 5 years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</si>
  <si>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0 &lt;= 1 year</t>
    </r>
  </si>
  <si>
    <t xml:space="preserve">Composition by </t>
  </si>
  <si>
    <t>Customer loans (mortgage) (DKKbn)</t>
  </si>
  <si>
    <r>
      <t xml:space="preserve">Value of acquired properties / ships </t>
    </r>
    <r>
      <rPr>
        <i/>
        <sz val="8"/>
        <color rgb="FF000000"/>
        <rFont val="Arial"/>
        <family val="2"/>
      </rPr>
      <t>(temporary possessions, end quarter)</t>
    </r>
  </si>
  <si>
    <r>
      <t xml:space="preserve">Net loan losses </t>
    </r>
    <r>
      <rPr>
        <i/>
        <sz val="8"/>
        <rFont val="Arial"/>
        <family val="2"/>
      </rPr>
      <t>(</t>
    </r>
    <r>
      <rPr>
        <i/>
        <sz val="8"/>
        <color rgb="FF000000"/>
        <rFont val="Arial"/>
        <family val="2"/>
      </rPr>
      <t>Net loan losses and net loan loss provisions)</t>
    </r>
  </si>
  <si>
    <r>
      <t xml:space="preserve">Guarantees </t>
    </r>
    <r>
      <rPr>
        <i/>
        <sz val="8"/>
        <color rgb="FF000000"/>
        <rFont val="Arial"/>
        <family val="2"/>
      </rPr>
      <t>(e.g. provided by states, municipals, banks)</t>
    </r>
    <r>
      <rPr>
        <sz val="8"/>
        <color rgb="FF000000"/>
        <rFont val="Arial"/>
        <family val="2"/>
      </rPr>
      <t xml:space="preserve"> </t>
    </r>
  </si>
  <si>
    <t>Outstanding Senior Unsecured Liabilities</t>
  </si>
  <si>
    <t>Solvency Ratio (%)</t>
  </si>
  <si>
    <t>Tier 1 Ratio (%)</t>
  </si>
  <si>
    <t>of which: Used/registered for covered bond collateral pool</t>
  </si>
  <si>
    <t>Total Balance Sheet Assets</t>
  </si>
  <si>
    <t>(DKKbn – except Tier 1 and Solvency ratio)</t>
  </si>
  <si>
    <t xml:space="preserve">Key information regarding issuers' balance sheet </t>
  </si>
  <si>
    <r>
      <t>Table 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Arial"/>
        <family val="2"/>
      </rPr>
      <t>General Issuer Detail</t>
    </r>
  </si>
  <si>
    <r>
      <t>Table G1.1</t>
    </r>
    <r>
      <rPr>
        <b/>
        <sz val="8"/>
        <color rgb="FF000000"/>
        <rFont val="Times New Roman"/>
        <family val="1"/>
      </rPr>
      <t xml:space="preserve"> – General cover pool information</t>
    </r>
    <r>
      <rPr>
        <b/>
        <sz val="8"/>
        <rFont val="Times New Roman"/>
        <family val="1"/>
      </rPr>
      <t xml:space="preserve"> </t>
    </r>
  </si>
  <si>
    <t>- only relevant for specialised mortgage bank and ship finance CBs issuers</t>
  </si>
  <si>
    <t>DKKbn / Percentage of nominal outstanding CBs</t>
  </si>
  <si>
    <r>
      <t xml:space="preserve">Nominal cover pool </t>
    </r>
    <r>
      <rPr>
        <i/>
        <sz val="8"/>
        <color rgb="FF000000"/>
        <rFont val="Times New Roman"/>
        <family val="1"/>
      </rPr>
      <t>(total value)</t>
    </r>
  </si>
  <si>
    <t>Overcollateralisation</t>
  </si>
  <si>
    <t>Overcollateralisation ratio</t>
  </si>
  <si>
    <t>Nominal value of outstanding CBs</t>
  </si>
  <si>
    <t>– hereof  amount maturing 0-1 day</t>
  </si>
  <si>
    <t>Senior unsecured debt</t>
  </si>
  <si>
    <t>Tier 2 capital</t>
  </si>
  <si>
    <r>
      <t xml:space="preserve">Additional tier 1 capital </t>
    </r>
    <r>
      <rPr>
        <i/>
        <sz val="8"/>
        <color rgb="FF000000"/>
        <rFont val="Times New Roman"/>
        <family val="1"/>
      </rPr>
      <t>(e.g. hybrid core capital)</t>
    </r>
  </si>
  <si>
    <t>Core tier 1 capital</t>
  </si>
  <si>
    <t>Maturity of issued CBs</t>
  </si>
  <si>
    <t>0-1 day</t>
  </si>
  <si>
    <t>1 day – 1 year</t>
  </si>
  <si>
    <t>1-5 years</t>
  </si>
  <si>
    <t>5-10 years</t>
  </si>
  <si>
    <t>10-20 years</t>
  </si>
  <si>
    <t>&gt;  20 years</t>
  </si>
  <si>
    <t>Amortisation profile of issued CBs</t>
  </si>
  <si>
    <t>Interest rate profile of issued CBs</t>
  </si>
  <si>
    <t>Capped floating rate</t>
  </si>
  <si>
    <t>Currency denomination profile of issued CBs</t>
  </si>
  <si>
    <t>DKK</t>
  </si>
  <si>
    <t>EUR</t>
  </si>
  <si>
    <t>SEK</t>
  </si>
  <si>
    <t>CHF</t>
  </si>
  <si>
    <t>NOK</t>
  </si>
  <si>
    <t>UCITS compliant</t>
  </si>
  <si>
    <t>CRD compliant</t>
  </si>
  <si>
    <t>Eligible for central bank repo</t>
  </si>
  <si>
    <t>Rating</t>
  </si>
  <si>
    <t>Moody’s</t>
  </si>
  <si>
    <t>S&amp;P</t>
  </si>
  <si>
    <t>AAA</t>
  </si>
  <si>
    <t>Fitch</t>
  </si>
  <si>
    <r>
      <t xml:space="preserve">Table G3 – </t>
    </r>
    <r>
      <rPr>
        <b/>
        <sz val="8"/>
        <rFont val="Times New Roman"/>
        <family val="1"/>
      </rPr>
      <t>Legal ALM (balance principle) adherence</t>
    </r>
    <r>
      <rPr>
        <b/>
        <vertAlign val="superscript"/>
        <sz val="8"/>
        <rFont val="Times New Roman"/>
        <family val="1"/>
      </rPr>
      <t>1</t>
    </r>
  </si>
  <si>
    <t>Issue adherence</t>
  </si>
  <si>
    <t>General balance principle</t>
  </si>
  <si>
    <t>Specific balance principle</t>
  </si>
  <si>
    <t>X</t>
  </si>
  <si>
    <r>
      <t xml:space="preserve">Table G4 – </t>
    </r>
    <r>
      <rPr>
        <b/>
        <sz val="8"/>
        <rFont val="Times New Roman"/>
        <family val="1"/>
      </rPr>
      <t>Additional characteristics of ALM business model for issued CBs</t>
    </r>
  </si>
  <si>
    <t>Yes</t>
  </si>
  <si>
    <t>No</t>
  </si>
  <si>
    <t>One-to-one balance between terms of granted loans and bonds issued, i.e. daily tap issuance?</t>
  </si>
  <si>
    <t>Pass-through cash flow from borrowers to investors?</t>
  </si>
  <si>
    <t>Asset substitution in cover pool allowed?</t>
  </si>
  <si>
    <t xml:space="preserve">X2.    Key Concepts Explanation </t>
  </si>
  <si>
    <t xml:space="preserve">Issuer specific </t>
  </si>
  <si>
    <t>(N/A for some issuers)</t>
  </si>
  <si>
    <r>
      <t>4.</t>
    </r>
    <r>
      <rPr>
        <b/>
        <sz val="8"/>
        <color rgb="FF000000"/>
        <rFont val="Times New Roman"/>
        <family val="1"/>
      </rPr>
      <t xml:space="preserve">     </t>
    </r>
    <r>
      <rPr>
        <b/>
        <sz val="8"/>
        <color rgb="FF000000"/>
        <rFont val="Arial"/>
        <family val="2"/>
      </rPr>
      <t>Guaranteed loans (if part of the cover pool)</t>
    </r>
  </si>
  <si>
    <t>How are the loans guaranteed?</t>
  </si>
  <si>
    <t>Please provide details of guarantors</t>
  </si>
  <si>
    <r>
      <t>5.</t>
    </r>
    <r>
      <rPr>
        <b/>
        <sz val="8"/>
        <color rgb="FF000000"/>
        <rFont val="Times New Roman"/>
        <family val="1"/>
      </rPr>
      <t xml:space="preserve">  </t>
    </r>
    <r>
      <rPr>
        <b/>
        <sz val="8"/>
        <color rgb="FF000000"/>
        <rFont val="Arial"/>
        <family val="2"/>
      </rPr>
      <t>Loan-to-Value (LTV)</t>
    </r>
  </si>
  <si>
    <t>Describe the method on which your LTV calculation is based</t>
  </si>
  <si>
    <t>Frequency of real estate valuation for the purpose of calculating the LTV</t>
  </si>
  <si>
    <t xml:space="preserve">Frequency of real estate valuation for the purpose of calculating index CLTV </t>
  </si>
  <si>
    <t>Describe your valuation techniques</t>
  </si>
  <si>
    <t>6. Rating</t>
  </si>
  <si>
    <r>
      <t xml:space="preserve">Describe your current stand-alone ratings and recent rating history on </t>
    </r>
    <r>
      <rPr>
        <u/>
        <sz val="8"/>
        <color rgb="FF000000"/>
        <rFont val="Arial"/>
        <family val="2"/>
      </rPr>
      <t>issuer level</t>
    </r>
  </si>
  <si>
    <t>-----------------------------------</t>
  </si>
  <si>
    <t>Table 11</t>
  </si>
  <si>
    <t>kapcenter</t>
  </si>
  <si>
    <t>T</t>
  </si>
  <si>
    <t>S</t>
  </si>
  <si>
    <t>Ø</t>
  </si>
  <si>
    <t>Kapitalcenter S</t>
  </si>
  <si>
    <t>&lt;3 -&lt;=5 years</t>
  </si>
  <si>
    <t>&gt;1 -&lt;=3 years</t>
  </si>
  <si>
    <t>&lt;10 - &lt;=20 years</t>
  </si>
  <si>
    <t>&lt;5 - &lt;=10 years</t>
  </si>
  <si>
    <t>Ltv0</t>
  </si>
  <si>
    <t>Tabel 1 and 2</t>
  </si>
  <si>
    <t>Lending and number of lending by property category</t>
  </si>
  <si>
    <t>Sum af ltvsum0</t>
  </si>
  <si>
    <t>Sum af ltvsum1</t>
  </si>
  <si>
    <t>Sum af ltvsum2</t>
  </si>
  <si>
    <t>Sum af ltvsum3</t>
  </si>
  <si>
    <t>Sum af ltvsum4</t>
  </si>
  <si>
    <t>Sum af ltvsum5</t>
  </si>
  <si>
    <t>Sum af ltvsum6</t>
  </si>
  <si>
    <t>Sum af ltvsum7</t>
  </si>
  <si>
    <t>Sum af ltvsum8</t>
  </si>
  <si>
    <t>Sum af ltvsum9</t>
  </si>
  <si>
    <t>Sum af ltvsum10</t>
  </si>
  <si>
    <t>Table 6</t>
  </si>
  <si>
    <t>&gt;12 - &lt;=24 months</t>
  </si>
  <si>
    <t>&gt;36 - &lt;=60 months</t>
  </si>
  <si>
    <t>(Tom)</t>
  </si>
  <si>
    <t>90 day Non-performing loans by property type%</t>
  </si>
  <si>
    <t>_NAME_</t>
  </si>
  <si>
    <t>COL1</t>
  </si>
  <si>
    <t>COL2</t>
  </si>
  <si>
    <t>pct</t>
  </si>
  <si>
    <t>Sum af pct</t>
  </si>
  <si>
    <t>Retail total</t>
  </si>
  <si>
    <t>Corporate total</t>
  </si>
  <si>
    <t>Subsidised total</t>
  </si>
  <si>
    <t>Non-callable</t>
  </si>
  <si>
    <t>Callable</t>
  </si>
  <si>
    <r>
      <t>Total Customer Loans(</t>
    </r>
    <r>
      <rPr>
        <i/>
        <sz val="8"/>
        <color rgb="FF000000"/>
        <rFont val="Arial"/>
        <family val="2"/>
      </rPr>
      <t>fair value</t>
    </r>
    <r>
      <rPr>
        <sz val="8"/>
        <color rgb="FF000000"/>
        <rFont val="Arial"/>
        <family val="2"/>
      </rPr>
      <t>)</t>
    </r>
  </si>
  <si>
    <r>
      <t>Outstanding Covered Bonds (</t>
    </r>
    <r>
      <rPr>
        <i/>
        <sz val="8"/>
        <color rgb="FF000000"/>
        <rFont val="Arial"/>
        <family val="2"/>
      </rPr>
      <t>fair value</t>
    </r>
    <r>
      <rPr>
        <sz val="8"/>
        <color rgb="FF000000"/>
        <rFont val="Arial"/>
        <family val="2"/>
      </rPr>
      <t>)</t>
    </r>
  </si>
  <si>
    <t>Junior Covered Bonds / §33e Senior debt</t>
  </si>
  <si>
    <r>
      <t xml:space="preserve">Total customer loans </t>
    </r>
    <r>
      <rPr>
        <i/>
        <sz val="8"/>
        <color rgb="FF000000"/>
        <rFont val="Arial"/>
        <family val="2"/>
      </rPr>
      <t>(market value)</t>
    </r>
  </si>
  <si>
    <t>Maturity</t>
  </si>
  <si>
    <t>Currency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</si>
  <si>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USD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</si>
  <si>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 xml:space="preserve"> Residential (</t>
    </r>
    <r>
      <rPr>
        <i/>
        <sz val="8"/>
        <color rgb="FF000000"/>
        <rFont val="Arial"/>
        <family val="2"/>
      </rPr>
      <t>owner-occ., private rental, corporate housing, holiday houses)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</si>
  <si>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 xml:space="preserve"> Commercial (office and business, industry, agriculture, manufacture, social and cultural, ships)</t>
    </r>
  </si>
  <si>
    <r>
      <t xml:space="preserve">Non-performing loans </t>
    </r>
    <r>
      <rPr>
        <i/>
        <sz val="8"/>
        <color rgb="FF000000"/>
        <rFont val="Arial"/>
        <family val="2"/>
      </rPr>
      <t>(See definition in table X1)</t>
    </r>
  </si>
  <si>
    <r>
      <t xml:space="preserve">Transmission or liquidation proceeds to CB holders </t>
    </r>
    <r>
      <rPr>
        <i/>
        <sz val="8"/>
        <color rgb="FF000000"/>
        <rFont val="Times New Roman"/>
        <family val="1"/>
      </rPr>
      <t>(for redemption of CBs maturing 0-1 day)</t>
    </r>
  </si>
  <si>
    <r>
      <t>Mandatory (</t>
    </r>
    <r>
      <rPr>
        <i/>
        <sz val="8"/>
        <color rgb="FF000000"/>
        <rFont val="Times New Roman"/>
        <family val="1"/>
      </rPr>
      <t>percentage of risk weigted assets,general, by law)</t>
    </r>
  </si>
  <si>
    <r>
      <t>Senior secured debt</t>
    </r>
    <r>
      <rPr>
        <vertAlign val="superscript"/>
        <sz val="8"/>
        <color rgb="FF000000"/>
        <rFont val="Times New Roman"/>
        <family val="1"/>
      </rPr>
      <t>2</t>
    </r>
  </si>
  <si>
    <t>Capital Center S</t>
  </si>
  <si>
    <t>AA+</t>
  </si>
  <si>
    <t>Table G2 – Outstanding CBs</t>
  </si>
  <si>
    <r>
      <t xml:space="preserve">Fair value of outstanding CBs </t>
    </r>
    <r>
      <rPr>
        <i/>
        <sz val="11"/>
        <color rgb="FF000000"/>
        <rFont val="Times New Roman"/>
        <family val="1"/>
      </rPr>
      <t>(marked value)</t>
    </r>
  </si>
  <si>
    <r>
      <t xml:space="preserve">Fixed rate </t>
    </r>
    <r>
      <rPr>
        <i/>
        <sz val="11"/>
        <color rgb="FF000000"/>
        <rFont val="Times New Roman"/>
        <family val="1"/>
      </rPr>
      <t>(Fixed rate constant for more than 1 year)</t>
    </r>
  </si>
  <si>
    <r>
      <t xml:space="preserve">Floating rate </t>
    </r>
    <r>
      <rPr>
        <i/>
        <sz val="11"/>
        <color rgb="FF000000"/>
        <rFont val="Times New Roman"/>
        <family val="1"/>
      </rPr>
      <t>( Floating rate constant for less than 1 year)</t>
    </r>
  </si>
  <si>
    <t>Totalt</t>
  </si>
  <si>
    <t>Capital Centre T</t>
  </si>
  <si>
    <t xml:space="preserve"> </t>
  </si>
  <si>
    <t>Total loan are divided with the Automatic Valuation value.</t>
  </si>
  <si>
    <t>State, Municipal and mortgage finance guarantees. State and municipal are guaranteed 100 %, mortgage finance guarantees are guaranteed from 60 % - 80 %.</t>
  </si>
  <si>
    <t>1 month, with opportunity of manual update</t>
  </si>
  <si>
    <t>The AVM consists of 5 different components: Most recent RD value, Most recent sales price, Property value for tax purpose, 
statistically estimated property value and the zone value.</t>
  </si>
  <si>
    <t>See below.</t>
  </si>
  <si>
    <t>Capital Centre S</t>
  </si>
  <si>
    <t>Q4 2012</t>
  </si>
  <si>
    <t>Total (excluding pre-issuance)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</si>
</sst>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4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Times New Roman"/>
      <family val="1"/>
    </font>
    <font>
      <sz val="7"/>
      <color rgb="FF000000"/>
      <name val="Times New Roman"/>
      <family val="1"/>
    </font>
    <font>
      <b/>
      <i/>
      <sz val="8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7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name val="Times New Roman"/>
      <family val="1"/>
    </font>
    <font>
      <vertAlign val="superscript"/>
      <sz val="8"/>
      <color rgb="FF000000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1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00000"/>
      <name val="Arial"/>
      <family val="2"/>
    </font>
    <font>
      <b/>
      <sz val="10"/>
      <color theme="1"/>
      <name val="MS Sans Serif"/>
      <family val="2"/>
    </font>
    <font>
      <sz val="10"/>
      <name val="MS Sans Serif"/>
      <family val="2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pivotButton="1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1"/>
    <xf numFmtId="0" fontId="4" fillId="0" borderId="2" xfId="1" applyFont="1" applyBorder="1" applyAlignment="1">
      <alignment vertical="top"/>
    </xf>
    <xf numFmtId="0" fontId="7" fillId="0" borderId="3" xfId="1" applyFont="1" applyBorder="1" applyAlignment="1">
      <alignment vertical="top"/>
    </xf>
    <xf numFmtId="0" fontId="11" fillId="4" borderId="3" xfId="1" applyFont="1" applyFill="1" applyBorder="1" applyAlignment="1">
      <alignment horizontal="justify" vertical="top" wrapText="1"/>
    </xf>
    <xf numFmtId="0" fontId="10" fillId="0" borderId="2" xfId="1" applyFont="1" applyBorder="1"/>
    <xf numFmtId="0" fontId="5" fillId="0" borderId="1" xfId="1" applyFont="1" applyBorder="1"/>
    <xf numFmtId="0" fontId="10" fillId="0" borderId="1" xfId="1" applyFont="1" applyBorder="1" applyAlignment="1">
      <alignment wrapText="1"/>
    </xf>
    <xf numFmtId="164" fontId="15" fillId="0" borderId="1" xfId="2" applyNumberFormat="1" applyFont="1" applyFill="1" applyBorder="1"/>
    <xf numFmtId="0" fontId="17" fillId="0" borderId="1" xfId="1" applyFont="1" applyBorder="1"/>
    <xf numFmtId="0" fontId="19" fillId="0" borderId="10" xfId="1" applyFont="1" applyBorder="1"/>
    <xf numFmtId="0" fontId="17" fillId="0" borderId="12" xfId="1" applyFont="1" applyBorder="1"/>
    <xf numFmtId="0" fontId="17" fillId="0" borderId="2" xfId="1" applyFont="1" applyBorder="1"/>
    <xf numFmtId="0" fontId="17" fillId="0" borderId="1" xfId="1" applyFont="1" applyBorder="1" applyAlignment="1">
      <alignment horizontal="center"/>
    </xf>
    <xf numFmtId="0" fontId="17" fillId="0" borderId="0" xfId="1" applyFont="1"/>
    <xf numFmtId="0" fontId="17" fillId="0" borderId="8" xfId="1" applyFont="1" applyBorder="1"/>
    <xf numFmtId="0" fontId="22" fillId="5" borderId="7" xfId="0" applyFont="1" applyFill="1" applyBorder="1" applyAlignment="1">
      <alignment vertical="top" wrapText="1"/>
    </xf>
    <xf numFmtId="0" fontId="23" fillId="5" borderId="1" xfId="0" applyFont="1" applyFill="1" applyBorder="1" applyAlignment="1">
      <alignment vertical="top" wrapText="1"/>
    </xf>
    <xf numFmtId="0" fontId="24" fillId="0" borderId="2" xfId="0" applyFont="1" applyBorder="1" applyAlignment="1">
      <alignment horizontal="left" wrapText="1" indent="5"/>
    </xf>
    <xf numFmtId="0" fontId="3" fillId="3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quotePrefix="1" applyFont="1" applyBorder="1" applyAlignment="1">
      <alignment horizontal="justify" vertical="top" wrapText="1"/>
    </xf>
    <xf numFmtId="0" fontId="26" fillId="6" borderId="14" xfId="0" applyFont="1" applyFill="1" applyBorder="1" applyAlignment="1">
      <alignment horizontal="left"/>
    </xf>
    <xf numFmtId="0" fontId="26" fillId="6" borderId="15" xfId="0" applyFont="1" applyFill="1" applyBorder="1"/>
    <xf numFmtId="0" fontId="26" fillId="6" borderId="0" xfId="0" applyFont="1" applyFill="1" applyBorder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3" fontId="0" fillId="7" borderId="0" xfId="0" applyNumberFormat="1" applyFill="1"/>
    <xf numFmtId="3" fontId="2" fillId="7" borderId="0" xfId="0" applyNumberFormat="1" applyFont="1" applyFill="1"/>
    <xf numFmtId="164" fontId="0" fillId="7" borderId="0" xfId="0" applyNumberFormat="1" applyFill="1"/>
    <xf numFmtId="0" fontId="0" fillId="0" borderId="0" xfId="0" applyNumberFormat="1"/>
    <xf numFmtId="2" fontId="0" fillId="0" borderId="0" xfId="0" applyNumberFormat="1"/>
    <xf numFmtId="0" fontId="15" fillId="0" borderId="12" xfId="0" applyFont="1" applyBorder="1"/>
    <xf numFmtId="0" fontId="21" fillId="0" borderId="4" xfId="0" applyFont="1" applyBorder="1"/>
    <xf numFmtId="0" fontId="15" fillId="0" borderId="2" xfId="0" applyFont="1" applyBorder="1"/>
    <xf numFmtId="0" fontId="21" fillId="0" borderId="1" xfId="0" applyFont="1" applyBorder="1"/>
    <xf numFmtId="0" fontId="15" fillId="0" borderId="1" xfId="0" applyFont="1" applyBorder="1"/>
    <xf numFmtId="0" fontId="21" fillId="0" borderId="2" xfId="0" applyFont="1" applyBorder="1"/>
    <xf numFmtId="165" fontId="10" fillId="0" borderId="4" xfId="4" applyNumberFormat="1" applyFont="1" applyBorder="1"/>
    <xf numFmtId="165" fontId="3" fillId="0" borderId="1" xfId="4" applyNumberFormat="1" applyFont="1" applyBorder="1" applyAlignment="1">
      <alignment vertical="top" wrapText="1"/>
    </xf>
    <xf numFmtId="165" fontId="5" fillId="0" borderId="1" xfId="4" applyNumberFormat="1" applyFont="1" applyBorder="1" applyAlignment="1">
      <alignment vertical="top" wrapText="1"/>
    </xf>
    <xf numFmtId="165" fontId="3" fillId="3" borderId="1" xfId="4" applyNumberFormat="1" applyFont="1" applyFill="1" applyBorder="1" applyAlignment="1">
      <alignment vertical="top" wrapText="1"/>
    </xf>
    <xf numFmtId="165" fontId="3" fillId="2" borderId="1" xfId="4" applyNumberFormat="1" applyFont="1" applyFill="1" applyBorder="1" applyAlignment="1">
      <alignment vertical="top" wrapText="1"/>
    </xf>
    <xf numFmtId="165" fontId="2" fillId="0" borderId="0" xfId="4" applyNumberFormat="1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3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wrapText="1" indent="4"/>
    </xf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165" fontId="3" fillId="0" borderId="1" xfId="4" applyNumberFormat="1" applyFont="1" applyFill="1" applyBorder="1" applyAlignment="1">
      <alignment vertical="top" wrapText="1"/>
    </xf>
    <xf numFmtId="0" fontId="28" fillId="0" borderId="10" xfId="1" applyFont="1" applyBorder="1" applyAlignment="1"/>
    <xf numFmtId="0" fontId="28" fillId="0" borderId="11" xfId="1" applyFont="1" applyBorder="1" applyAlignment="1"/>
    <xf numFmtId="0" fontId="28" fillId="0" borderId="2" xfId="1" applyFont="1" applyBorder="1"/>
    <xf numFmtId="0" fontId="28" fillId="0" borderId="1" xfId="1" applyFont="1" applyBorder="1"/>
    <xf numFmtId="0" fontId="30" fillId="0" borderId="12" xfId="0" applyFont="1" applyBorder="1"/>
    <xf numFmtId="0" fontId="30" fillId="0" borderId="1" xfId="1" applyFont="1" applyBorder="1" applyAlignment="1">
      <alignment wrapText="1"/>
    </xf>
    <xf numFmtId="0" fontId="30" fillId="0" borderId="2" xfId="0" applyFont="1" applyBorder="1"/>
    <xf numFmtId="0" fontId="30" fillId="0" borderId="1" xfId="0" applyFont="1" applyBorder="1"/>
    <xf numFmtId="9" fontId="29" fillId="0" borderId="1" xfId="3" applyFont="1" applyBorder="1"/>
    <xf numFmtId="9" fontId="30" fillId="0" borderId="1" xfId="1" applyNumberFormat="1" applyFont="1" applyBorder="1"/>
    <xf numFmtId="0" fontId="13" fillId="0" borderId="5" xfId="1" applyFont="1" applyBorder="1" applyAlignment="1"/>
    <xf numFmtId="0" fontId="13" fillId="0" borderId="6" xfId="1" applyFont="1" applyBorder="1" applyAlignment="1"/>
    <xf numFmtId="0" fontId="14" fillId="0" borderId="8" xfId="1" applyFont="1" applyBorder="1" applyAlignment="1"/>
    <xf numFmtId="0" fontId="14" fillId="0" borderId="9" xfId="1" applyFont="1" applyBorder="1" applyAlignment="1"/>
    <xf numFmtId="0" fontId="10" fillId="0" borderId="9" xfId="1" applyFont="1" applyBorder="1"/>
    <xf numFmtId="0" fontId="2" fillId="0" borderId="0" xfId="1" applyBorder="1"/>
    <xf numFmtId="0" fontId="32" fillId="0" borderId="1" xfId="1" applyFont="1" applyBorder="1"/>
    <xf numFmtId="165" fontId="8" fillId="0" borderId="1" xfId="4" applyNumberFormat="1" applyFont="1" applyFill="1" applyBorder="1" applyAlignment="1">
      <alignment vertical="top" wrapText="1"/>
    </xf>
    <xf numFmtId="165" fontId="5" fillId="0" borderId="1" xfId="4" applyNumberFormat="1" applyFont="1" applyFill="1" applyBorder="1" applyAlignment="1">
      <alignment vertical="top" wrapText="1"/>
    </xf>
    <xf numFmtId="166" fontId="17" fillId="0" borderId="1" xfId="3" applyNumberFormat="1" applyFont="1" applyFill="1" applyBorder="1"/>
    <xf numFmtId="9" fontId="17" fillId="0" borderId="1" xfId="1" applyNumberFormat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1" fontId="17" fillId="0" borderId="1" xfId="1" applyNumberFormat="1" applyFont="1" applyFill="1" applyBorder="1" applyAlignment="1">
      <alignment wrapText="1"/>
    </xf>
    <xf numFmtId="164" fontId="15" fillId="0" borderId="1" xfId="2" applyNumberFormat="1" applyFont="1" applyFill="1" applyBorder="1" applyAlignment="1">
      <alignment wrapText="1"/>
    </xf>
    <xf numFmtId="0" fontId="15" fillId="0" borderId="1" xfId="1" applyFont="1" applyFill="1" applyBorder="1" applyAlignment="1">
      <alignment wrapText="1"/>
    </xf>
    <xf numFmtId="10" fontId="2" fillId="0" borderId="0" xfId="5" applyNumberFormat="1" applyFont="1"/>
    <xf numFmtId="1" fontId="2" fillId="0" borderId="0" xfId="1" applyNumberFormat="1"/>
    <xf numFmtId="1" fontId="15" fillId="0" borderId="1" xfId="1" applyNumberFormat="1" applyFont="1" applyFill="1" applyBorder="1" applyAlignment="1">
      <alignment wrapText="1"/>
    </xf>
    <xf numFmtId="0" fontId="30" fillId="0" borderId="1" xfId="1" applyFont="1" applyBorder="1" applyAlignment="1">
      <alignment horizontal="right" wrapText="1"/>
    </xf>
    <xf numFmtId="0" fontId="30" fillId="0" borderId="1" xfId="1" quotePrefix="1" applyFont="1" applyBorder="1" applyAlignment="1">
      <alignment wrapText="1"/>
    </xf>
    <xf numFmtId="165" fontId="3" fillId="3" borderId="3" xfId="4" applyNumberFormat="1" applyFont="1" applyFill="1" applyBorder="1" applyAlignment="1">
      <alignment vertical="top" wrapText="1"/>
    </xf>
    <xf numFmtId="165" fontId="3" fillId="3" borderId="2" xfId="4" applyNumberFormat="1" applyFont="1" applyFill="1" applyBorder="1" applyAlignment="1">
      <alignment vertical="top" wrapText="1"/>
    </xf>
    <xf numFmtId="0" fontId="22" fillId="0" borderId="3" xfId="0" applyFont="1" applyBorder="1" applyAlignment="1">
      <alignment horizontal="left" wrapText="1" indent="1"/>
    </xf>
    <xf numFmtId="0" fontId="22" fillId="0" borderId="2" xfId="0" applyFont="1" applyBorder="1" applyAlignment="1">
      <alignment horizontal="left" wrapText="1" indent="1"/>
    </xf>
    <xf numFmtId="0" fontId="17" fillId="0" borderId="5" xfId="1" applyFont="1" applyBorder="1"/>
    <xf numFmtId="0" fontId="17" fillId="0" borderId="13" xfId="1" applyFont="1" applyBorder="1"/>
  </cellXfs>
  <cellStyles count="6">
    <cellStyle name="1000-sep (2 dec)" xfId="4" builtinId="3"/>
    <cellStyle name="Comma 2" xfId="2"/>
    <cellStyle name="Normal" xfId="0" builtinId="0"/>
    <cellStyle name="Normal 2" xfId="1"/>
    <cellStyle name="Percent 2" xfId="3"/>
    <cellStyle name="Procent" xfId="5" builtinId="5"/>
  </cellStyles>
  <dxfs count="33">
    <dxf>
      <numFmt numFmtId="2" formatCode="0.00"/>
    </dxf>
    <dxf>
      <numFmt numFmtId="2" formatCode="0.00"/>
    </dxf>
    <dxf>
      <numFmt numFmtId="2" formatCode="0.0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  <dxf>
      <fill>
        <patternFill patternType="solid">
          <bgColor theme="0" tint="-0.34998626667073579"/>
        </patternFill>
      </fill>
    </dxf>
    <dxf>
      <numFmt numFmtId="164" formatCode="_ * #,##0_ ;_ * \-#,##0_ ;_ * &quot;-&quot;??_ ;_ @_ "/>
    </dxf>
    <dxf>
      <fill>
        <patternFill patternType="solid">
          <bgColor theme="0" tint="-0.34998626667073579"/>
        </patternFill>
      </fill>
    </dxf>
    <dxf>
      <numFmt numFmtId="164" formatCode="_ * #,##0_ ;_ * \-#,##0_ ;_ * &quot;-&quot;??_ ;_ @_ "/>
    </dxf>
    <dxf>
      <fill>
        <patternFill patternType="solid">
          <bgColor theme="0" tint="-0.34998626667073579"/>
        </patternFill>
      </fill>
    </dxf>
    <dxf>
      <numFmt numFmtId="3" formatCode="#,##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5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4.xml"/><Relationship Id="rId30" Type="http://schemas.openxmlformats.org/officeDocument/2006/relationships/pivotCacheDefinition" Target="pivotCache/pivotCacheDefinition7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~1\b48222\LOCALS~1\Temp\notesAD6800\ECBC%20Label%20Q4%202012%20reporting%20from%20Realkredit%20Danmark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er Lise Wolff-Jensen" refreshedDate="41297.508956712962" createdVersion="3" refreshedVersion="3" minRefreshableVersion="3" recordCount="30">
  <cacheSource type="worksheet">
    <worksheetSource name="Data_M1a"/>
  </cacheSource>
  <cacheFields count="16">
    <cacheField name="ejd" numFmtId="0">
      <sharedItems count="10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</sharedItems>
    </cacheField>
    <cacheField name="kapcenter" numFmtId="0">
      <sharedItems count="3">
        <s v="S"/>
        <s v="T"/>
        <s v="Ø"/>
      </sharedItems>
    </cacheField>
    <cacheField name="_TYPE_" numFmtId="0">
      <sharedItems containsSemiMixedTypes="0" containsString="0" containsNumber="1" containsInteger="1" minValue="0" maxValue="0"/>
    </cacheField>
    <cacheField name="_FREQ_" numFmtId="0">
      <sharedItems containsSemiMixedTypes="0" containsString="0" containsNumber="1" containsInteger="1" minValue="109" maxValue="167043"/>
    </cacheField>
    <cacheField name="ltvsum0" numFmtId="0">
      <sharedItems containsSemiMixedTypes="0" containsString="0" containsNumber="1" minValue="-5.2594472776945602E-8" maxValue="5107760363.9555702"/>
    </cacheField>
    <cacheField name="ltvsum1" numFmtId="0">
      <sharedItems containsSemiMixedTypes="0" containsString="0" containsNumber="1" minValue="49883511.1206007" maxValue="54559296661.9683"/>
    </cacheField>
    <cacheField name="ltvsum2" numFmtId="0">
      <sharedItems containsSemiMixedTypes="0" containsString="0" containsNumber="1" minValue="39932559.549741201" maxValue="49791981552.186096"/>
    </cacheField>
    <cacheField name="ltvsum3" numFmtId="0">
      <sharedItems containsSemiMixedTypes="0" containsString="0" containsNumber="1" minValue="2665662.3536686101" maxValue="40005124532.792"/>
    </cacheField>
    <cacheField name="ltvsum4" numFmtId="0">
      <sharedItems containsSemiMixedTypes="0" containsString="0" containsNumber="1" minValue="212526.191783533" maxValue="15095718989.9981"/>
    </cacheField>
    <cacheField name="ltvsum5" numFmtId="0">
      <sharedItems containsSemiMixedTypes="0" containsString="0" containsNumber="1" minValue="56968.132739808098" maxValue="11504697485.0338"/>
    </cacheField>
    <cacheField name="ltvsum6" numFmtId="0">
      <sharedItems containsSemiMixedTypes="0" containsString="0" containsNumber="1" minValue="9543.3381326500003" maxValue="3921686977.8866301"/>
    </cacheField>
    <cacheField name="ltvsum7" numFmtId="0">
      <sharedItems containsSemiMixedTypes="0" containsString="0" containsNumber="1" minValue="9543.3381326500003" maxValue="2736642715.90765"/>
    </cacheField>
    <cacheField name="ltvsum8" numFmtId="0">
      <sharedItems containsSemiMixedTypes="0" containsString="0" containsNumber="1" minValue="9543.3381326500003" maxValue="1845869843.7635"/>
    </cacheField>
    <cacheField name="ltvsum9" numFmtId="0">
      <sharedItems containsSemiMixedTypes="0" containsString="0" containsNumber="1" minValue="9262.0607982140009" maxValue="1251677540.51965"/>
    </cacheField>
    <cacheField name="ltvsum10" numFmtId="0">
      <sharedItems containsSemiMixedTypes="0" containsString="0" containsNumber="1" minValue="0" maxValue="3292599326.5771499"/>
    </cacheField>
    <cacheField name="kormar" numFmtId="0">
      <sharedItems containsSemiMixedTypes="0" containsString="0" containsNumber="1" minValue="92789119.423730001" maxValue="184362884726.56699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nger Lise Wolff-Jensen" refreshedDate="41297.520508564812" createdVersion="3" refreshedVersion="3" minRefreshableVersion="3" recordCount="211">
  <cacheSource type="worksheet">
    <worksheetSource ref="A1:Q1048576" sheet="Data_M31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ormarint" numFmtId="0">
      <sharedItems containsBlank="1" count="7">
        <m/>
        <s v="&gt;DKK 100m"/>
        <s v="DKK 0 - 2m"/>
        <s v="DKK 2 - 5m"/>
        <s v="DKK 20 - 5"/>
        <s v="DKK 5 - 20"/>
        <s v="DKK 50 - 1"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148027"/>
    </cacheField>
    <cacheField name="ltvsum0" numFmtId="0">
      <sharedItems containsString="0" containsBlank="1" containsNumber="1" minValue="-479386.94149899" maxValue="2532587431.42872"/>
    </cacheField>
    <cacheField name="ltvsum1" numFmtId="0">
      <sharedItems containsString="0" containsBlank="1" containsNumber="1" minValue="0" maxValue="41653794243.738503"/>
    </cacheField>
    <cacheField name="ltvsum2" numFmtId="0">
      <sharedItems containsString="0" containsBlank="1" containsNumber="1" minValue="0" maxValue="36543239124.902802"/>
    </cacheField>
    <cacheField name="ltvsum3" numFmtId="0">
      <sharedItems containsString="0" containsBlank="1" containsNumber="1" minValue="0" maxValue="27959753491.8708"/>
    </cacheField>
    <cacheField name="ltvsum4" numFmtId="0">
      <sharedItems containsString="0" containsBlank="1" containsNumber="1" minValue="0" maxValue="10200776035.979799"/>
    </cacheField>
    <cacheField name="ltvsum5" numFmtId="0">
      <sharedItems containsString="0" containsBlank="1" containsNumber="1" minValue="0" maxValue="7601840001.2765903"/>
    </cacheField>
    <cacheField name="ltvsum6" numFmtId="0">
      <sharedItems containsString="0" containsBlank="1" containsNumber="1" minValue="0" maxValue="2537032626.79564"/>
    </cacheField>
    <cacheField name="ltvsum7" numFmtId="0">
      <sharedItems containsString="0" containsBlank="1" containsNumber="1" minValue="0" maxValue="1736878191.0469799"/>
    </cacheField>
    <cacheField name="ltvsum8" numFmtId="0">
      <sharedItems containsString="0" containsBlank="1" containsNumber="1" minValue="0" maxValue="1147775267.8036799"/>
    </cacheField>
    <cacheField name="ltvsum9" numFmtId="0">
      <sharedItems containsString="0" containsBlank="1" containsNumber="1" minValue="0" maxValue="754681426.76601505"/>
    </cacheField>
    <cacheField name="ltvsum10" numFmtId="0">
      <sharedItems containsString="0" containsBlank="1" containsNumber="1" minValue="0" maxValue="1869948436.5404201"/>
    </cacheField>
    <cacheField name="kormar" numFmtId="0">
      <sharedItems containsString="0" containsBlank="1" containsNumber="1" minValue="-479386.94149899" maxValue="132244508259.399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nger Lise Wolff-Jensen" refreshedDate="41297.529260995369" createdVersion="3" refreshedVersion="3" minRefreshableVersion="3" recordCount="181">
  <cacheSource type="worksheet">
    <worksheetSource ref="A1:Q1048576" sheet="Data_M511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regnavn" numFmtId="0">
      <sharedItems containsBlank="1" count="7">
        <s v="Eastern Jutland (Region Midtjylland)"/>
        <s v="Greater Copenhagen area (Region Hovedstaden)"/>
        <s v="Northern Jutland (Region Nordjylland)"/>
        <s v="Outside Denmark"/>
        <s v="Remaining Zealand &amp; Bornholm (Region Sjællan"/>
        <s v="Southern Jutland &amp; Funen (Region Syddanmark)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55372"/>
    </cacheField>
    <cacheField name="ltvsum0" numFmtId="0">
      <sharedItems containsString="0" containsBlank="1" containsNumber="1" minValue="-2.87531292997301E-7" maxValue="1449800733.51355"/>
    </cacheField>
    <cacheField name="ltvsum1" numFmtId="0">
      <sharedItems containsString="0" containsBlank="1" containsNumber="1" minValue="734866.01486165798" maxValue="22731780059.487801"/>
    </cacheField>
    <cacheField name="ltvsum2" numFmtId="0">
      <sharedItems containsString="0" containsBlank="1" containsNumber="1" minValue="0" maxValue="20150197964.2071"/>
    </cacheField>
    <cacheField name="ltvsum3" numFmtId="0">
      <sharedItems containsString="0" containsBlank="1" containsNumber="1" minValue="0" maxValue="15685600089.949301"/>
    </cacheField>
    <cacheField name="ltvsum4" numFmtId="0">
      <sharedItems containsString="0" containsBlank="1" containsNumber="1" minValue="0" maxValue="5813970649.5154495"/>
    </cacheField>
    <cacheField name="ltvsum5" numFmtId="0">
      <sharedItems containsString="0" containsBlank="1" containsNumber="1" minValue="0" maxValue="4349636377.1532297"/>
    </cacheField>
    <cacheField name="ltvsum6" numFmtId="0">
      <sharedItems containsString="0" containsBlank="1" containsNumber="1" minValue="0" maxValue="1412994910.1625099"/>
    </cacheField>
    <cacheField name="ltvsum7" numFmtId="0">
      <sharedItems containsString="0" containsBlank="1" containsNumber="1" minValue="0" maxValue="988102363.32742298"/>
    </cacheField>
    <cacheField name="ltvsum8" numFmtId="0">
      <sharedItems containsString="0" containsBlank="1" containsNumber="1" minValue="0" maxValue="689521588.22497106"/>
    </cacheField>
    <cacheField name="ltvsum9" numFmtId="0">
      <sharedItems containsString="0" containsBlank="1" containsNumber="1" minValue="0" maxValue="504069158.86515301"/>
    </cacheField>
    <cacheField name="ltvsum10" numFmtId="0">
      <sharedItems containsString="0" containsBlank="1" containsNumber="1" minValue="0" maxValue="1465828094.05762"/>
    </cacheField>
    <cacheField name="kormar" numFmtId="0">
      <sharedItems containsString="0" containsBlank="1" containsNumber="1" minValue="1144194.15918619" maxValue="73797472657.293198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Inger Lise Wolff-Jensen" refreshedDate="41297.53144421296" createdVersion="3" refreshedVersion="3" minRefreshableVersion="3" recordCount="361">
  <cacheSource type="worksheet">
    <worksheetSource ref="A1:R1048576" sheet="Data_M61"/>
  </cacheSource>
  <cacheFields count="18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loan" numFmtId="0">
      <sharedItems containsBlank="1" count="7">
        <s v="Adjustable Rate Mortgages (ARM)"/>
        <s v="Capped floaters"/>
        <s v="Fixed-rate loans"/>
        <s v="Index loans"/>
        <s v="Money market based loans"/>
        <s v="Non Capped floaters"/>
        <m/>
      </sharedItems>
    </cacheField>
    <cacheField name="afdr_fri" numFmtId="0">
      <sharedItems containsBlank="1" count="3">
        <s v="J"/>
        <s v="N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75844"/>
    </cacheField>
    <cacheField name="ltvsum0" numFmtId="0">
      <sharedItems containsString="0" containsBlank="1" containsNumber="1" minValue="-1.2997043086215899E-7" maxValue="5048060326.1220703"/>
    </cacheField>
    <cacheField name="ltvsum1" numFmtId="0">
      <sharedItems containsString="0" containsBlank="1" containsNumber="1" minValue="0" maxValue="27813695918.479599"/>
    </cacheField>
    <cacheField name="ltvsum2" numFmtId="0">
      <sharedItems containsString="0" containsBlank="1" containsNumber="1" minValue="0" maxValue="26528298675.606098"/>
    </cacheField>
    <cacheField name="ltvsum3" numFmtId="0">
      <sharedItems containsString="0" containsBlank="1" containsNumber="1" minValue="0" maxValue="23093398349.523899"/>
    </cacheField>
    <cacheField name="ltvsum4" numFmtId="0">
      <sharedItems containsString="0" containsBlank="1" containsNumber="1" minValue="0" maxValue="9386146790.2998695"/>
    </cacheField>
    <cacheField name="ltvsum5" numFmtId="0">
      <sharedItems containsString="0" containsBlank="1" containsNumber="1" minValue="0" maxValue="7509036942.5490503"/>
    </cacheField>
    <cacheField name="ltvsum6" numFmtId="0">
      <sharedItems containsString="0" containsBlank="1" containsNumber="1" minValue="0" maxValue="2521787067.6963401"/>
    </cacheField>
    <cacheField name="ltvsum7" numFmtId="0">
      <sharedItems containsString="0" containsBlank="1" containsNumber="1" minValue="0" maxValue="1796199601.6856501"/>
    </cacheField>
    <cacheField name="ltvsum8" numFmtId="0">
      <sharedItems containsString="0" containsBlank="1" containsNumber="1" minValue="0" maxValue="1258697965.70279"/>
    </cacheField>
    <cacheField name="ltvsum9" numFmtId="0">
      <sharedItems containsString="0" containsBlank="1" containsNumber="1" minValue="0" maxValue="901285276.99548399"/>
    </cacheField>
    <cacheField name="ltvsum10" numFmtId="0">
      <sharedItems containsString="0" containsBlank="1" containsNumber="1" minValue="0" maxValue="2544251986.1022801"/>
    </cacheField>
    <cacheField name="kormar" numFmtId="0">
      <sharedItems containsString="0" containsBlank="1" containsNumber="1" minValue="205955.282521674" maxValue="103499609556.3070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Inger Lise Wolff-Jensen" refreshedDate="41297.536855092592" createdVersion="3" refreshedVersion="3" minRefreshableVersion="3" recordCount="151">
  <cacheSource type="worksheet">
    <worksheetSource ref="A1:Q1048576" sheet="Data_M91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seasonint" numFmtId="0">
      <sharedItems containsString="0" containsBlank="1" containsNumber="1" containsInteger="1" minValue="1" maxValue="5" count="6">
        <n v="1"/>
        <n v="2"/>
        <n v="3"/>
        <n v="4"/>
        <n v="5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2" maxValue="164383"/>
    </cacheField>
    <cacheField name="ltvsum0" numFmtId="0">
      <sharedItems containsString="0" containsBlank="1" containsNumber="1" minValue="-240341.63173456001" maxValue="5026845724.4946499"/>
    </cacheField>
    <cacheField name="ltvsum1" numFmtId="0">
      <sharedItems containsString="0" containsBlank="1" containsNumber="1" minValue="12743.9226018636" maxValue="54054356450.053299"/>
    </cacheField>
    <cacheField name="ltvsum2" numFmtId="0">
      <sharedItems containsString="0" containsBlank="1" containsNumber="1" minValue="0" maxValue="49671542085.306602"/>
    </cacheField>
    <cacheField name="ltvsum3" numFmtId="0">
      <sharedItems containsString="0" containsBlank="1" containsNumber="1" minValue="0" maxValue="39997278570.063797"/>
    </cacheField>
    <cacheField name="ltvsum4" numFmtId="0">
      <sharedItems containsString="0" containsBlank="1" containsNumber="1" minValue="0" maxValue="15095026475.8799"/>
    </cacheField>
    <cacheField name="ltvsum5" numFmtId="0">
      <sharedItems containsString="0" containsBlank="1" containsNumber="1" minValue="0" maxValue="11504353924.8608"/>
    </cacheField>
    <cacheField name="ltvsum6" numFmtId="0">
      <sharedItems containsString="0" containsBlank="1" containsNumber="1" minValue="0" maxValue="3921472988.0988202"/>
    </cacheField>
    <cacheField name="ltvsum7" numFmtId="0">
      <sharedItems containsString="0" containsBlank="1" containsNumber="1" minValue="0" maxValue="2736528392.4382601"/>
    </cacheField>
    <cacheField name="ltvsum8" numFmtId="0">
      <sharedItems containsString="0" containsBlank="1" containsNumber="1" minValue="0" maxValue="1845848805.1523299"/>
    </cacheField>
    <cacheField name="ltvsum9" numFmtId="0">
      <sharedItems containsString="0" containsBlank="1" containsNumber="1" minValue="0" maxValue="1251677540.51965"/>
    </cacheField>
    <cacheField name="ltvsum10" numFmtId="0">
      <sharedItems containsString="0" containsBlank="1" containsNumber="1" minValue="0" maxValue="3292599326.5771399"/>
    </cacheField>
    <cacheField name="kormar" numFmtId="0">
      <sharedItems containsString="0" containsBlank="1" containsNumber="1" minValue="12743.9226018636" maxValue="183728273658.8810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Inger Lise Wolff-Jensen" refreshedDate="41297.538736921299" createdVersion="3" refreshedVersion="3" minRefreshableVersion="3" recordCount="211">
  <cacheSource type="worksheet">
    <worksheetSource ref="A1:Q1048576" sheet="Data_M101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maturity2" numFmtId="0">
      <sharedItems containsBlank="1" count="7">
        <m/>
        <s v="&lt;10 - &lt;=20 years"/>
        <s v="&lt;3 -&lt;=5 years"/>
        <s v="&lt;5 - &lt;=10 years"/>
        <s v="&lt;=1 years"/>
        <s v="&gt;1 -&lt;=3 years"/>
        <s v="&gt;20 years"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131101"/>
    </cacheField>
    <cacheField name="ltvsum0" numFmtId="0">
      <sharedItems containsString="0" containsBlank="1" containsNumber="1" minValue="-479386.94149899" maxValue="4797893086.6207399"/>
    </cacheField>
    <cacheField name="ltvsum1" numFmtId="0">
      <sharedItems containsString="0" containsBlank="1" containsNumber="1" minValue="0" maxValue="44179810605.325897"/>
    </cacheField>
    <cacheField name="ltvsum2" numFmtId="0">
      <sharedItems containsString="0" containsBlank="1" containsNumber="1" minValue="0" maxValue="41902732898.579399"/>
    </cacheField>
    <cacheField name="ltvsum3" numFmtId="0">
      <sharedItems containsString="0" containsBlank="1" containsNumber="1" minValue="0" maxValue="35153628194.917801"/>
    </cacheField>
    <cacheField name="ltvsum4" numFmtId="0">
      <sharedItems containsString="0" containsBlank="1" containsNumber="1" minValue="0" maxValue="13610868030.965799"/>
    </cacheField>
    <cacheField name="ltvsum5" numFmtId="0">
      <sharedItems containsString="0" containsBlank="1" containsNumber="1" minValue="0" maxValue="10559761528.431499"/>
    </cacheField>
    <cacheField name="ltvsum6" numFmtId="0">
      <sharedItems containsString="0" containsBlank="1" containsNumber="1" minValue="0" maxValue="3682955819.7888498"/>
    </cacheField>
    <cacheField name="ltvsum7" numFmtId="0">
      <sharedItems containsString="0" containsBlank="1" containsNumber="1" minValue="0" maxValue="2596603457.7665801"/>
    </cacheField>
    <cacheField name="ltvsum8" numFmtId="0">
      <sharedItems containsString="0" containsBlank="1" containsNumber="1" minValue="0" maxValue="1762461279.4660201"/>
    </cacheField>
    <cacheField name="ltvsum9" numFmtId="0">
      <sharedItems containsString="0" containsBlank="1" containsNumber="1" minValue="0" maxValue="1199020426.7355499"/>
    </cacheField>
    <cacheField name="ltvsum10" numFmtId="0">
      <sharedItems containsString="0" containsBlank="1" containsNumber="1" minValue="0" maxValue="3149294009.1423302"/>
    </cacheField>
    <cacheField name="kormar" numFmtId="0">
      <sharedItems containsString="0" containsBlank="1" containsNumber="1" minValue="18587.933754703201" maxValue="158112551618.789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OnLoad="1" refreshedBy="Inger Lise Wolff-Jensen" refreshedDate="41297.550215740739" createdVersion="3" refreshedVersion="3" minRefreshableVersion="3" recordCount="31">
  <cacheSource type="worksheet">
    <worksheetSource ref="A1:P1048576" sheet="Data_M1" r:id="rId2"/>
  </cacheSource>
  <cacheFields count="16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09" maxValue="167043"/>
    </cacheField>
    <cacheField name="ltvsum0" numFmtId="0">
      <sharedItems containsString="0" containsBlank="1" containsNumber="1" minValue="-5.2594472776945602E-8" maxValue="5107760363.9555702"/>
    </cacheField>
    <cacheField name="ltvsum1" numFmtId="0">
      <sharedItems containsString="0" containsBlank="1" containsNumber="1" minValue="49883511.1206007" maxValue="54559296661.9683"/>
    </cacheField>
    <cacheField name="ltvsum2" numFmtId="0">
      <sharedItems containsString="0" containsBlank="1" containsNumber="1" minValue="39932559.549741201" maxValue="49791981552.186096"/>
    </cacheField>
    <cacheField name="ltvsum3" numFmtId="0">
      <sharedItems containsString="0" containsBlank="1" containsNumber="1" minValue="2665662.3536686101" maxValue="40005124532.792"/>
    </cacheField>
    <cacheField name="ltvsum4" numFmtId="0">
      <sharedItems containsString="0" containsBlank="1" containsNumber="1" minValue="212526.191783533" maxValue="15095718989.9981"/>
    </cacheField>
    <cacheField name="ltvsum5" numFmtId="0">
      <sharedItems containsString="0" containsBlank="1" containsNumber="1" minValue="56968.132739808098" maxValue="11504697485.0338"/>
    </cacheField>
    <cacheField name="ltvsum6" numFmtId="0">
      <sharedItems containsString="0" containsBlank="1" containsNumber="1" minValue="9543.3381326500003" maxValue="3921686977.8866301"/>
    </cacheField>
    <cacheField name="ltvsum7" numFmtId="0">
      <sharedItems containsString="0" containsBlank="1" containsNumber="1" minValue="9543.3381326500003" maxValue="2736642715.90765"/>
    </cacheField>
    <cacheField name="ltvsum8" numFmtId="0">
      <sharedItems containsString="0" containsBlank="1" containsNumber="1" minValue="9543.3381326500003" maxValue="1845869843.7635"/>
    </cacheField>
    <cacheField name="ltvsum9" numFmtId="0">
      <sharedItems containsString="0" containsBlank="1" containsNumber="1" minValue="9262.0607982140009" maxValue="1251677540.51965"/>
    </cacheField>
    <cacheField name="ltvsum10" numFmtId="0">
      <sharedItems containsString="0" containsBlank="1" containsNumber="1" minValue="0" maxValue="3292599326.5771499"/>
    </cacheField>
    <cacheField name="kormar" numFmtId="0">
      <sharedItems containsString="0" containsBlank="1" containsNumber="1" minValue="92789119.423730001" maxValue="184362884726.56699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OnLoad="1" refreshedBy="Inger Lise Wolff-Jensen" refreshedDate="41297.550278703704" createdVersion="3" refreshedVersion="3" minRefreshableVersion="3" recordCount="31">
  <cacheSource type="worksheet">
    <worksheetSource ref="A1:F1048576" sheet="Data_90"/>
  </cacheSource>
  <cacheFields count="6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NAME_" numFmtId="0">
      <sharedItems containsBlank="1"/>
    </cacheField>
    <cacheField name="COL1" numFmtId="0">
      <sharedItems containsString="0" containsBlank="1" containsNumber="1" containsInteger="1" minValue="1" maxValue="824"/>
    </cacheField>
    <cacheField name="COL2" numFmtId="0">
      <sharedItems containsString="0" containsBlank="1" containsNumber="1" containsInteger="1" minValue="332" maxValue="166987"/>
    </cacheField>
    <cacheField name="pct" numFmtId="0">
      <sharedItems containsString="0" containsBlank="1" containsNumber="1" minValue="3.3535544683118999E-2" maxValue="2.90405450686921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0"/>
    <n v="3160"/>
    <n v="56124091.6950486"/>
    <n v="3255415084.8200698"/>
    <n v="2658974502.1964898"/>
    <n v="1626574339.0111499"/>
    <n v="454251917.74453098"/>
    <n v="246273265.119526"/>
    <n v="75730199.046335697"/>
    <n v="53742895.682356402"/>
    <n v="31317384.4607822"/>
    <n v="19010025.107570499"/>
    <n v="177599590.101713"/>
    <n v="8655013294.98559"/>
  </r>
  <r>
    <x v="0"/>
    <x v="1"/>
    <n v="0"/>
    <n v="10523"/>
    <n v="125349126.248817"/>
    <n v="13200415463.694901"/>
    <n v="11893555393.457701"/>
    <n v="8088180559.8794098"/>
    <n v="2136515111.46573"/>
    <n v="1178270288.39204"/>
    <n v="337828072.92203897"/>
    <n v="222637917.95135301"/>
    <n v="147349472.57826701"/>
    <n v="108130410.88369501"/>
    <n v="904098052.36738801"/>
    <n v="38342329869.841499"/>
  </r>
  <r>
    <x v="0"/>
    <x v="2"/>
    <n v="0"/>
    <n v="2823"/>
    <n v="2104765.42238505"/>
    <n v="1849866735.19607"/>
    <n v="920697229.33158302"/>
    <n v="378755752.10707098"/>
    <n v="75173225.693005398"/>
    <n v="39529033.632689103"/>
    <n v="12712464.208212901"/>
    <n v="8315039.0531083802"/>
    <n v="5363116.4400176601"/>
    <n v="4559007.3481749799"/>
    <n v="34009359.840410903"/>
    <n v="3331085728.2727199"/>
  </r>
  <r>
    <x v="1"/>
    <x v="0"/>
    <n v="0"/>
    <n v="2132"/>
    <n v="16132368.9417994"/>
    <n v="6162433582.5579996"/>
    <n v="3752084568.1641502"/>
    <n v="2148243291.6803198"/>
    <n v="776944410.60044599"/>
    <n v="569423243.30460799"/>
    <n v="215974410.87396899"/>
    <n v="185464559.769905"/>
    <n v="151327607.15453801"/>
    <n v="125332141.750549"/>
    <n v="586375620.14687097"/>
    <n v="14689735804.9452"/>
  </r>
  <r>
    <x v="1"/>
    <x v="1"/>
    <n v="0"/>
    <n v="824"/>
    <n v="12389844.2835893"/>
    <n v="1717888531.63043"/>
    <n v="1287596206.7534399"/>
    <n v="979079925.22689497"/>
    <n v="404470295.62284899"/>
    <n v="349895260.08472198"/>
    <n v="139468186.85204801"/>
    <n v="108092959.923026"/>
    <n v="91821842.350164801"/>
    <n v="80608602.809843093"/>
    <n v="447984319.84746999"/>
    <n v="5619295975.38447"/>
  </r>
  <r>
    <x v="1"/>
    <x v="2"/>
    <n v="0"/>
    <n v="3486"/>
    <n v="843469719.13775301"/>
    <n v="4138505902.5857501"/>
    <n v="2273385097.1138301"/>
    <n v="1650727168.2597499"/>
    <n v="587617208.39961696"/>
    <n v="442224404.437374"/>
    <n v="179502416.33144999"/>
    <n v="142342323.658806"/>
    <n v="121622853.721586"/>
    <n v="102845004.660216"/>
    <n v="590483237.72208405"/>
    <n v="11072725336.0282"/>
  </r>
  <r>
    <x v="2"/>
    <x v="0"/>
    <n v="0"/>
    <n v="11514"/>
    <n v="5578495.7973826798"/>
    <n v="2891875473.5156999"/>
    <n v="2552759416.1960702"/>
    <n v="1807208979.79142"/>
    <n v="436207386.78879201"/>
    <n v="183696341.12739399"/>
    <n v="47626869.679968201"/>
    <n v="31866162.942974798"/>
    <n v="21748983.1465609"/>
    <n v="16293637.536777699"/>
    <n v="43885612.433003999"/>
    <n v="8038747358.9560204"/>
  </r>
  <r>
    <x v="2"/>
    <x v="1"/>
    <n v="0"/>
    <n v="11948"/>
    <n v="11454845.3764976"/>
    <n v="3264548246.9943299"/>
    <n v="2834417000.14432"/>
    <n v="2068487147.7407501"/>
    <n v="470859073.65899801"/>
    <n v="206239024.63477799"/>
    <n v="55709282.524800196"/>
    <n v="39561949.162398502"/>
    <n v="29045669.852690499"/>
    <n v="20868252.273579501"/>
    <n v="95967487.609989405"/>
    <n v="9097157979.9731808"/>
  </r>
  <r>
    <x v="2"/>
    <x v="2"/>
    <n v="0"/>
    <n v="9537"/>
    <n v="1183613.00468975"/>
    <n v="1792918836.2571499"/>
    <n v="1228729708.31528"/>
    <n v="684542270.580953"/>
    <n v="162434641.99325299"/>
    <n v="84394503.149198502"/>
    <n v="22336567.305829901"/>
    <n v="14554450.512376299"/>
    <n v="8133514.0814674404"/>
    <n v="5118578.8973683799"/>
    <n v="15864292.432069501"/>
    <n v="4020210976.5296402"/>
  </r>
  <r>
    <x v="3"/>
    <x v="0"/>
    <n v="0"/>
    <n v="496"/>
    <n v="50067.776735470201"/>
    <n v="1247913581.5181999"/>
    <n v="1263835152.8510201"/>
    <n v="686018566.33935201"/>
    <n v="180447483.22024199"/>
    <n v="120243280.551733"/>
    <n v="47786478.009241201"/>
    <n v="42798993.171017297"/>
    <n v="36457885.1514908"/>
    <n v="29079765.909076799"/>
    <n v="217453472.09352699"/>
    <n v="3872084726.59163"/>
  </r>
  <r>
    <x v="3"/>
    <x v="1"/>
    <n v="0"/>
    <n v="986"/>
    <n v="8358158.6199445901"/>
    <n v="4687848074.95543"/>
    <n v="2421766120.3045201"/>
    <n v="1657427394.4305601"/>
    <n v="251926588.54978099"/>
    <n v="157330471.72653201"/>
    <n v="63407732.886817597"/>
    <n v="57340223.064398997"/>
    <n v="51770664.803541899"/>
    <n v="34653164.917394698"/>
    <n v="217611773.12345099"/>
    <n v="9609440367.3823605"/>
  </r>
  <r>
    <x v="3"/>
    <x v="2"/>
    <n v="0"/>
    <n v="885"/>
    <n v="1.27210739719885E-8"/>
    <n v="2720395758.8151698"/>
    <n v="2212552009.33391"/>
    <n v="1031754596.5781699"/>
    <n v="145442082.231316"/>
    <n v="107741566.028413"/>
    <n v="40795349.269857503"/>
    <n v="38402132.011794597"/>
    <n v="35751304.785999499"/>
    <n v="31248651.9791862"/>
    <n v="494255543.89203799"/>
    <n v="6858338994.9258699"/>
  </r>
  <r>
    <x v="4"/>
    <x v="0"/>
    <n v="0"/>
    <n v="3489"/>
    <n v="44379502.720393702"/>
    <n v="6755345999.573"/>
    <n v="5769443865.3485699"/>
    <n v="4571617225.7074203"/>
    <n v="1546967468.9795401"/>
    <n v="938872566.74998105"/>
    <n v="315201212.52119601"/>
    <n v="225029419.30160901"/>
    <n v="181941888.657864"/>
    <n v="135326617.187556"/>
    <n v="597709027.41951394"/>
    <n v="21081834794.166698"/>
  </r>
  <r>
    <x v="4"/>
    <x v="1"/>
    <n v="0"/>
    <n v="6279"/>
    <n v="774920271.73013496"/>
    <n v="19451661014.8531"/>
    <n v="17400067534.153999"/>
    <n v="13214740822.2631"/>
    <n v="2478927827.5449901"/>
    <n v="1095670862.7864799"/>
    <n v="290416726.31503302"/>
    <n v="220191398.14996001"/>
    <n v="151028824.13120899"/>
    <n v="107814633.733467"/>
    <n v="914335714.54925001"/>
    <n v="56099775630.210503"/>
  </r>
  <r>
    <x v="4"/>
    <x v="2"/>
    <n v="0"/>
    <n v="3210"/>
    <n v="-5.2594472776945602E-8"/>
    <n v="3327246605.2227101"/>
    <n v="2093339473.2548101"/>
    <n v="1384615941.73984"/>
    <n v="549638028.10727298"/>
    <n v="167697718.732389"/>
    <n v="69038785.858160898"/>
    <n v="56545657.343395203"/>
    <n v="47747677.3860806"/>
    <n v="24655849.504206799"/>
    <n v="104481377.79786199"/>
    <n v="7825007114.9467402"/>
  </r>
  <r>
    <x v="5"/>
    <x v="0"/>
    <n v="0"/>
    <n v="180"/>
    <n v="3.0394176064874E-9"/>
    <n v="77773921.585243404"/>
    <n v="51071800.169361196"/>
    <n v="7187316.7261555502"/>
    <n v="433639.32384393801"/>
    <n v="341571.943845701"/>
    <n v="169519.822093125"/>
    <n v="144217.14203379501"/>
    <n v="98183.701818453905"/>
    <n v="84132.059853625004"/>
    <n v="814268.61295501306"/>
    <n v="138118571.08720401"/>
  </r>
  <r>
    <x v="5"/>
    <x v="1"/>
    <n v="0"/>
    <n v="412"/>
    <n v="1181478.2166047699"/>
    <n v="163317558.32010701"/>
    <n v="91887814.191740304"/>
    <n v="10221474.868858"/>
    <n v="550357.56119219202"/>
    <n v="257235.87855919701"/>
    <n v="246619.94858585001"/>
    <n v="242964.224972022"/>
    <n v="228984.52361158701"/>
    <n v="185673.13720163199"/>
    <n v="411957.07901250402"/>
    <n v="268732117.95044601"/>
  </r>
  <r>
    <x v="5"/>
    <x v="2"/>
    <n v="0"/>
    <n v="109"/>
    <n v="5.7696070143720103E-11"/>
    <n v="49883511.1206007"/>
    <n v="39932559.549741201"/>
    <n v="2665662.3536686101"/>
    <n v="212526.191783533"/>
    <n v="56968.132739808098"/>
    <n v="9543.3381326500003"/>
    <n v="9543.3381326500003"/>
    <n v="9543.3381326500003"/>
    <n v="9262.0607982140009"/>
    <n v="0"/>
    <n v="92789119.423730001"/>
  </r>
  <r>
    <x v="6"/>
    <x v="0"/>
    <n v="0"/>
    <n v="167043"/>
    <n v="357589099.93438202"/>
    <n v="54559296661.9683"/>
    <n v="49791981552.186096"/>
    <n v="40005124532.792"/>
    <n v="15095718989.9981"/>
    <n v="11504697485.0338"/>
    <n v="3921686977.8866301"/>
    <n v="2736642715.90765"/>
    <n v="1845869843.7635"/>
    <n v="1251677540.51965"/>
    <n v="3292599326.5771499"/>
    <n v="184362884726.56699"/>
  </r>
  <r>
    <x v="6"/>
    <x v="1"/>
    <n v="0"/>
    <n v="129747"/>
    <n v="208593271.38745701"/>
    <n v="45286333604.057999"/>
    <n v="40728734282.541901"/>
    <n v="33578144445.691502"/>
    <n v="13063376009.5023"/>
    <n v="9982946215.1276493"/>
    <n v="3152828045.4987001"/>
    <n v="2191494060.1466098"/>
    <n v="1515064896.73312"/>
    <n v="1074916523.85023"/>
    <n v="3039789477.4841199"/>
    <n v="153822220832.01999"/>
  </r>
  <r>
    <x v="6"/>
    <x v="2"/>
    <n v="0"/>
    <n v="111172"/>
    <n v="49999199.350254402"/>
    <n v="28389731357.191601"/>
    <n v="20395766083.7509"/>
    <n v="12345073064.6103"/>
    <n v="3578677156.7315998"/>
    <n v="2305972447.61236"/>
    <n v="790999937.45670199"/>
    <n v="599139153.77676201"/>
    <n v="443554602.17893302"/>
    <n v="323911508.028979"/>
    <n v="865404926.49900806"/>
    <n v="70088229437.188904"/>
  </r>
  <r>
    <x v="7"/>
    <x v="0"/>
    <n v="0"/>
    <n v="5183"/>
    <n v="16262820.930968899"/>
    <n v="4036111369.3172798"/>
    <n v="3354939794.8927202"/>
    <n v="2546793522.25664"/>
    <n v="959105807.77039599"/>
    <n v="734316806.01626098"/>
    <n v="271855133.12102097"/>
    <n v="215900435.802614"/>
    <n v="167290848.34225699"/>
    <n v="138230646.709427"/>
    <n v="538934041.63183403"/>
    <n v="12979741226.791401"/>
  </r>
  <r>
    <x v="7"/>
    <x v="1"/>
    <n v="0"/>
    <n v="9213"/>
    <n v="89672253.874187097"/>
    <n v="7424393529.4504404"/>
    <n v="6547919260.0067501"/>
    <n v="5565688349.2887297"/>
    <n v="2152891938.5309501"/>
    <n v="1624515301.4040699"/>
    <n v="566312263.65595806"/>
    <n v="428979472.105331"/>
    <n v="347458865.395818"/>
    <n v="280116130.946392"/>
    <n v="1289745598.5884299"/>
    <n v="26317692963.247101"/>
  </r>
  <r>
    <x v="7"/>
    <x v="2"/>
    <n v="0"/>
    <n v="5760"/>
    <n v="113194079.164683"/>
    <n v="2364703620.9561801"/>
    <n v="1525527465.3694501"/>
    <n v="1002720349.83917"/>
    <n v="350024222.71956098"/>
    <n v="279010656.94720602"/>
    <n v="119279624.677587"/>
    <n v="104339600.892002"/>
    <n v="77098325.778369993"/>
    <n v="61764272.682585403"/>
    <n v="361632126.91818798"/>
    <n v="6359294345.9449797"/>
  </r>
  <r>
    <x v="8"/>
    <x v="0"/>
    <n v="0"/>
    <n v="394"/>
    <n v="18441394.786522899"/>
    <n v="1268749921.8821499"/>
    <n v="1057909840.3857"/>
    <n v="757786628.72198498"/>
    <n v="139945988.594069"/>
    <n v="76513074.1601208"/>
    <n v="32277584.039204601"/>
    <n v="25723842.376464799"/>
    <n v="15050543.1426036"/>
    <n v="13545445.701613"/>
    <n v="104796469.750421"/>
    <n v="3510740733.5408502"/>
  </r>
  <r>
    <x v="8"/>
    <x v="1"/>
    <n v="0"/>
    <n v="340"/>
    <n v="8618.3437867527791"/>
    <n v="1387541522.3824401"/>
    <n v="1144691785.3296399"/>
    <n v="607874151.47847998"/>
    <n v="74191314.711701602"/>
    <n v="33186033.2580796"/>
    <n v="10982235.7277267"/>
    <n v="8831141.3567253407"/>
    <n v="7671804.6401669998"/>
    <n v="6247305.3263731804"/>
    <n v="92224956.409888193"/>
    <n v="3373450868.9650102"/>
  </r>
  <r>
    <x v="8"/>
    <x v="2"/>
    <n v="0"/>
    <n v="795"/>
    <n v="-4.31549835866463E-8"/>
    <n v="1498365226.2766199"/>
    <n v="461984254.08225399"/>
    <n v="189688921.17585701"/>
    <n v="51850694.330572702"/>
    <n v="35482574.5349655"/>
    <n v="8509347.0489099696"/>
    <n v="7267162.1572425701"/>
    <n v="6082203.8332634596"/>
    <n v="2591928.6841758699"/>
    <n v="29827059.8499831"/>
    <n v="2291649371.9738402"/>
  </r>
  <r>
    <x v="9"/>
    <x v="0"/>
    <n v="0"/>
    <n v="3168"/>
    <n v="5107760363.9555702"/>
    <n v="5816367713.96101"/>
    <n v="4120337435.22822"/>
    <n v="2881023520.1167598"/>
    <n v="1071048033.60558"/>
    <n v="875530574.87283802"/>
    <n v="360257371.10159802"/>
    <n v="333140672.35757297"/>
    <n v="285512967.33226103"/>
    <n v="256648437.056541"/>
    <n v="1607537302.01915"/>
    <n v="22715164391.607101"/>
  </r>
  <r>
    <x v="9"/>
    <x v="1"/>
    <n v="0"/>
    <n v="1891"/>
    <n v="4916977098.2364902"/>
    <n v="1773860087.2800801"/>
    <n v="1163676070.4627099"/>
    <n v="881531019.65033996"/>
    <n v="351601099.40535998"/>
    <n v="356425075.05797899"/>
    <n v="146842922.774728"/>
    <n v="133396553.161511"/>
    <n v="110074392.970164"/>
    <n v="103522540.182768"/>
    <n v="810203599.18424904"/>
    <n v="10748110458.3664"/>
  </r>
  <r>
    <x v="9"/>
    <x v="2"/>
    <n v="0"/>
    <n v="11647"/>
    <n v="1906868175.40943"/>
    <n v="12060603257.660601"/>
    <n v="6676763470.4319201"/>
    <n v="4492088278.3373804"/>
    <n v="1612428181.6648901"/>
    <n v="1354325120.5353"/>
    <n v="617238952.97370899"/>
    <n v="566267038.70317304"/>
    <n v="523155082.26771998"/>
    <n v="468446741.882999"/>
    <n v="2607325037.4621"/>
    <n v="32885509337.3292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">
  <r>
    <x v="0"/>
    <x v="0"/>
    <x v="0"/>
    <m/>
    <m/>
    <m/>
    <m/>
    <m/>
    <m/>
    <m/>
    <m/>
    <m/>
    <m/>
    <m/>
    <m/>
    <m/>
    <m/>
  </r>
  <r>
    <x v="0"/>
    <x v="0"/>
    <x v="1"/>
    <m/>
    <m/>
    <m/>
    <m/>
    <m/>
    <m/>
    <m/>
    <m/>
    <m/>
    <m/>
    <m/>
    <m/>
    <m/>
    <m/>
  </r>
  <r>
    <x v="0"/>
    <x v="0"/>
    <x v="2"/>
    <m/>
    <m/>
    <m/>
    <m/>
    <m/>
    <m/>
    <m/>
    <m/>
    <m/>
    <m/>
    <m/>
    <m/>
    <m/>
    <m/>
  </r>
  <r>
    <x v="0"/>
    <x v="1"/>
    <x v="0"/>
    <m/>
    <m/>
    <m/>
    <m/>
    <m/>
    <m/>
    <m/>
    <m/>
    <m/>
    <m/>
    <m/>
    <m/>
    <m/>
    <m/>
  </r>
  <r>
    <x v="0"/>
    <x v="1"/>
    <x v="1"/>
    <n v="0"/>
    <n v="1"/>
    <n v="-5.5879354476928703E-9"/>
    <n v="39887135.146842197"/>
    <n v="39887135.146842197"/>
    <n v="21217015.856827501"/>
    <n v="0"/>
    <n v="0"/>
    <n v="0"/>
    <n v="0"/>
    <n v="0"/>
    <n v="0"/>
    <n v="0"/>
    <n v="100991286.15051199"/>
  </r>
  <r>
    <x v="0"/>
    <x v="1"/>
    <x v="2"/>
    <m/>
    <m/>
    <m/>
    <m/>
    <m/>
    <m/>
    <m/>
    <m/>
    <m/>
    <m/>
    <m/>
    <m/>
    <m/>
    <m/>
  </r>
  <r>
    <x v="0"/>
    <x v="2"/>
    <x v="0"/>
    <n v="0"/>
    <n v="1969"/>
    <n v="8856408.1711448506"/>
    <n v="995217815.092592"/>
    <n v="606774578.98304403"/>
    <n v="272219175.920174"/>
    <n v="50013541.467635199"/>
    <n v="22339418.792003699"/>
    <n v="6230411.2985747997"/>
    <n v="5392747.0791542903"/>
    <n v="3769447.9323846302"/>
    <n v="1588894.7105145601"/>
    <n v="12801444.7446885"/>
    <n v="1985203884.19191"/>
  </r>
  <r>
    <x v="0"/>
    <x v="2"/>
    <x v="1"/>
    <n v="0"/>
    <n v="4925"/>
    <n v="23380770.524422701"/>
    <n v="2451797346.0182099"/>
    <n v="1436165377.16026"/>
    <n v="777590391.85115504"/>
    <n v="143915165.61208501"/>
    <n v="65821712.322325401"/>
    <n v="24139407.0939341"/>
    <n v="10878393.236417999"/>
    <n v="10331873.000597101"/>
    <n v="7659296.4174522301"/>
    <n v="72369674.029045597"/>
    <n v="5024049407.2658997"/>
  </r>
  <r>
    <x v="0"/>
    <x v="2"/>
    <x v="2"/>
    <n v="0"/>
    <n v="2425"/>
    <n v="2102512.4412950701"/>
    <n v="975394368.63831794"/>
    <n v="379096145.61406702"/>
    <n v="132868528.284514"/>
    <n v="26452611.037042402"/>
    <n v="14063264.4005423"/>
    <n v="4467550.9544709204"/>
    <n v="3768517.6284968401"/>
    <n v="1648888.4851093299"/>
    <n v="1963682.8192239499"/>
    <n v="8217766.9623285905"/>
    <n v="1550043837.2654099"/>
  </r>
  <r>
    <x v="0"/>
    <x v="3"/>
    <x v="0"/>
    <n v="0"/>
    <n v="777"/>
    <n v="17888011.034728199"/>
    <n v="857763491.30101895"/>
    <n v="762789830.08385897"/>
    <n v="484962334.090747"/>
    <n v="117543629.760065"/>
    <n v="59536323.2830154"/>
    <n v="22823156.473428398"/>
    <n v="22390816.566043399"/>
    <n v="14475065.866186701"/>
    <n v="4961090.1670172699"/>
    <n v="38219596.390750997"/>
    <n v="2403353345.01686"/>
  </r>
  <r>
    <x v="0"/>
    <x v="3"/>
    <x v="1"/>
    <n v="0"/>
    <n v="3316"/>
    <n v="32020128.1530855"/>
    <n v="3876284023.7252998"/>
    <n v="3102182855.3835001"/>
    <n v="2063829013.1386499"/>
    <n v="580256919.13604796"/>
    <n v="325029941.60377502"/>
    <n v="79397268.448084593"/>
    <n v="58171657.896854699"/>
    <n v="44007224.956045799"/>
    <n v="36100943.528474897"/>
    <n v="235730935.37307701"/>
    <n v="10433010911.342899"/>
  </r>
  <r>
    <x v="0"/>
    <x v="3"/>
    <x v="2"/>
    <n v="0"/>
    <n v="323"/>
    <n v="2252.9810899920899"/>
    <n v="499892439.648785"/>
    <n v="265394039.43830201"/>
    <n v="123820713.60136899"/>
    <n v="30676863.517398499"/>
    <n v="13449529.8497905"/>
    <n v="3825099.3310633502"/>
    <n v="2302832.4015300898"/>
    <n v="1470538.93182687"/>
    <n v="1000514.5721526101"/>
    <n v="2926317.97756217"/>
    <n v="944761142.25087094"/>
  </r>
  <r>
    <x v="0"/>
    <x v="4"/>
    <x v="0"/>
    <n v="0"/>
    <n v="29"/>
    <n v="19661.137671042801"/>
    <n v="207947789.32181701"/>
    <n v="268265109.49688399"/>
    <n v="180098072.48382801"/>
    <n v="42739221.646756597"/>
    <n v="29010753.2554795"/>
    <n v="9147288.9401038103"/>
    <n v="2112558.1325087501"/>
    <n v="1172072.60697572"/>
    <n v="1172072.60697572"/>
    <n v="1711411.08908156"/>
    <n v="743396010.71808195"/>
  </r>
  <r>
    <x v="0"/>
    <x v="4"/>
    <x v="1"/>
    <n v="0"/>
    <n v="140"/>
    <n v="52442.556352766398"/>
    <n v="957934621.34869397"/>
    <n v="1344299642.5035701"/>
    <n v="919809749.417032"/>
    <n v="229907480.509911"/>
    <n v="112660627.044953"/>
    <n v="29598277.7355805"/>
    <n v="21232911.093695801"/>
    <n v="17002847.6883967"/>
    <n v="12410797.5755239"/>
    <n v="139031055.068106"/>
    <n v="3783940452.54181"/>
  </r>
  <r>
    <x v="0"/>
    <x v="4"/>
    <x v="2"/>
    <n v="0"/>
    <n v="5"/>
    <n v="-5.4133124649524697E-9"/>
    <n v="94819442.787408203"/>
    <n v="22710855.419415101"/>
    <n v="9382726.0641921908"/>
    <n v="5241804.0395966005"/>
    <n v="5241804.0395966005"/>
    <n v="1960465.54903743"/>
    <n v="0"/>
    <n v="0"/>
    <n v="0"/>
    <n v="0"/>
    <n v="139357097.89924601"/>
  </r>
  <r>
    <x v="0"/>
    <x v="5"/>
    <x v="0"/>
    <n v="0"/>
    <n v="382"/>
    <n v="29313154.012764901"/>
    <n v="1081444159.2591"/>
    <n v="961270976.91559005"/>
    <n v="689107403.65227997"/>
    <n v="243955524.87007299"/>
    <n v="135386769.78902799"/>
    <n v="37529342.334228702"/>
    <n v="23846773.904649898"/>
    <n v="11900798.0552352"/>
    <n v="11287967.623062899"/>
    <n v="124867137.87719201"/>
    <n v="3349910008.29321"/>
  </r>
  <r>
    <x v="0"/>
    <x v="5"/>
    <x v="1"/>
    <n v="0"/>
    <n v="2128"/>
    <n v="69839669.814380795"/>
    <n v="5502929767.1401396"/>
    <n v="5771946662.1157103"/>
    <n v="4162969468.0857801"/>
    <n v="1138565456.8382499"/>
    <n v="655399571.076262"/>
    <n v="197879929.63915899"/>
    <n v="125985874.50751001"/>
    <n v="73380346.401499406"/>
    <n v="49332192.830516703"/>
    <n v="455451125.45926201"/>
    <n v="18203680063.908501"/>
  </r>
  <r>
    <x v="0"/>
    <x v="5"/>
    <x v="2"/>
    <n v="0"/>
    <n v="68"/>
    <n v="-1.01517798611894E-8"/>
    <n v="254045708.382653"/>
    <n v="190897301.476484"/>
    <n v="83239344.406016201"/>
    <n v="12801947.098967999"/>
    <n v="6774435.3427595804"/>
    <n v="2459348.3736411701"/>
    <n v="2243689.0230814498"/>
    <n v="2243689.0230814498"/>
    <n v="1594809.9567984201"/>
    <n v="22865274.900520101"/>
    <n v="579165547.98400402"/>
  </r>
  <r>
    <x v="0"/>
    <x v="6"/>
    <x v="0"/>
    <n v="0"/>
    <n v="3"/>
    <n v="46857.338739604304"/>
    <n v="113041829.84554601"/>
    <n v="59874006.717117898"/>
    <n v="187352.86412438101"/>
    <n v="0"/>
    <n v="0"/>
    <n v="0"/>
    <n v="0"/>
    <n v="0"/>
    <n v="0"/>
    <n v="0"/>
    <n v="173150046.76552799"/>
  </r>
  <r>
    <x v="0"/>
    <x v="6"/>
    <x v="1"/>
    <n v="0"/>
    <n v="13"/>
    <n v="56115.200575259201"/>
    <n v="371582570.31571001"/>
    <n v="199073721.147948"/>
    <n v="142764921.52997899"/>
    <n v="43870089.369437598"/>
    <n v="19358436.344722401"/>
    <n v="6813190.0052805804"/>
    <n v="6369081.21687447"/>
    <n v="2627180.53172768"/>
    <n v="2627180.53172768"/>
    <n v="1515262.43789678"/>
    <n v="796657748.63187897"/>
  </r>
  <r>
    <x v="0"/>
    <x v="6"/>
    <x v="2"/>
    <n v="0"/>
    <n v="2"/>
    <n v="-1.39698386192322E-9"/>
    <n v="25714775.738902599"/>
    <n v="62598887.383314803"/>
    <n v="29444439.750978801"/>
    <n v="0"/>
    <n v="0"/>
    <n v="0"/>
    <n v="0"/>
    <n v="0"/>
    <n v="0"/>
    <n v="0"/>
    <n v="117758102.87319601"/>
  </r>
  <r>
    <x v="1"/>
    <x v="0"/>
    <x v="0"/>
    <m/>
    <m/>
    <m/>
    <m/>
    <m/>
    <m/>
    <m/>
    <m/>
    <m/>
    <m/>
    <m/>
    <m/>
    <m/>
    <m/>
  </r>
  <r>
    <x v="1"/>
    <x v="0"/>
    <x v="1"/>
    <m/>
    <m/>
    <m/>
    <m/>
    <m/>
    <m/>
    <m/>
    <m/>
    <m/>
    <m/>
    <m/>
    <m/>
    <m/>
    <m/>
  </r>
  <r>
    <x v="1"/>
    <x v="0"/>
    <x v="2"/>
    <m/>
    <m/>
    <m/>
    <m/>
    <m/>
    <m/>
    <m/>
    <m/>
    <m/>
    <m/>
    <m/>
    <m/>
    <m/>
    <m/>
  </r>
  <r>
    <x v="1"/>
    <x v="1"/>
    <x v="0"/>
    <n v="0"/>
    <n v="3"/>
    <n v="-1.5948899090290099E-8"/>
    <n v="97659490.516179204"/>
    <n v="121063271.584117"/>
    <n v="139551860.10803401"/>
    <n v="31996803.6349581"/>
    <n v="20217059.5530647"/>
    <n v="3815577.2697197702"/>
    <n v="3815577.2697197702"/>
    <n v="3815577.2697197702"/>
    <n v="3815577.2697197702"/>
    <n v="50162722.920210399"/>
    <n v="475913517.39544302"/>
  </r>
  <r>
    <x v="1"/>
    <x v="1"/>
    <x v="1"/>
    <n v="0"/>
    <n v="1"/>
    <n v="9.3132257461547901E-9"/>
    <n v="19295625.142309599"/>
    <n v="19295625.142309599"/>
    <n v="19295625.142309599"/>
    <n v="9647812.5711547993"/>
    <n v="9647812.5711547993"/>
    <n v="4823906.2855773997"/>
    <n v="4823906.2855773997"/>
    <n v="4823906.2855773997"/>
    <n v="4823906.2855773997"/>
    <n v="13381558.2277919"/>
    <n v="109859683.93934"/>
  </r>
  <r>
    <x v="1"/>
    <x v="1"/>
    <x v="2"/>
    <n v="0"/>
    <n v="1"/>
    <n v="3.7252902984619099E-9"/>
    <n v="19620098.638819698"/>
    <n v="19620098.638819698"/>
    <n v="19620098.638819698"/>
    <n v="9810049.3194098491"/>
    <n v="9810049.3194098491"/>
    <n v="4905024.6597049199"/>
    <n v="4905024.6597049199"/>
    <n v="4905024.6597049199"/>
    <n v="4905024.6597049199"/>
    <n v="56156305.112391002"/>
    <n v="154256798.30648899"/>
  </r>
  <r>
    <x v="1"/>
    <x v="2"/>
    <x v="0"/>
    <n v="0"/>
    <n v="611"/>
    <n v="1707.3868903846001"/>
    <n v="378275843.890351"/>
    <n v="163247760.236168"/>
    <n v="73713660.1120767"/>
    <n v="16469007.2278799"/>
    <n v="12326133.5591275"/>
    <n v="9564403.9882909898"/>
    <n v="8806682.9758891892"/>
    <n v="4537011.6476400802"/>
    <n v="4908048.3283553896"/>
    <n v="25497627.617566001"/>
    <n v="697347886.97023594"/>
  </r>
  <r>
    <x v="1"/>
    <x v="2"/>
    <x v="1"/>
    <n v="0"/>
    <n v="279"/>
    <n v="-1.7735146684572101E-9"/>
    <n v="167141981.70289001"/>
    <n v="74040607.546230599"/>
    <n v="22449603.053792998"/>
    <n v="7614064.1224132301"/>
    <n v="4900587.3133419203"/>
    <n v="1667070.3228686801"/>
    <n v="2596935.2099515698"/>
    <n v="3611025.82340563"/>
    <n v="1424746.7596255201"/>
    <n v="8039825.1727362098"/>
    <n v="293486447.02725703"/>
  </r>
  <r>
    <x v="1"/>
    <x v="2"/>
    <x v="2"/>
    <n v="0"/>
    <n v="2312"/>
    <n v="62015464.427377298"/>
    <n v="743806380.01328194"/>
    <n v="126118707.87917501"/>
    <n v="84720150.462402999"/>
    <n v="28867285.0623799"/>
    <n v="19422286.4766609"/>
    <n v="7476421.9052950898"/>
    <n v="5257223.1026160596"/>
    <n v="5209915.7066525603"/>
    <n v="4640673.6534352396"/>
    <n v="43526419.924869701"/>
    <n v="1131060928.61415"/>
  </r>
  <r>
    <x v="1"/>
    <x v="3"/>
    <x v="0"/>
    <n v="0"/>
    <n v="624"/>
    <n v="3629.5226399605499"/>
    <n v="1037854286.24139"/>
    <n v="470233573.62835997"/>
    <n v="193383440.273554"/>
    <n v="92972889.216506094"/>
    <n v="83725010.831353694"/>
    <n v="26757320.193668202"/>
    <n v="27461303.1621117"/>
    <n v="24699439.180791002"/>
    <n v="17874087.820992298"/>
    <n v="62315565.458468303"/>
    <n v="2037280545.52984"/>
  </r>
  <r>
    <x v="1"/>
    <x v="3"/>
    <x v="1"/>
    <n v="0"/>
    <n v="222"/>
    <n v="4672.9196153597004"/>
    <n v="340175268.436957"/>
    <n v="181079051.339782"/>
    <n v="82351915.221700907"/>
    <n v="34756131.892750204"/>
    <n v="28747768.791492902"/>
    <n v="11148780.524560601"/>
    <n v="6290594.6650246996"/>
    <n v="4233143.44147975"/>
    <n v="3151742.1738260901"/>
    <n v="19033685.222582102"/>
    <n v="710972754.62977099"/>
  </r>
  <r>
    <x v="1"/>
    <x v="3"/>
    <x v="2"/>
    <n v="0"/>
    <n v="531"/>
    <n v="98690977.320705995"/>
    <n v="839447365.51645601"/>
    <n v="347497254.771936"/>
    <n v="195607197.13620901"/>
    <n v="62854906.335565202"/>
    <n v="44700762.384775601"/>
    <n v="15733605.561240001"/>
    <n v="13941969.2076851"/>
    <n v="13921622.6346636"/>
    <n v="12497662.7878682"/>
    <n v="69743828.157953605"/>
    <n v="1714637151.8150599"/>
  </r>
  <r>
    <x v="1"/>
    <x v="4"/>
    <x v="0"/>
    <n v="0"/>
    <n v="107"/>
    <n v="-6.4603227656334599E-8"/>
    <n v="1210259384.3481801"/>
    <n v="890137311.56833696"/>
    <n v="520139868.14415401"/>
    <n v="204067498.22604799"/>
    <n v="118045090.13990299"/>
    <n v="38620037.218675397"/>
    <n v="30867556.511805899"/>
    <n v="20614557.091329802"/>
    <n v="17785115.560672998"/>
    <n v="110842441.53932799"/>
    <n v="3161378860.3484302"/>
  </r>
  <r>
    <x v="1"/>
    <x v="4"/>
    <x v="1"/>
    <n v="0"/>
    <n v="48"/>
    <n v="-5.2386894822120698E-10"/>
    <n v="294711082.324579"/>
    <n v="331000792.66781402"/>
    <n v="286484695.00746202"/>
    <n v="110866272.872814"/>
    <n v="101458851.716732"/>
    <n v="41448749.4313372"/>
    <n v="33386551.526393801"/>
    <n v="29691858.787404601"/>
    <n v="27889401.130760901"/>
    <n v="168343508.33725601"/>
    <n v="1425281763.8025501"/>
  </r>
  <r>
    <x v="1"/>
    <x v="4"/>
    <x v="2"/>
    <n v="0"/>
    <n v="71"/>
    <n v="293539123.77937299"/>
    <n v="464264480.34829402"/>
    <n v="338537118.44990402"/>
    <n v="293661721.53701901"/>
    <n v="130011908.565231"/>
    <n v="101427974.02326401"/>
    <n v="42072536.536466897"/>
    <n v="33340706.811530501"/>
    <n v="27082040.019483201"/>
    <n v="20904933.320046999"/>
    <n v="152544719.387541"/>
    <n v="1897387262.7781501"/>
  </r>
  <r>
    <x v="1"/>
    <x v="5"/>
    <x v="0"/>
    <n v="0"/>
    <n v="772"/>
    <n v="16127032.0322691"/>
    <n v="3006093237.4342699"/>
    <n v="1801505796.32165"/>
    <n v="1096660732.14256"/>
    <n v="408715951.52423501"/>
    <n v="314971998.918405"/>
    <n v="127148097.052238"/>
    <n v="104444464.699001"/>
    <n v="87592046.8136805"/>
    <n v="70880337.619431898"/>
    <n v="292153435.42877603"/>
    <n v="7326293129.9865198"/>
  </r>
  <r>
    <x v="1"/>
    <x v="5"/>
    <x v="1"/>
    <n v="0"/>
    <n v="267"/>
    <n v="12385171.363973901"/>
    <n v="811821143.31129301"/>
    <n v="572713218.70773101"/>
    <n v="444228755.88589603"/>
    <n v="191925770.03211501"/>
    <n v="167355652.620067"/>
    <n v="69345732.058114499"/>
    <n v="57050000.862865597"/>
    <n v="46302309.668958798"/>
    <n v="40159208.1167145"/>
    <n v="168536362.331485"/>
    <n v="2581823324.9592199"/>
  </r>
  <r>
    <x v="1"/>
    <x v="5"/>
    <x v="2"/>
    <n v="0"/>
    <n v="558"/>
    <n v="335961941.47491598"/>
    <n v="1860201632.9268"/>
    <n v="1220767652.2549801"/>
    <n v="893246196.97399199"/>
    <n v="293624970.343651"/>
    <n v="214012347.332605"/>
    <n v="89132243.764352903"/>
    <n v="72767334.918389902"/>
    <n v="59852127.361704499"/>
    <n v="49244586.899783"/>
    <n v="223959135.198962"/>
    <n v="5312770169.4501305"/>
  </r>
  <r>
    <x v="1"/>
    <x v="6"/>
    <x v="0"/>
    <n v="0"/>
    <n v="15"/>
    <n v="7.6834112405776994E-9"/>
    <n v="432291340.12763399"/>
    <n v="305896854.82551497"/>
    <n v="124793730.899939"/>
    <n v="22722260.770818401"/>
    <n v="20137950.3027546"/>
    <n v="10068975.1513773"/>
    <n v="10068975.1513773"/>
    <n v="10068975.1513773"/>
    <n v="10068975.1513773"/>
    <n v="45403827.1825222"/>
    <n v="991521864.714692"/>
  </r>
  <r>
    <x v="1"/>
    <x v="6"/>
    <x v="1"/>
    <n v="0"/>
    <n v="7"/>
    <n v="3.0267983675003101E-9"/>
    <n v="84743430.712397605"/>
    <n v="109466911.349573"/>
    <n v="124269330.91573399"/>
    <n v="49660244.1316019"/>
    <n v="37784587.071933098"/>
    <n v="11033948.2295892"/>
    <n v="3944971.3732127198"/>
    <n v="3159598.3433386702"/>
    <n v="3159598.3433386702"/>
    <n v="70649380.555618197"/>
    <n v="497872001.02633601"/>
  </r>
  <r>
    <x v="1"/>
    <x v="6"/>
    <x v="2"/>
    <n v="0"/>
    <n v="13"/>
    <n v="53262212.135380998"/>
    <n v="211165945.14210099"/>
    <n v="220844265.119019"/>
    <n v="163871803.511309"/>
    <n v="62448088.773381203"/>
    <n v="52850984.900658697"/>
    <n v="20182583.9043901"/>
    <n v="12130064.958879299"/>
    <n v="10652123.339377601"/>
    <n v="10652123.339377601"/>
    <n v="44552829.9403667"/>
    <n v="862613025.06424105"/>
  </r>
  <r>
    <x v="2"/>
    <x v="0"/>
    <x v="0"/>
    <m/>
    <m/>
    <m/>
    <m/>
    <m/>
    <m/>
    <m/>
    <m/>
    <m/>
    <m/>
    <m/>
    <m/>
    <m/>
    <m/>
  </r>
  <r>
    <x v="2"/>
    <x v="0"/>
    <x v="1"/>
    <n v="0"/>
    <n v="2"/>
    <n v="-232730.123188153"/>
    <n v="0"/>
    <n v="0"/>
    <n v="0"/>
    <n v="0"/>
    <n v="0"/>
    <n v="0"/>
    <n v="0"/>
    <n v="0"/>
    <n v="0"/>
    <n v="0"/>
    <n v="-232730.123188153"/>
  </r>
  <r>
    <x v="2"/>
    <x v="0"/>
    <x v="2"/>
    <m/>
    <m/>
    <m/>
    <m/>
    <m/>
    <m/>
    <m/>
    <m/>
    <m/>
    <m/>
    <m/>
    <m/>
    <m/>
    <m/>
  </r>
  <r>
    <x v="2"/>
    <x v="1"/>
    <x v="0"/>
    <m/>
    <m/>
    <m/>
    <m/>
    <m/>
    <m/>
    <m/>
    <m/>
    <m/>
    <m/>
    <m/>
    <m/>
    <m/>
    <m/>
  </r>
  <r>
    <x v="2"/>
    <x v="1"/>
    <x v="1"/>
    <m/>
    <m/>
    <m/>
    <m/>
    <m/>
    <m/>
    <m/>
    <m/>
    <m/>
    <m/>
    <m/>
    <m/>
    <m/>
    <m/>
  </r>
  <r>
    <x v="2"/>
    <x v="1"/>
    <x v="2"/>
    <m/>
    <m/>
    <m/>
    <m/>
    <m/>
    <m/>
    <m/>
    <m/>
    <m/>
    <m/>
    <m/>
    <m/>
    <m/>
    <m/>
  </r>
  <r>
    <x v="2"/>
    <x v="2"/>
    <x v="0"/>
    <n v="0"/>
    <n v="11282"/>
    <n v="5578495.79738269"/>
    <n v="2691438162.21207"/>
    <n v="2347988050.7913599"/>
    <n v="1647280423.55533"/>
    <n v="391548038.80302697"/>
    <n v="162326071.091104"/>
    <n v="41223902.702410102"/>
    <n v="27200291.0069011"/>
    <n v="18449552.347098999"/>
    <n v="13431068.6772951"/>
    <n v="35466744.172899902"/>
    <n v="7381930801.1568804"/>
  </r>
  <r>
    <x v="2"/>
    <x v="2"/>
    <x v="1"/>
    <n v="0"/>
    <n v="11491"/>
    <n v="11687575.4996858"/>
    <n v="2876304648.57827"/>
    <n v="2445871156.5208402"/>
    <n v="1741243610.49856"/>
    <n v="389485361.10992301"/>
    <n v="166757581.57865399"/>
    <n v="42592909.991234697"/>
    <n v="29575905.360858899"/>
    <n v="20819921.275798101"/>
    <n v="14822556.7915363"/>
    <n v="53637799.502103798"/>
    <n v="7792799026.7074804"/>
  </r>
  <r>
    <x v="2"/>
    <x v="2"/>
    <x v="2"/>
    <n v="0"/>
    <n v="9491"/>
    <n v="1183613.00468975"/>
    <n v="1757112247.74685"/>
    <n v="1191654757.78949"/>
    <n v="652306021.87646198"/>
    <n v="152998024.32777601"/>
    <n v="78353001.706646696"/>
    <n v="20498625.860482"/>
    <n v="13159867.4426235"/>
    <n v="7043523.9785184199"/>
    <n v="4286530.4052494299"/>
    <n v="13465371.209925501"/>
    <n v="3892061585.3487201"/>
  </r>
  <r>
    <x v="2"/>
    <x v="3"/>
    <x v="0"/>
    <n v="0"/>
    <n v="224"/>
    <n v="-1.0595613275654599E-9"/>
    <n v="180350091.37725201"/>
    <n v="184699865.70724201"/>
    <n v="145153467.98125601"/>
    <n v="39893025.762628697"/>
    <n v="19460115.6230078"/>
    <n v="5690481.4438126199"/>
    <n v="3953386.40232823"/>
    <n v="2586945.26571644"/>
    <n v="2150083.3257370498"/>
    <n v="6354662.1941453703"/>
    <n v="590292125.08312595"/>
  </r>
  <r>
    <x v="2"/>
    <x v="3"/>
    <x v="1"/>
    <n v="0"/>
    <n v="429"/>
    <n v="1.08911990537308E-10"/>
    <n v="341056311.87868601"/>
    <n v="340128463.52252901"/>
    <n v="291160854.51034898"/>
    <n v="74740020.127812907"/>
    <n v="34888686.146406598"/>
    <n v="11446784.8789938"/>
    <n v="8927162.1701353509"/>
    <n v="7306825.5709091304"/>
    <n v="5126772.4760598"/>
    <n v="29638830.547610398"/>
    <n v="1144420711.8294899"/>
  </r>
  <r>
    <x v="2"/>
    <x v="3"/>
    <x v="2"/>
    <n v="0"/>
    <n v="45"/>
    <n v="1.07729647425003E-9"/>
    <n v="34017463.750906996"/>
    <n v="35285825.7663932"/>
    <n v="30759507.5390344"/>
    <n v="9436617.6654770803"/>
    <n v="6041501.4425519099"/>
    <n v="1837941.4453479799"/>
    <n v="1394583.06975277"/>
    <n v="1089990.10294902"/>
    <n v="832048.49211894895"/>
    <n v="2398921.22214399"/>
    <n v="123094400.496676"/>
  </r>
  <r>
    <x v="2"/>
    <x v="4"/>
    <x v="0"/>
    <m/>
    <m/>
    <m/>
    <m/>
    <m/>
    <m/>
    <m/>
    <m/>
    <m/>
    <m/>
    <m/>
    <m/>
    <m/>
    <m/>
  </r>
  <r>
    <x v="2"/>
    <x v="4"/>
    <x v="1"/>
    <m/>
    <m/>
    <m/>
    <m/>
    <m/>
    <m/>
    <m/>
    <m/>
    <m/>
    <m/>
    <m/>
    <m/>
    <m/>
    <m/>
  </r>
  <r>
    <x v="2"/>
    <x v="4"/>
    <x v="2"/>
    <m/>
    <m/>
    <m/>
    <m/>
    <m/>
    <m/>
    <m/>
    <m/>
    <m/>
    <m/>
    <m/>
    <m/>
    <m/>
    <m/>
  </r>
  <r>
    <x v="2"/>
    <x v="5"/>
    <x v="0"/>
    <n v="0"/>
    <n v="8"/>
    <n v="-4.0745362639427202E-9"/>
    <n v="20087219.9263652"/>
    <n v="20071499.6974696"/>
    <n v="14775088.2548282"/>
    <n v="4766322.2231360301"/>
    <n v="1910154.4132813399"/>
    <n v="712485.533745475"/>
    <n v="712485.533745475"/>
    <n v="712485.533745475"/>
    <n v="712485.533745475"/>
    <n v="2064206.06595876"/>
    <n v="66524432.716021098"/>
  </r>
  <r>
    <x v="2"/>
    <x v="5"/>
    <x v="1"/>
    <n v="0"/>
    <n v="26"/>
    <n v="7.2759576141834298E-11"/>
    <n v="47187286.537365101"/>
    <n v="48417380.100954801"/>
    <n v="36082682.731844097"/>
    <n v="6633692.4212618498"/>
    <n v="4592756.9097179398"/>
    <n v="1669587.6545717299"/>
    <n v="1058881.6314042199"/>
    <n v="918923.00598332495"/>
    <n v="918923.00598332495"/>
    <n v="12690857.560275299"/>
    <n v="160170971.55936199"/>
  </r>
  <r>
    <x v="2"/>
    <x v="5"/>
    <x v="2"/>
    <n v="0"/>
    <n v="1"/>
    <n v="2.91038304567337E-11"/>
    <n v="1789124.7593946999"/>
    <n v="1789124.7593946999"/>
    <n v="1476741.1654558"/>
    <n v="0"/>
    <n v="0"/>
    <n v="0"/>
    <n v="0"/>
    <n v="0"/>
    <n v="0"/>
    <n v="0"/>
    <n v="5054990.6842451999"/>
  </r>
  <r>
    <x v="2"/>
    <x v="6"/>
    <x v="0"/>
    <m/>
    <m/>
    <m/>
    <m/>
    <m/>
    <m/>
    <m/>
    <m/>
    <m/>
    <m/>
    <m/>
    <m/>
    <m/>
    <m/>
  </r>
  <r>
    <x v="2"/>
    <x v="6"/>
    <x v="1"/>
    <m/>
    <m/>
    <m/>
    <m/>
    <m/>
    <m/>
    <m/>
    <m/>
    <m/>
    <m/>
    <m/>
    <m/>
    <m/>
    <m/>
  </r>
  <r>
    <x v="2"/>
    <x v="6"/>
    <x v="2"/>
    <m/>
    <m/>
    <m/>
    <m/>
    <m/>
    <m/>
    <m/>
    <m/>
    <m/>
    <m/>
    <m/>
    <m/>
    <m/>
    <m/>
  </r>
  <r>
    <x v="3"/>
    <x v="0"/>
    <x v="0"/>
    <m/>
    <m/>
    <m/>
    <m/>
    <m/>
    <m/>
    <m/>
    <m/>
    <m/>
    <m/>
    <m/>
    <m/>
    <m/>
    <m/>
  </r>
  <r>
    <x v="3"/>
    <x v="0"/>
    <x v="1"/>
    <m/>
    <m/>
    <m/>
    <m/>
    <m/>
    <m/>
    <m/>
    <m/>
    <m/>
    <m/>
    <m/>
    <m/>
    <m/>
    <m/>
  </r>
  <r>
    <x v="3"/>
    <x v="0"/>
    <x v="2"/>
    <m/>
    <m/>
    <m/>
    <m/>
    <m/>
    <m/>
    <m/>
    <m/>
    <m/>
    <m/>
    <m/>
    <m/>
    <m/>
    <m/>
  </r>
  <r>
    <x v="3"/>
    <x v="1"/>
    <x v="0"/>
    <n v="0"/>
    <n v="7"/>
    <n v="-1.0547228157520299E-7"/>
    <n v="408440911.33743697"/>
    <n v="560649524.74339294"/>
    <n v="172931579.54771999"/>
    <n v="55902363.376291998"/>
    <n v="55902363.376291998"/>
    <n v="27951181.688145999"/>
    <n v="27951181.688145999"/>
    <n v="27951181.688145999"/>
    <n v="21406383.226745199"/>
    <n v="151595719.269844"/>
    <n v="1510682389.9421599"/>
  </r>
  <r>
    <x v="3"/>
    <x v="1"/>
    <x v="1"/>
    <n v="0"/>
    <n v="9"/>
    <n v="-1.8626451492309599E-7"/>
    <n v="2540424397.5499902"/>
    <n v="543819134.08057904"/>
    <n v="476153319.28254598"/>
    <n v="0"/>
    <n v="0"/>
    <n v="0"/>
    <n v="0"/>
    <n v="0"/>
    <n v="0"/>
    <n v="0"/>
    <n v="3560396850.9131198"/>
  </r>
  <r>
    <x v="3"/>
    <x v="1"/>
    <x v="2"/>
    <n v="0"/>
    <n v="11"/>
    <n v="-1.62981450557709E-8"/>
    <n v="1545941840.62409"/>
    <n v="1436051385.34391"/>
    <n v="597171906.98670602"/>
    <n v="14332587.032377301"/>
    <n v="14332587.032377301"/>
    <n v="7166293.5161886299"/>
    <n v="7166293.5161886299"/>
    <n v="7166293.5161886299"/>
    <n v="7166293.5161886299"/>
    <n v="101640971.185121"/>
    <n v="3738136452.26933"/>
  </r>
  <r>
    <x v="3"/>
    <x v="2"/>
    <x v="0"/>
    <n v="0"/>
    <n v="256"/>
    <n v="5933.20217529202"/>
    <n v="101437668.502756"/>
    <n v="58870195.283187397"/>
    <n v="41288317.289505601"/>
    <n v="9275915.1932307407"/>
    <n v="4527105.6650709296"/>
    <n v="1421789.01543382"/>
    <n v="856567.95006252604"/>
    <n v="523543.09565415699"/>
    <n v="246870.670085269"/>
    <n v="757698.07515104802"/>
    <n v="219211603.94231299"/>
  </r>
  <r>
    <x v="3"/>
    <x v="2"/>
    <x v="1"/>
    <n v="0"/>
    <n v="482"/>
    <n v="20517.227749861198"/>
    <n v="209074257.35320401"/>
    <n v="106732192.792759"/>
    <n v="59283762.622955002"/>
    <n v="8916900.7416653801"/>
    <n v="3766595.1063628499"/>
    <n v="1227099.92122668"/>
    <n v="873413.89165710704"/>
    <n v="656666.41373538703"/>
    <n v="563522.06989005802"/>
    <n v="4319023.1911441796"/>
    <n v="395433951.332349"/>
  </r>
  <r>
    <x v="3"/>
    <x v="2"/>
    <x v="2"/>
    <n v="0"/>
    <n v="677"/>
    <n v="2.0135928480158298E-9"/>
    <n v="197964011.916085"/>
    <n v="76961509.025786504"/>
    <n v="26079065.511787601"/>
    <n v="4992343.1632917598"/>
    <n v="2178653.7361439602"/>
    <n v="755066.30039065494"/>
    <n v="574315.88521587395"/>
    <n v="545155.88505069294"/>
    <n v="299625.26833021"/>
    <n v="3035059.1925801798"/>
    <n v="313384805.88466197"/>
  </r>
  <r>
    <x v="3"/>
    <x v="3"/>
    <x v="0"/>
    <n v="0"/>
    <n v="109"/>
    <n v="18336.684103521999"/>
    <n v="151231144.12205601"/>
    <n v="104748744.09669"/>
    <n v="69830640.7544716"/>
    <n v="15271315.614308501"/>
    <n v="5017514.3554672897"/>
    <n v="1295385.67081392"/>
    <n v="655682.77130680601"/>
    <n v="484050.231866332"/>
    <n v="257047.94375894699"/>
    <n v="13136826.354584301"/>
    <n v="361946688.59942698"/>
  </r>
  <r>
    <x v="3"/>
    <x v="3"/>
    <x v="1"/>
    <n v="0"/>
    <n v="197"/>
    <n v="24002.236351755299"/>
    <n v="282009410.69842398"/>
    <n v="209914798.220927"/>
    <n v="111771766.059045"/>
    <n v="14292752.233506801"/>
    <n v="5045630.3501554104"/>
    <n v="1299670.8289254401"/>
    <n v="1000121.39928932"/>
    <n v="953627.78789972095"/>
    <n v="834283.20517302898"/>
    <n v="7128553.4931857903"/>
    <n v="634274616.51288402"/>
  </r>
  <r>
    <x v="3"/>
    <x v="3"/>
    <x v="2"/>
    <n v="0"/>
    <n v="80"/>
    <n v="-1.5179466572590199E-9"/>
    <n v="156927048.26317501"/>
    <n v="64896106.193051599"/>
    <n v="30509720.1045762"/>
    <n v="5410437.4438177804"/>
    <n v="1230944.6132712599"/>
    <n v="386505.19437232497"/>
    <n v="310713.75407513703"/>
    <n v="265957.76532832498"/>
    <n v="480478.028863588"/>
    <n v="5338738.1502346899"/>
    <n v="265756649.510766"/>
  </r>
  <r>
    <x v="3"/>
    <x v="4"/>
    <x v="0"/>
    <n v="0"/>
    <n v="27"/>
    <n v="-1.55123416334391E-8"/>
    <n v="262870197.11675599"/>
    <n v="291264416.87375802"/>
    <n v="207347605.804943"/>
    <n v="37747632.1509002"/>
    <n v="18332730.6913254"/>
    <n v="6388511.45837765"/>
    <n v="6008085.11925535"/>
    <n v="3569232.5564303002"/>
    <n v="2983502.57281119"/>
    <n v="3498003.5143945999"/>
    <n v="840009917.85895205"/>
  </r>
  <r>
    <x v="3"/>
    <x v="4"/>
    <x v="1"/>
    <n v="0"/>
    <n v="62"/>
    <n v="27359.5041361234"/>
    <n v="575025340.624722"/>
    <n v="618012113.79244101"/>
    <n v="372709225.70776898"/>
    <n v="93146907.973057702"/>
    <n v="63422916.0739481"/>
    <n v="25491953.623502702"/>
    <n v="21594731.257892799"/>
    <n v="22903258.0969285"/>
    <n v="18281585.4256154"/>
    <n v="94705251.035621703"/>
    <n v="1905320643.1156399"/>
  </r>
  <r>
    <x v="3"/>
    <x v="4"/>
    <x v="2"/>
    <n v="0"/>
    <n v="28"/>
    <n v="1.07866071630269E-9"/>
    <n v="233713006.80111599"/>
    <n v="183942561.43929401"/>
    <n v="140964769.60843399"/>
    <n v="54593098.781205803"/>
    <n v="41442895.674408503"/>
    <n v="13442545.181268999"/>
    <n v="12444834.384786399"/>
    <n v="12037414.211474899"/>
    <n v="12037414.211474899"/>
    <n v="166413756.40963"/>
    <n v="871032296.70309305"/>
  </r>
  <r>
    <x v="3"/>
    <x v="5"/>
    <x v="0"/>
    <n v="0"/>
    <n v="97"/>
    <n v="25797.890456777099"/>
    <n v="323933660.43918997"/>
    <n v="248302271.85398999"/>
    <n v="194620422.942711"/>
    <n v="62250256.885510102"/>
    <n v="36463566.463577099"/>
    <n v="10729610.176469799"/>
    <n v="7327475.6422466496"/>
    <n v="3929877.5793940499"/>
    <n v="4185961.4956761398"/>
    <n v="48465224.879553303"/>
    <n v="940234126.24877501"/>
  </r>
  <r>
    <x v="3"/>
    <x v="5"/>
    <x v="1"/>
    <n v="0"/>
    <n v="224"/>
    <n v="8286279.6517070197"/>
    <n v="830798936.88204896"/>
    <n v="677140574.38296402"/>
    <n v="439580225.97795302"/>
    <n v="74058127.340134397"/>
    <n v="43658981.7940799"/>
    <n v="18500062.563621301"/>
    <n v="16983010.566018201"/>
    <n v="11208966.775635"/>
    <n v="7542276.35663079"/>
    <n v="59037437.420553997"/>
    <n v="2186794879.71135"/>
  </r>
  <r>
    <x v="3"/>
    <x v="5"/>
    <x v="2"/>
    <n v="0"/>
    <n v="76"/>
    <n v="7.9162418842315707E-9"/>
    <n v="381680325.27454799"/>
    <n v="192433367.05849901"/>
    <n v="100995789.863107"/>
    <n v="26065750.758389801"/>
    <n v="16501847.5862753"/>
    <n v="7321998.3748051301"/>
    <n v="6467781.4385931697"/>
    <n v="4298290.3750215098"/>
    <n v="4142311.0305244499"/>
    <n v="20793400.192520998"/>
    <n v="760700861.95228398"/>
  </r>
  <r>
    <x v="3"/>
    <x v="6"/>
    <x v="0"/>
    <m/>
    <m/>
    <m/>
    <m/>
    <m/>
    <m/>
    <m/>
    <m/>
    <m/>
    <m/>
    <m/>
    <m/>
    <m/>
    <m/>
  </r>
  <r>
    <x v="3"/>
    <x v="6"/>
    <x v="1"/>
    <n v="0"/>
    <n v="12"/>
    <n v="1.5366822481155399E-8"/>
    <n v="250515731.847036"/>
    <n v="266147307.03484601"/>
    <n v="197929094.780294"/>
    <n v="61511900.2614168"/>
    <n v="41436348.4019861"/>
    <n v="16888945.949541599"/>
    <n v="16888945.949541599"/>
    <n v="16048145.729343301"/>
    <n v="7431497.8600854203"/>
    <n v="52421507.982944898"/>
    <n v="927219425.79703605"/>
  </r>
  <r>
    <x v="3"/>
    <x v="6"/>
    <x v="2"/>
    <n v="0"/>
    <n v="13"/>
    <n v="1.9528670236468299E-8"/>
    <n v="204169525.93615201"/>
    <n v="258267080.27337301"/>
    <n v="136033344.50356501"/>
    <n v="40047865.052234203"/>
    <n v="32054637.385936599"/>
    <n v="11722940.7028317"/>
    <n v="11438193.0329354"/>
    <n v="11438193.0329354"/>
    <n v="7122529.92380442"/>
    <n v="197033618.76195201"/>
    <n v="909327928.60572004"/>
  </r>
  <r>
    <x v="4"/>
    <x v="0"/>
    <x v="0"/>
    <m/>
    <m/>
    <m/>
    <m/>
    <m/>
    <m/>
    <m/>
    <m/>
    <m/>
    <m/>
    <m/>
    <m/>
    <m/>
    <m/>
  </r>
  <r>
    <x v="4"/>
    <x v="0"/>
    <x v="1"/>
    <n v="0"/>
    <n v="1"/>
    <n v="-4312.9210670910297"/>
    <n v="0"/>
    <n v="0"/>
    <n v="0"/>
    <n v="0"/>
    <n v="0"/>
    <n v="0"/>
    <n v="0"/>
    <n v="0"/>
    <n v="0"/>
    <n v="0"/>
    <n v="-4312.9210670910297"/>
  </r>
  <r>
    <x v="4"/>
    <x v="0"/>
    <x v="2"/>
    <m/>
    <m/>
    <m/>
    <m/>
    <m/>
    <m/>
    <m/>
    <m/>
    <m/>
    <m/>
    <m/>
    <m/>
    <m/>
    <m/>
  </r>
  <r>
    <x v="4"/>
    <x v="1"/>
    <x v="0"/>
    <n v="0"/>
    <n v="20"/>
    <n v="-6.9849193096160902E-8"/>
    <n v="1600017341.88427"/>
    <n v="1091628138.4563601"/>
    <n v="674589822.45092201"/>
    <n v="343923749.17049801"/>
    <n v="190466146.95499599"/>
    <n v="50970484.723322898"/>
    <n v="28958845.181739099"/>
    <n v="28038578.574202899"/>
    <n v="16290490.199485701"/>
    <n v="86095935.498376504"/>
    <n v="4110979533.0941701"/>
  </r>
  <r>
    <x v="4"/>
    <x v="1"/>
    <x v="1"/>
    <n v="0"/>
    <n v="77"/>
    <n v="440843730.24737197"/>
    <n v="7533168678.13624"/>
    <n v="6905017512.3306704"/>
    <n v="5169022402.7990503"/>
    <n v="719558755.96395504"/>
    <n v="181533229.336714"/>
    <n v="42953309.483812198"/>
    <n v="37777806.279049397"/>
    <n v="30301678.8173654"/>
    <n v="22038079.1530606"/>
    <n v="167319195.818055"/>
    <n v="21249534378.365299"/>
  </r>
  <r>
    <x v="4"/>
    <x v="1"/>
    <x v="2"/>
    <n v="0"/>
    <n v="7"/>
    <n v="-5.3551048040390001E-8"/>
    <n v="705542001.83254099"/>
    <n v="504007254.50297201"/>
    <n v="545609215.39816701"/>
    <n v="349257447.13769299"/>
    <n v="40258320.772106901"/>
    <n v="20129160.386053398"/>
    <n v="20129160.386053398"/>
    <n v="14202617.5873124"/>
    <n v="0"/>
    <n v="0"/>
    <n v="2199135178.0029001"/>
  </r>
  <r>
    <x v="4"/>
    <x v="2"/>
    <x v="0"/>
    <n v="0"/>
    <n v="1939"/>
    <n v="2617523.9636178301"/>
    <n v="569983280.63652003"/>
    <n v="448090394.87672001"/>
    <n v="361170888.34927201"/>
    <n v="111276588.323166"/>
    <n v="58631652.329145499"/>
    <n v="16012650.1730124"/>
    <n v="9372145.4869517293"/>
    <n v="8332314.3275861898"/>
    <n v="6199473.3583629197"/>
    <n v="23795296.043366101"/>
    <n v="1615482207.8677199"/>
  </r>
  <r>
    <x v="4"/>
    <x v="2"/>
    <x v="1"/>
    <n v="0"/>
    <n v="3281"/>
    <n v="8408291.7942429893"/>
    <n v="1016177087.10286"/>
    <n v="721864187.14395905"/>
    <n v="577290667.46312201"/>
    <n v="164080543.45149001"/>
    <n v="87516290.443918198"/>
    <n v="28103862.000473902"/>
    <n v="20705728.964326601"/>
    <n v="12910203.350655699"/>
    <n v="8783868.1406163797"/>
    <n v="44660920.848925799"/>
    <n v="2690501650.7045798"/>
  </r>
  <r>
    <x v="4"/>
    <x v="2"/>
    <x v="2"/>
    <n v="0"/>
    <n v="2692"/>
    <n v="-2.2014177147866601E-9"/>
    <n v="798859959.78061497"/>
    <n v="389420583.89596999"/>
    <n v="173164322.44372299"/>
    <n v="41060701.250918098"/>
    <n v="24474107.493708201"/>
    <n v="9155690.0781603493"/>
    <n v="6005202.4301002398"/>
    <n v="4284813.1079257"/>
    <n v="3622732.6280825702"/>
    <n v="23164459.123207901"/>
    <n v="1473212572.23241"/>
  </r>
  <r>
    <x v="4"/>
    <x v="3"/>
    <x v="0"/>
    <n v="0"/>
    <n v="740"/>
    <n v="6897290.2554441504"/>
    <n v="782463810.61145699"/>
    <n v="674908459.382303"/>
    <n v="570900468.61747098"/>
    <n v="143986722.06221899"/>
    <n v="87043901.518509999"/>
    <n v="28876865.825450402"/>
    <n v="19296586.724965099"/>
    <n v="14385223.7799873"/>
    <n v="10020362.622023299"/>
    <n v="37860498.465845801"/>
    <n v="2376640189.8656802"/>
  </r>
  <r>
    <x v="4"/>
    <x v="3"/>
    <x v="1"/>
    <n v="0"/>
    <n v="1277"/>
    <n v="11253715.9097172"/>
    <n v="1424503792.9404399"/>
    <n v="1161007415.9352901"/>
    <n v="935497238.97703397"/>
    <n v="261598096.045463"/>
    <n v="135754851.46389601"/>
    <n v="38432929.894691698"/>
    <n v="24157107.6088733"/>
    <n v="15070751.9211752"/>
    <n v="10862251.230268501"/>
    <n v="62956384.858034201"/>
    <n v="4081094536.7848802"/>
  </r>
  <r>
    <x v="4"/>
    <x v="3"/>
    <x v="2"/>
    <n v="0"/>
    <n v="299"/>
    <n v="2.0984316506655899E-9"/>
    <n v="508073299.03762698"/>
    <n v="247596520.26321"/>
    <n v="85015831.231028304"/>
    <n v="25431946.923600402"/>
    <n v="15184135.949023601"/>
    <n v="4494078.4740939299"/>
    <n v="3217247.6811980698"/>
    <n v="6152376.3287236001"/>
    <n v="1760133.10270962"/>
    <n v="10669419.326162299"/>
    <n v="907594988.31737602"/>
  </r>
  <r>
    <x v="4"/>
    <x v="4"/>
    <x v="0"/>
    <n v="0"/>
    <n v="139"/>
    <n v="34864688.501331702"/>
    <n v="1207441327.56196"/>
    <n v="1216141938.1019299"/>
    <n v="905195580.61812603"/>
    <n v="278195185.02190202"/>
    <n v="189450170.85971999"/>
    <n v="73405432.545632496"/>
    <n v="62412513.625490502"/>
    <n v="55599860.750488698"/>
    <n v="51184018.915921099"/>
    <n v="146746844.45868"/>
    <n v="4220637560.9611802"/>
  </r>
  <r>
    <x v="4"/>
    <x v="4"/>
    <x v="1"/>
    <n v="0"/>
    <n v="316"/>
    <n v="93054866.527070001"/>
    <n v="3233638083.0058799"/>
    <n v="2918264846.9423499"/>
    <n v="2277765148.21591"/>
    <n v="479568776.89571398"/>
    <n v="267738484.52820301"/>
    <n v="59554376.974541001"/>
    <n v="47334315.291956797"/>
    <n v="27066988.649381999"/>
    <n v="17393444.307018898"/>
    <n v="221418836.04178599"/>
    <n v="9642798167.3798199"/>
  </r>
  <r>
    <x v="4"/>
    <x v="4"/>
    <x v="2"/>
    <n v="0"/>
    <n v="36"/>
    <n v="-7.9162418842315707E-9"/>
    <n v="384006179.95902199"/>
    <n v="330127977.99172598"/>
    <n v="254982331.694767"/>
    <n v="68157994.596245706"/>
    <n v="45170659.544738397"/>
    <n v="17253802.968170401"/>
    <n v="9925218.0843476802"/>
    <n v="3542587.5710305502"/>
    <n v="2967580.5186499599"/>
    <n v="1228940.8566272301"/>
    <n v="1117363273.7853301"/>
  </r>
  <r>
    <x v="4"/>
    <x v="5"/>
    <x v="0"/>
    <n v="0"/>
    <n v="608"/>
    <n v="8.1117832451127503E-9"/>
    <n v="1779012837.33132"/>
    <n v="1637992527.1029899"/>
    <n v="1365856649.1084299"/>
    <n v="399865020.66184402"/>
    <n v="255966262.22579199"/>
    <n v="91992193.789564401"/>
    <n v="70577565.794584394"/>
    <n v="52718766.514966398"/>
    <n v="34026144.0806408"/>
    <n v="174700846.57429299"/>
    <n v="5862708813.1844101"/>
  </r>
  <r>
    <x v="4"/>
    <x v="5"/>
    <x v="1"/>
    <n v="0"/>
    <n v="1233"/>
    <n v="46514734.030774802"/>
    <n v="3979329843.8025599"/>
    <n v="3600700558.4274001"/>
    <n v="2838690790.89957"/>
    <n v="585790108.79031599"/>
    <n v="311352707.77844697"/>
    <n v="99438640.532027096"/>
    <n v="75190454.115896896"/>
    <n v="54582195.8637762"/>
    <n v="42075884.000836097"/>
    <n v="336178137.420551"/>
    <n v="11969844055.662201"/>
  </r>
  <r>
    <x v="4"/>
    <x v="5"/>
    <x v="2"/>
    <n v="0"/>
    <n v="168"/>
    <n v="3.6106939660385298E-10"/>
    <n v="761384976.62509596"/>
    <n v="455646133.99075001"/>
    <n v="216859815.328592"/>
    <n v="47397756.273756698"/>
    <n v="30421643.053600799"/>
    <n v="11911627.992077099"/>
    <n v="11174402.802090099"/>
    <n v="13470856.8314825"/>
    <n v="10210977.2951589"/>
    <n v="49666329.6866301"/>
    <n v="1608144519.87923"/>
  </r>
  <r>
    <x v="4"/>
    <x v="6"/>
    <x v="0"/>
    <n v="0"/>
    <n v="43"/>
    <n v="2.30502337217331E-8"/>
    <n v="816427401.54748404"/>
    <n v="700682407.42827904"/>
    <n v="693903816.563205"/>
    <n v="269720203.73991501"/>
    <n v="157314432.86181799"/>
    <n v="53943585.464213297"/>
    <n v="34411762.487878397"/>
    <n v="22867144.710632499"/>
    <n v="17606128.011122599"/>
    <n v="128509606.37895399"/>
    <n v="2895386489.1935"/>
  </r>
  <r>
    <x v="4"/>
    <x v="6"/>
    <x v="1"/>
    <n v="0"/>
    <n v="94"/>
    <n v="174849246.14202401"/>
    <n v="2264843529.8650298"/>
    <n v="2093213013.3743501"/>
    <n v="1416474573.9084699"/>
    <n v="268331546.39805099"/>
    <n v="111775299.2353"/>
    <n v="21933607.429487299"/>
    <n v="15025985.8898574"/>
    <n v="11097005.528854501"/>
    <n v="6661106.9016664904"/>
    <n v="81802239.5618985"/>
    <n v="6466007154.2349796"/>
  </r>
  <r>
    <x v="4"/>
    <x v="6"/>
    <x v="2"/>
    <n v="0"/>
    <n v="8"/>
    <n v="8.6147338151931796E-9"/>
    <n v="169380187.98781601"/>
    <n v="166541002.61018199"/>
    <n v="108984425.643565"/>
    <n v="18332181.925059602"/>
    <n v="12188851.919211401"/>
    <n v="6094425.9596057199"/>
    <n v="6094425.9596057199"/>
    <n v="6094425.9596057199"/>
    <n v="6094425.9596057199"/>
    <n v="19752228.805234902"/>
    <n v="519556582.729491"/>
  </r>
  <r>
    <x v="5"/>
    <x v="0"/>
    <x v="0"/>
    <m/>
    <m/>
    <m/>
    <m/>
    <m/>
    <m/>
    <m/>
    <m/>
    <m/>
    <m/>
    <m/>
    <m/>
    <m/>
    <m/>
  </r>
  <r>
    <x v="5"/>
    <x v="0"/>
    <x v="1"/>
    <m/>
    <m/>
    <m/>
    <m/>
    <m/>
    <m/>
    <m/>
    <m/>
    <m/>
    <m/>
    <m/>
    <m/>
    <m/>
    <m/>
  </r>
  <r>
    <x v="5"/>
    <x v="0"/>
    <x v="2"/>
    <m/>
    <m/>
    <m/>
    <m/>
    <m/>
    <m/>
    <m/>
    <m/>
    <m/>
    <m/>
    <m/>
    <m/>
    <m/>
    <m/>
  </r>
  <r>
    <x v="5"/>
    <x v="1"/>
    <x v="0"/>
    <m/>
    <m/>
    <m/>
    <m/>
    <m/>
    <m/>
    <m/>
    <m/>
    <m/>
    <m/>
    <m/>
    <m/>
    <m/>
    <m/>
  </r>
  <r>
    <x v="5"/>
    <x v="1"/>
    <x v="1"/>
    <m/>
    <m/>
    <m/>
    <m/>
    <m/>
    <m/>
    <m/>
    <m/>
    <m/>
    <m/>
    <m/>
    <m/>
    <m/>
    <m/>
  </r>
  <r>
    <x v="5"/>
    <x v="1"/>
    <x v="2"/>
    <m/>
    <m/>
    <m/>
    <m/>
    <m/>
    <m/>
    <m/>
    <m/>
    <m/>
    <m/>
    <m/>
    <m/>
    <m/>
    <m/>
  </r>
  <r>
    <x v="5"/>
    <x v="2"/>
    <x v="0"/>
    <n v="0"/>
    <n v="174"/>
    <n v="7.4021500040544197E-10"/>
    <n v="47216355.707334697"/>
    <n v="24624812.234202299"/>
    <n v="5394909.7166080801"/>
    <n v="433639.32384393801"/>
    <n v="341571.943845701"/>
    <n v="169519.822093125"/>
    <n v="144217.14203379501"/>
    <n v="98183.701818453905"/>
    <n v="84132.059853625004"/>
    <n v="814268.61295501306"/>
    <n v="79321610.264588699"/>
  </r>
  <r>
    <x v="5"/>
    <x v="2"/>
    <x v="1"/>
    <n v="0"/>
    <n v="405"/>
    <n v="1181478.2166047699"/>
    <n v="126441672.34128501"/>
    <n v="58850294.7941681"/>
    <n v="9276057.4818121493"/>
    <n v="550357.56119219202"/>
    <n v="257235.87855919701"/>
    <n v="246619.94858585001"/>
    <n v="242964.224972022"/>
    <n v="228984.52361158701"/>
    <n v="185673.13720163199"/>
    <n v="411957.07901250402"/>
    <n v="197873295.18700501"/>
  </r>
  <r>
    <x v="5"/>
    <x v="2"/>
    <x v="2"/>
    <n v="0"/>
    <n v="108"/>
    <n v="5.7696070143720103E-11"/>
    <n v="17737530.042200599"/>
    <n v="8253234.9799757199"/>
    <n v="2665662.3536686101"/>
    <n v="212526.191783533"/>
    <n v="56968.132739808098"/>
    <n v="9543.3381326500003"/>
    <n v="9543.3381326500003"/>
    <n v="9543.3381326500003"/>
    <n v="9262.0607982140009"/>
    <n v="0"/>
    <n v="28963813.775564499"/>
  </r>
  <r>
    <x v="5"/>
    <x v="3"/>
    <x v="0"/>
    <n v="0"/>
    <n v="3"/>
    <n v="-1.4551915228366901E-10"/>
    <n v="5443518.16040882"/>
    <n v="2675653.4528472698"/>
    <n v="0"/>
    <n v="0"/>
    <n v="0"/>
    <n v="0"/>
    <n v="0"/>
    <n v="0"/>
    <n v="0"/>
    <n v="0"/>
    <n v="8119171.6132560801"/>
  </r>
  <r>
    <x v="5"/>
    <x v="3"/>
    <x v="1"/>
    <n v="0"/>
    <n v="6"/>
    <n v="2.9103830456733698E-10"/>
    <n v="10844533.6954257"/>
    <n v="6952030.9934646701"/>
    <n v="945417.38704583305"/>
    <n v="0"/>
    <n v="0"/>
    <n v="0"/>
    <n v="0"/>
    <n v="0"/>
    <n v="0"/>
    <n v="0"/>
    <n v="18741982.075936198"/>
  </r>
  <r>
    <x v="5"/>
    <x v="3"/>
    <x v="2"/>
    <m/>
    <m/>
    <m/>
    <m/>
    <m/>
    <m/>
    <m/>
    <m/>
    <m/>
    <m/>
    <m/>
    <m/>
    <m/>
    <m/>
  </r>
  <r>
    <x v="5"/>
    <x v="4"/>
    <x v="0"/>
    <n v="0"/>
    <n v="1"/>
    <n v="2.3283064365387E-9"/>
    <n v="17366866.277605601"/>
    <n v="17366866.277605601"/>
    <n v="1427815.0638249"/>
    <n v="0"/>
    <n v="0"/>
    <n v="0"/>
    <n v="0"/>
    <n v="0"/>
    <n v="0"/>
    <n v="0"/>
    <n v="36161547.619036101"/>
  </r>
  <r>
    <x v="5"/>
    <x v="4"/>
    <x v="1"/>
    <m/>
    <m/>
    <m/>
    <m/>
    <m/>
    <m/>
    <m/>
    <m/>
    <m/>
    <m/>
    <m/>
    <m/>
    <m/>
    <m/>
  </r>
  <r>
    <x v="5"/>
    <x v="4"/>
    <x v="2"/>
    <m/>
    <m/>
    <m/>
    <m/>
    <m/>
    <m/>
    <m/>
    <m/>
    <m/>
    <m/>
    <m/>
    <m/>
    <m/>
    <m/>
  </r>
  <r>
    <x v="5"/>
    <x v="5"/>
    <x v="0"/>
    <n v="0"/>
    <n v="2"/>
    <n v="1.16415321826935E-10"/>
    <n v="7747181.4398943996"/>
    <n v="6404468.2047059797"/>
    <n v="364591.94572257099"/>
    <n v="0"/>
    <n v="0"/>
    <n v="0"/>
    <n v="0"/>
    <n v="0"/>
    <n v="0"/>
    <n v="0"/>
    <n v="14516241.590322901"/>
  </r>
  <r>
    <x v="5"/>
    <x v="5"/>
    <x v="1"/>
    <m/>
    <m/>
    <m/>
    <m/>
    <m/>
    <m/>
    <m/>
    <m/>
    <m/>
    <m/>
    <m/>
    <m/>
    <m/>
    <m/>
  </r>
  <r>
    <x v="5"/>
    <x v="5"/>
    <x v="2"/>
    <m/>
    <m/>
    <m/>
    <m/>
    <m/>
    <m/>
    <m/>
    <m/>
    <m/>
    <m/>
    <m/>
    <m/>
    <m/>
    <m/>
  </r>
  <r>
    <x v="5"/>
    <x v="6"/>
    <x v="0"/>
    <m/>
    <m/>
    <m/>
    <m/>
    <m/>
    <m/>
    <m/>
    <m/>
    <m/>
    <m/>
    <m/>
    <m/>
    <m/>
    <m/>
  </r>
  <r>
    <x v="5"/>
    <x v="6"/>
    <x v="1"/>
    <n v="0"/>
    <n v="1"/>
    <n v="0"/>
    <n v="26031352.283396799"/>
    <n v="26085488.4041075"/>
    <n v="0"/>
    <n v="0"/>
    <n v="0"/>
    <n v="0"/>
    <n v="0"/>
    <n v="0"/>
    <n v="0"/>
    <n v="0"/>
    <n v="52116840.687504202"/>
  </r>
  <r>
    <x v="5"/>
    <x v="6"/>
    <x v="2"/>
    <n v="0"/>
    <n v="1"/>
    <n v="0"/>
    <n v="32145981.078400001"/>
    <n v="31679324.5697654"/>
    <n v="0"/>
    <n v="0"/>
    <n v="0"/>
    <n v="0"/>
    <n v="0"/>
    <n v="0"/>
    <n v="0"/>
    <n v="0"/>
    <n v="63825305.648165502"/>
  </r>
  <r>
    <x v="6"/>
    <x v="0"/>
    <x v="0"/>
    <m/>
    <m/>
    <m/>
    <m/>
    <m/>
    <m/>
    <m/>
    <m/>
    <m/>
    <m/>
    <m/>
    <m/>
    <m/>
    <m/>
  </r>
  <r>
    <x v="6"/>
    <x v="0"/>
    <x v="1"/>
    <n v="0"/>
    <n v="14"/>
    <n v="-479386.94149899"/>
    <n v="0"/>
    <n v="0"/>
    <n v="0"/>
    <n v="0"/>
    <n v="0"/>
    <n v="0"/>
    <n v="0"/>
    <n v="0"/>
    <n v="0"/>
    <n v="0"/>
    <n v="-479386.94149899"/>
  </r>
  <r>
    <x v="6"/>
    <x v="0"/>
    <x v="2"/>
    <m/>
    <m/>
    <m/>
    <m/>
    <m/>
    <m/>
    <m/>
    <m/>
    <m/>
    <m/>
    <m/>
    <m/>
    <m/>
    <m/>
  </r>
  <r>
    <x v="6"/>
    <x v="1"/>
    <x v="0"/>
    <m/>
    <m/>
    <m/>
    <m/>
    <m/>
    <m/>
    <m/>
    <m/>
    <m/>
    <m/>
    <m/>
    <m/>
    <m/>
    <m/>
  </r>
  <r>
    <x v="6"/>
    <x v="1"/>
    <x v="1"/>
    <m/>
    <m/>
    <m/>
    <m/>
    <m/>
    <m/>
    <m/>
    <m/>
    <m/>
    <m/>
    <m/>
    <m/>
    <m/>
    <m/>
  </r>
  <r>
    <x v="6"/>
    <x v="1"/>
    <x v="2"/>
    <m/>
    <m/>
    <m/>
    <m/>
    <m/>
    <m/>
    <m/>
    <m/>
    <m/>
    <m/>
    <m/>
    <m/>
    <m/>
    <m/>
  </r>
  <r>
    <x v="6"/>
    <x v="2"/>
    <x v="0"/>
    <n v="0"/>
    <n v="148027"/>
    <n v="238789412.67327699"/>
    <n v="41653794243.738503"/>
    <n v="36543239124.902802"/>
    <n v="27959753491.8708"/>
    <n v="10200776035.979799"/>
    <n v="7601840001.2765903"/>
    <n v="2537032626.79564"/>
    <n v="1736878191.0469799"/>
    <n v="1147775267.8036799"/>
    <n v="754681426.76601505"/>
    <n v="1869948436.5404201"/>
    <n v="132244508259.399"/>
  </r>
  <r>
    <x v="6"/>
    <x v="2"/>
    <x v="1"/>
    <n v="0"/>
    <n v="110020"/>
    <n v="135836107.36315799"/>
    <n v="30570369661.6619"/>
    <n v="25857941964.547001"/>
    <n v="20304016950.2439"/>
    <n v="7723558218.9756498"/>
    <n v="5841244860.8184605"/>
    <n v="1807808946.1276801"/>
    <n v="1230444050.3010399"/>
    <n v="822889475.46622205"/>
    <n v="563326267.46558905"/>
    <n v="1509034650.77174"/>
    <n v="96366471153.742493"/>
  </r>
  <r>
    <x v="6"/>
    <x v="2"/>
    <x v="2"/>
    <n v="0"/>
    <n v="108330"/>
    <n v="45003774.164385498"/>
    <n v="26326715409.7402"/>
    <n v="18394769642.358002"/>
    <n v="10718720214.825899"/>
    <n v="2998885016.0141802"/>
    <n v="1882817441.18362"/>
    <n v="636304056.62083197"/>
    <n v="474758230.41654098"/>
    <n v="348847432.11719197"/>
    <n v="253570585.88141099"/>
    <n v="663796627.948017"/>
    <n v="62744188431.271301"/>
  </r>
  <r>
    <x v="6"/>
    <x v="3"/>
    <x v="0"/>
    <n v="0"/>
    <n v="18474"/>
    <n v="108404654.920564"/>
    <n v="11995449124.7855"/>
    <n v="12294460891.0686"/>
    <n v="11150076803.431"/>
    <n v="4550735523.6353102"/>
    <n v="3642118738.7424402"/>
    <n v="1291623848.4565201"/>
    <n v="930828958.481668"/>
    <n v="651728531.199"/>
    <n v="461784688.11713701"/>
    <n v="1286772124.6331401"/>
    <n v="48363983887.471199"/>
  </r>
  <r>
    <x v="6"/>
    <x v="3"/>
    <x v="1"/>
    <n v="0"/>
    <n v="18705"/>
    <n v="60594627.368563503"/>
    <n v="12952924671.7024"/>
    <n v="13037549188.9687"/>
    <n v="11601908182.4219"/>
    <n v="4671452970.0060101"/>
    <n v="3615046780.7830501"/>
    <n v="1170198650.2302001"/>
    <n v="835457012.23006403"/>
    <n v="602551124.09933197"/>
    <n v="445032476.81473601"/>
    <n v="1330552693.16254"/>
    <n v="50323268377.788002"/>
  </r>
  <r>
    <x v="6"/>
    <x v="3"/>
    <x v="2"/>
    <n v="0"/>
    <n v="2800"/>
    <n v="4995425.1858688304"/>
    <n v="1977543241.9231"/>
    <n v="1915608091.21033"/>
    <n v="1557233286.49066"/>
    <n v="554470472.71960294"/>
    <n v="402519823.79556602"/>
    <n v="148883485.63213"/>
    <n v="118687630.01647"/>
    <n v="90156839.132199705"/>
    <n v="66849064.9529263"/>
    <n v="187133835.172869"/>
    <n v="7024081196.2317305"/>
  </r>
  <r>
    <x v="6"/>
    <x v="4"/>
    <x v="0"/>
    <n v="0"/>
    <n v="6"/>
    <n v="-4.2491592466831199E-9"/>
    <n v="49973941.272098899"/>
    <n v="49973941.272098899"/>
    <n v="49283294.429342002"/>
    <n v="15676456.9194012"/>
    <n v="9721016.7767401896"/>
    <n v="3429323.2158246301"/>
    <n v="2864452.07689266"/>
    <n v="515624.129691649"/>
    <n v="0"/>
    <n v="0"/>
    <n v="181438050.09209001"/>
  </r>
  <r>
    <x v="6"/>
    <x v="4"/>
    <x v="1"/>
    <n v="0"/>
    <n v="11"/>
    <n v="-3.8326106732711196E-9"/>
    <n v="69354954.176648006"/>
    <n v="69354954.176648006"/>
    <n v="64430849.292888299"/>
    <n v="25542262.740075599"/>
    <n v="19439209.3442741"/>
    <n v="3257662.9730100199"/>
    <n v="2515992.54476501"/>
    <n v="876508.67866409698"/>
    <n v="858900.43193850003"/>
    <n v="4821410.9435970597"/>
    <n v="260452705.30250901"/>
  </r>
  <r>
    <x v="6"/>
    <x v="4"/>
    <x v="2"/>
    <m/>
    <m/>
    <m/>
    <m/>
    <m/>
    <m/>
    <m/>
    <m/>
    <m/>
    <m/>
    <m/>
    <m/>
    <m/>
    <m/>
  </r>
  <r>
    <x v="6"/>
    <x v="5"/>
    <x v="0"/>
    <n v="0"/>
    <n v="536"/>
    <n v="10395032.3405401"/>
    <n v="860079352.17209899"/>
    <n v="904307594.94262302"/>
    <n v="846010943.06078506"/>
    <n v="328530973.46360999"/>
    <n v="251017728.23802"/>
    <n v="89601179.418618798"/>
    <n v="66071114.3021193"/>
    <n v="45850420.631120302"/>
    <n v="35211425.636490896"/>
    <n v="135878765.403566"/>
    <n v="3572954529.6095901"/>
  </r>
  <r>
    <x v="6"/>
    <x v="5"/>
    <x v="1"/>
    <n v="0"/>
    <n v="997"/>
    <n v="12641923.5972348"/>
    <n v="1693684316.5171299"/>
    <n v="1763888174.8501101"/>
    <n v="1607788463.73295"/>
    <n v="642822557.78062606"/>
    <n v="507215364.18203902"/>
    <n v="171562786.167797"/>
    <n v="123077005.07074"/>
    <n v="88747788.488919005"/>
    <n v="65698879.137963504"/>
    <n v="195380722.60624301"/>
    <n v="6872507982.1317501"/>
  </r>
  <r>
    <x v="6"/>
    <x v="5"/>
    <x v="2"/>
    <n v="0"/>
    <n v="41"/>
    <n v="1.6025296645239E-9"/>
    <n v="71609751.1882402"/>
    <n v="71525395.842427894"/>
    <n v="55256608.953623898"/>
    <n v="18390190.827766601"/>
    <n v="14130510.085824599"/>
    <n v="5812395.2037381995"/>
    <n v="5693293.3437511204"/>
    <n v="4550330.9295415403"/>
    <n v="3491857.1946411999"/>
    <n v="14474463.378119299"/>
    <n v="264934796.94767499"/>
  </r>
  <r>
    <x v="6"/>
    <x v="6"/>
    <x v="0"/>
    <m/>
    <m/>
    <m/>
    <m/>
    <m/>
    <m/>
    <m/>
    <m/>
    <m/>
    <m/>
    <m/>
    <m/>
    <m/>
    <m/>
  </r>
  <r>
    <x v="6"/>
    <x v="6"/>
    <x v="1"/>
    <m/>
    <m/>
    <m/>
    <m/>
    <m/>
    <m/>
    <m/>
    <m/>
    <m/>
    <m/>
    <m/>
    <m/>
    <m/>
    <m/>
  </r>
  <r>
    <x v="6"/>
    <x v="6"/>
    <x v="2"/>
    <n v="0"/>
    <n v="1"/>
    <n v="-6.9849193096160897E-9"/>
    <n v="13862954.340059999"/>
    <n v="13862954.340059999"/>
    <n v="13862954.340059999"/>
    <n v="6931477.1700299997"/>
    <n v="6504672.5473503396"/>
    <n v="0"/>
    <n v="0"/>
    <n v="0"/>
    <n v="0"/>
    <n v="0"/>
    <n v="55025012.737560302"/>
  </r>
  <r>
    <x v="7"/>
    <x v="0"/>
    <x v="0"/>
    <m/>
    <m/>
    <m/>
    <m/>
    <m/>
    <m/>
    <m/>
    <m/>
    <m/>
    <m/>
    <m/>
    <m/>
    <m/>
    <m/>
  </r>
  <r>
    <x v="7"/>
    <x v="0"/>
    <x v="1"/>
    <m/>
    <m/>
    <m/>
    <m/>
    <m/>
    <m/>
    <m/>
    <m/>
    <m/>
    <m/>
    <m/>
    <m/>
    <m/>
    <m/>
  </r>
  <r>
    <x v="7"/>
    <x v="0"/>
    <x v="2"/>
    <m/>
    <m/>
    <m/>
    <m/>
    <m/>
    <m/>
    <m/>
    <m/>
    <m/>
    <m/>
    <m/>
    <m/>
    <m/>
    <m/>
  </r>
  <r>
    <x v="7"/>
    <x v="1"/>
    <x v="0"/>
    <n v="0"/>
    <n v="2"/>
    <n v="2.4214386940002398E-8"/>
    <n v="84356077.159265101"/>
    <n v="84356077.159265101"/>
    <n v="84356077.159265101"/>
    <n v="42178038.579632603"/>
    <n v="42178038.579632603"/>
    <n v="21089019.289816301"/>
    <n v="16507623.038915699"/>
    <n v="6962869.7296768799"/>
    <n v="6962869.7296768799"/>
    <n v="11843336.106732501"/>
    <n v="400790026.53187901"/>
  </r>
  <r>
    <x v="7"/>
    <x v="1"/>
    <x v="1"/>
    <n v="0"/>
    <n v="14"/>
    <n v="-3.7573045119643198E-8"/>
    <n v="518729651.04305398"/>
    <n v="518729651.04305398"/>
    <n v="518729651.04305398"/>
    <n v="194775486.055897"/>
    <n v="163743221.08772099"/>
    <n v="66172735.440249898"/>
    <n v="44973985.512021802"/>
    <n v="41570856.900931798"/>
    <n v="37653994.023802102"/>
    <n v="195658450.82609999"/>
    <n v="2300737682.9758801"/>
  </r>
  <r>
    <x v="7"/>
    <x v="1"/>
    <x v="2"/>
    <n v="0"/>
    <n v="1"/>
    <n v="9.1968104243278503E-9"/>
    <n v="41524571.058023199"/>
    <n v="41524571.058023199"/>
    <n v="41524571.058023199"/>
    <n v="20762285.5290116"/>
    <n v="20762285.5290116"/>
    <n v="10381142.7645058"/>
    <n v="10381142.7645058"/>
    <n v="786451.42708304396"/>
    <n v="0"/>
    <n v="0"/>
    <n v="187647021.188187"/>
  </r>
  <r>
    <x v="7"/>
    <x v="2"/>
    <x v="0"/>
    <n v="0"/>
    <n v="3742"/>
    <n v="8393760.1142792609"/>
    <n v="1109136658.5007701"/>
    <n v="814644621.28151298"/>
    <n v="637836275.58016396"/>
    <n v="252730763.69153601"/>
    <n v="180198108.37416601"/>
    <n v="64638899.149168402"/>
    <n v="51544725.143484198"/>
    <n v="41846615.026318103"/>
    <n v="30439847.424947001"/>
    <n v="119707862.21229599"/>
    <n v="3311118136.4986501"/>
  </r>
  <r>
    <x v="7"/>
    <x v="2"/>
    <x v="1"/>
    <n v="0"/>
    <n v="6459"/>
    <n v="9903749.6550905202"/>
    <n v="1796408119.0604701"/>
    <n v="1361256504.81441"/>
    <n v="1084848121.0383899"/>
    <n v="417209409.766828"/>
    <n v="312281155.40447301"/>
    <n v="109967360.11983199"/>
    <n v="84998052.849913195"/>
    <n v="65948676.798165701"/>
    <n v="50177779.024516597"/>
    <n v="212246505.01886901"/>
    <n v="5505245433.5509596"/>
  </r>
  <r>
    <x v="7"/>
    <x v="2"/>
    <x v="2"/>
    <n v="0"/>
    <n v="5121"/>
    <n v="58359365.000831299"/>
    <n v="1124521716.5183799"/>
    <n v="637837262.27150202"/>
    <n v="425806448.58500499"/>
    <n v="150197693.09261999"/>
    <n v="113493154.204441"/>
    <n v="46965177.7128736"/>
    <n v="39720424.339033298"/>
    <n v="34140986.664434597"/>
    <n v="27301765.496925302"/>
    <n v="141794041.17941099"/>
    <n v="2800138035.0654602"/>
  </r>
  <r>
    <x v="7"/>
    <x v="3"/>
    <x v="0"/>
    <n v="0"/>
    <n v="925"/>
    <n v="2630873.3544805902"/>
    <n v="850929175.96572495"/>
    <n v="745286099.10250294"/>
    <n v="564522390.72231698"/>
    <n v="207637907.06893599"/>
    <n v="153857645.957122"/>
    <n v="55841620.854031399"/>
    <n v="43599818.927212797"/>
    <n v="34911842.554452099"/>
    <n v="26928461.031999201"/>
    <n v="97292076.812087998"/>
    <n v="2783437912.3508701"/>
  </r>
  <r>
    <x v="7"/>
    <x v="3"/>
    <x v="1"/>
    <n v="0"/>
    <n v="1754"/>
    <n v="18046953.327057201"/>
    <n v="1596964784.21345"/>
    <n v="1270762404.6212299"/>
    <n v="1068020578.8406301"/>
    <n v="425471063.66765797"/>
    <n v="317602130.18127298"/>
    <n v="110555228.032765"/>
    <n v="87626395.048460707"/>
    <n v="72139027.862426206"/>
    <n v="59355014.773852803"/>
    <n v="228688382.566865"/>
    <n v="5255231963.1356497"/>
  </r>
  <r>
    <x v="7"/>
    <x v="3"/>
    <x v="2"/>
    <n v="0"/>
    <n v="453"/>
    <n v="41171256.829003699"/>
    <n v="499117230.02038598"/>
    <n v="305226862.53065598"/>
    <n v="202783641.18518499"/>
    <n v="73205107.140353397"/>
    <n v="52019386.256276302"/>
    <n v="23319912.1266791"/>
    <n v="20722562.4803528"/>
    <n v="17475835.5452534"/>
    <n v="16542319.652185399"/>
    <n v="100878346.07282899"/>
    <n v="1352462459.83916"/>
  </r>
  <r>
    <x v="7"/>
    <x v="4"/>
    <x v="0"/>
    <n v="0"/>
    <n v="63"/>
    <n v="24948.6641784903"/>
    <n v="620977009.19040298"/>
    <n v="495408830.90509701"/>
    <n v="340279861.86619997"/>
    <n v="113616475.929223"/>
    <n v="82252620.616178095"/>
    <n v="35699388.1962981"/>
    <n v="30592555.010516301"/>
    <n v="26895384.4613971"/>
    <n v="23891747.0150893"/>
    <n v="145044614.52954799"/>
    <n v="1914683436.38413"/>
  </r>
  <r>
    <x v="7"/>
    <x v="4"/>
    <x v="1"/>
    <n v="0"/>
    <n v="121"/>
    <n v="22488664.171673998"/>
    <n v="885229099.56672502"/>
    <n v="906293694.49629605"/>
    <n v="866161387.34415901"/>
    <n v="293509640.89247602"/>
    <n v="188352032.32905099"/>
    <n v="70879879.543783098"/>
    <n v="55889133.274535298"/>
    <n v="42010201.167386703"/>
    <n v="32350037.975607801"/>
    <n v="217478164.59690499"/>
    <n v="3580641935.3586001"/>
  </r>
  <r>
    <x v="7"/>
    <x v="4"/>
    <x v="2"/>
    <n v="0"/>
    <n v="11"/>
    <n v="-2.3283064365386999E-10"/>
    <n v="193042093.55680799"/>
    <n v="117377376.303455"/>
    <n v="24561737.562333699"/>
    <n v="6449287.4538540002"/>
    <n v="6449287.4538540002"/>
    <n v="3224643.7269270001"/>
    <n v="3224643.7269270001"/>
    <n v="3019552.3676468101"/>
    <n v="1248067.71536888"/>
    <n v="0"/>
    <n v="358596689.86717403"/>
  </r>
  <r>
    <x v="7"/>
    <x v="5"/>
    <x v="0"/>
    <n v="0"/>
    <n v="442"/>
    <n v="5213238.7980305897"/>
    <n v="1220386170.1084099"/>
    <n v="1064493579.05336"/>
    <n v="810544267.26450598"/>
    <n v="297621309.70911598"/>
    <n v="230509079.697209"/>
    <n v="76228040.392128795"/>
    <n v="64585699.423650503"/>
    <n v="50112338.182784803"/>
    <n v="43445923.1200867"/>
    <n v="141620993.197142"/>
    <n v="4004760638.9464302"/>
  </r>
  <r>
    <x v="7"/>
    <x v="5"/>
    <x v="1"/>
    <n v="0"/>
    <n v="836"/>
    <n v="39232886.720365301"/>
    <n v="2242234606.5700402"/>
    <n v="2018251959.4686601"/>
    <n v="1579640632.93731"/>
    <n v="600037301.54044795"/>
    <n v="440680760.47281301"/>
    <n v="150698625.54638699"/>
    <n v="116408550.680473"/>
    <n v="95566908.684262902"/>
    <n v="75092214.957013994"/>
    <n v="375774072.72097802"/>
    <n v="7733618520.2987604"/>
  </r>
  <r>
    <x v="7"/>
    <x v="5"/>
    <x v="2"/>
    <n v="0"/>
    <n v="171"/>
    <n v="13663457.3348483"/>
    <n v="470292594.05113798"/>
    <n v="376254889.60058099"/>
    <n v="254973870.008955"/>
    <n v="85834702.150503293"/>
    <n v="72711396.150405407"/>
    <n v="28601174.669993099"/>
    <n v="24338120.876196101"/>
    <n v="19672654.4684815"/>
    <n v="14669274.512635"/>
    <n v="105144481.925313"/>
    <n v="1466156615.7490499"/>
  </r>
  <r>
    <x v="7"/>
    <x v="6"/>
    <x v="0"/>
    <n v="0"/>
    <n v="9"/>
    <n v="1.1059455573558799E-9"/>
    <n v="150326278.392694"/>
    <n v="150750587.39097399"/>
    <n v="109254649.66417401"/>
    <n v="45321312.791954897"/>
    <n v="45321312.791954897"/>
    <n v="18358165.239577901"/>
    <n v="9070014.2588346805"/>
    <n v="6561798.3876283998"/>
    <n v="6561798.3876283998"/>
    <n v="23425158.774028499"/>
    <n v="564951076.07945001"/>
  </r>
  <r>
    <x v="7"/>
    <x v="6"/>
    <x v="1"/>
    <n v="0"/>
    <n v="29"/>
    <n v="2.1165760699659599E-8"/>
    <n v="384827268.99672198"/>
    <n v="472625045.563124"/>
    <n v="448287978.08521998"/>
    <n v="221889036.607645"/>
    <n v="201856001.92873001"/>
    <n v="58038434.972940497"/>
    <n v="39083354.7399287"/>
    <n v="30223193.982646499"/>
    <n v="25487090.191598501"/>
    <n v="59900022.858706497"/>
    <n v="1942217427.9272599"/>
  </r>
  <r>
    <x v="7"/>
    <x v="6"/>
    <x v="2"/>
    <n v="0"/>
    <n v="3"/>
    <n v="1.4901161193847699E-8"/>
    <n v="36205415.7514567"/>
    <n v="47306503.605228797"/>
    <n v="53070081.439664997"/>
    <n v="13575147.353217401"/>
    <n v="13575147.353217401"/>
    <n v="6787573.6766087199"/>
    <n v="5952706.7049871404"/>
    <n v="2002845.30547062"/>
    <n v="2002845.30547062"/>
    <n v="13815257.7406349"/>
    <n v="194293524.235957"/>
  </r>
  <r>
    <x v="8"/>
    <x v="0"/>
    <x v="0"/>
    <m/>
    <m/>
    <m/>
    <m/>
    <m/>
    <m/>
    <m/>
    <m/>
    <m/>
    <m/>
    <m/>
    <m/>
    <m/>
    <m/>
  </r>
  <r>
    <x v="8"/>
    <x v="0"/>
    <x v="1"/>
    <m/>
    <m/>
    <m/>
    <m/>
    <m/>
    <m/>
    <m/>
    <m/>
    <m/>
    <m/>
    <m/>
    <m/>
    <m/>
    <m/>
  </r>
  <r>
    <x v="8"/>
    <x v="0"/>
    <x v="2"/>
    <m/>
    <m/>
    <m/>
    <m/>
    <m/>
    <m/>
    <m/>
    <m/>
    <m/>
    <m/>
    <m/>
    <m/>
    <m/>
    <m/>
  </r>
  <r>
    <x v="8"/>
    <x v="1"/>
    <x v="0"/>
    <n v="0"/>
    <n v="1"/>
    <n v="5.2386894822120698E-10"/>
    <n v="31060049.655095302"/>
    <n v="31060049.655095302"/>
    <n v="31060049.655095302"/>
    <n v="15530024.8275476"/>
    <n v="7877970.6320621502"/>
    <n v="0"/>
    <n v="0"/>
    <n v="0"/>
    <n v="0"/>
    <n v="0"/>
    <n v="116588144.424896"/>
  </r>
  <r>
    <x v="8"/>
    <x v="1"/>
    <x v="1"/>
    <n v="0"/>
    <n v="2"/>
    <n v="2.4214386940002398E-8"/>
    <n v="105706031.404866"/>
    <n v="105706031.404866"/>
    <n v="101006941.120821"/>
    <n v="9246384.1374846194"/>
    <n v="0"/>
    <n v="0"/>
    <n v="0"/>
    <n v="0"/>
    <n v="0"/>
    <n v="0"/>
    <n v="321665388.06803799"/>
  </r>
  <r>
    <x v="8"/>
    <x v="1"/>
    <x v="2"/>
    <n v="0"/>
    <n v="2"/>
    <n v="-5.02914190292358E-8"/>
    <n v="669207475.76633"/>
    <n v="76524601.357529998"/>
    <n v="36967878.240160003"/>
    <n v="18483939.120080002"/>
    <n v="16451512.838511599"/>
    <n v="0"/>
    <n v="0"/>
    <n v="0"/>
    <n v="0"/>
    <n v="0"/>
    <n v="817635407.32261205"/>
  </r>
  <r>
    <x v="8"/>
    <x v="2"/>
    <x v="0"/>
    <n v="0"/>
    <n v="126"/>
    <n v="-8.9039531303569695E-10"/>
    <n v="48130357.274308696"/>
    <n v="29305276.795608498"/>
    <n v="21351943.757399101"/>
    <n v="4270153.7247473197"/>
    <n v="1266482.2565078801"/>
    <n v="173774.884290166"/>
    <n v="231282.93391300301"/>
    <n v="322512.96003397001"/>
    <n v="64040.821679624998"/>
    <n v="2741059.0540623502"/>
    <n v="107856884.462551"/>
  </r>
  <r>
    <x v="8"/>
    <x v="2"/>
    <x v="1"/>
    <n v="0"/>
    <n v="100"/>
    <n v="320.34049511395301"/>
    <n v="48668331.545249403"/>
    <n v="22166019.0001412"/>
    <n v="13231480.8385724"/>
    <n v="3621775.1256422"/>
    <n v="1713718.1969928499"/>
    <n v="489998.22658846702"/>
    <n v="262051.09132488599"/>
    <n v="166542.31208451101"/>
    <n v="62667.734072900297"/>
    <n v="444949.95357691101"/>
    <n v="90827854.364740804"/>
  </r>
  <r>
    <x v="8"/>
    <x v="2"/>
    <x v="2"/>
    <n v="0"/>
    <n v="612"/>
    <n v="-2.2455992620962201E-10"/>
    <n v="206929090.508809"/>
    <n v="68036455.621305898"/>
    <n v="20623415.897489499"/>
    <n v="4402932.2851319397"/>
    <n v="1897531.2028898699"/>
    <n v="368405.828071328"/>
    <n v="287221.88397798699"/>
    <n v="108743.826616775"/>
    <n v="94706.105125491798"/>
    <n v="1527500.2394911801"/>
    <n v="304276003.39890897"/>
  </r>
  <r>
    <x v="8"/>
    <x v="3"/>
    <x v="0"/>
    <n v="0"/>
    <n v="90"/>
    <n v="1.2732925824820999E-9"/>
    <n v="126009949.553362"/>
    <n v="81753172.116097003"/>
    <n v="50809818.484969698"/>
    <n v="6971127.4281496201"/>
    <n v="3236698.4698314001"/>
    <n v="1902317.53956463"/>
    <n v="1955122.17765503"/>
    <n v="1582938.4276340201"/>
    <n v="3573093.8947465499"/>
    <n v="12149410.4793256"/>
    <n v="289943648.57133502"/>
  </r>
  <r>
    <x v="8"/>
    <x v="3"/>
    <x v="1"/>
    <n v="0"/>
    <n v="89"/>
    <n v="2197.55013034587"/>
    <n v="168732829.456054"/>
    <n v="62648275.822833396"/>
    <n v="44040698.595433101"/>
    <n v="8340954.8708451102"/>
    <n v="5695080.73913767"/>
    <n v="1830298.2554625"/>
    <n v="1581682.7252481501"/>
    <n v="1463191.8781528401"/>
    <n v="1039143.92553296"/>
    <n v="4081301.08448563"/>
    <n v="299455654.90331602"/>
  </r>
  <r>
    <x v="8"/>
    <x v="3"/>
    <x v="2"/>
    <n v="0"/>
    <n v="107"/>
    <n v="6.5892891143448703E-10"/>
    <n v="191941124.946455"/>
    <n v="87349856.015658796"/>
    <n v="41043347.554031298"/>
    <n v="6764660.5536447298"/>
    <n v="2195681.7697171299"/>
    <n v="838279.27178694995"/>
    <n v="737850.72194015002"/>
    <n v="737850.72194015002"/>
    <n v="737850.72194015002"/>
    <n v="6078233.4421154596"/>
    <n v="338424735.71923"/>
  </r>
  <r>
    <x v="8"/>
    <x v="4"/>
    <x v="0"/>
    <n v="0"/>
    <n v="39"/>
    <n v="-7.6215656008571397E-10"/>
    <n v="465294913.17553502"/>
    <n v="372288768.92137098"/>
    <n v="200747920.559582"/>
    <n v="31390520.422805201"/>
    <n v="22520872.917736899"/>
    <n v="11199860.720096299"/>
    <n v="8679865.4008633904"/>
    <n v="2728139.0035520298"/>
    <n v="1397623.75024378"/>
    <n v="963505.49243688001"/>
    <n v="1117211990.3642199"/>
  </r>
  <r>
    <x v="8"/>
    <x v="4"/>
    <x v="1"/>
    <n v="0"/>
    <n v="35"/>
    <n v="2.2009771782904901E-9"/>
    <n v="397899759.62025499"/>
    <n v="442935652.94031"/>
    <n v="222795588.90794301"/>
    <n v="13442506.754977999"/>
    <n v="3020471.2699547899"/>
    <n v="1031433.93975772"/>
    <n v="1031433.93975772"/>
    <n v="1031433.93975772"/>
    <n v="1031433.93975772"/>
    <n v="43951708.415889598"/>
    <n v="1128171423.66836"/>
  </r>
  <r>
    <x v="8"/>
    <x v="4"/>
    <x v="2"/>
    <n v="0"/>
    <n v="7"/>
    <n v="5.3551048040389998E-9"/>
    <n v="96326638.650086701"/>
    <n v="42002089.187576897"/>
    <n v="21943415.804400399"/>
    <n v="5938365.3928225702"/>
    <n v="4543633.5130500998"/>
    <n v="2271816.7565250499"/>
    <n v="2271816.7565250499"/>
    <n v="1856393.7801467599"/>
    <n v="882256.49631577497"/>
    <n v="10212550.55287"/>
    <n v="188248976.89031899"/>
  </r>
  <r>
    <x v="8"/>
    <x v="5"/>
    <x v="0"/>
    <n v="0"/>
    <n v="129"/>
    <n v="18441394.786522899"/>
    <n v="475615167.07117897"/>
    <n v="398260295.45392799"/>
    <n v="289334623.46270001"/>
    <n v="37755976.348600604"/>
    <n v="15542668.353217401"/>
    <n v="5967440.12987098"/>
    <n v="3993887.0085140299"/>
    <n v="3293353.1163146701"/>
    <n v="3529101.3542802902"/>
    <n v="88942494.724596605"/>
    <n v="1340676401.80972"/>
  </r>
  <r>
    <x v="8"/>
    <x v="5"/>
    <x v="1"/>
    <n v="0"/>
    <n v="107"/>
    <n v="6100.4531612661904"/>
    <n v="480675389.873761"/>
    <n v="323691358.24925297"/>
    <n v="186827794.83896101"/>
    <n v="37707875.182237297"/>
    <n v="20924944.411479902"/>
    <n v="6714595.98566081"/>
    <n v="5040064.2801373499"/>
    <n v="4094727.1899146899"/>
    <n v="3198150.4067523801"/>
    <n v="12054627.951916199"/>
    <n v="1080935628.82324"/>
  </r>
  <r>
    <x v="8"/>
    <x v="5"/>
    <x v="2"/>
    <n v="0"/>
    <n v="66"/>
    <n v="1.11413100967184E-9"/>
    <n v="317066174.22442299"/>
    <n v="171176529.71966499"/>
    <n v="52216141.499258898"/>
    <n v="10340825.773455899"/>
    <n v="10394215.2107969"/>
    <n v="5030845.1925266497"/>
    <n v="3970272.7947993898"/>
    <n v="3379215.50455978"/>
    <n v="877115.36079445702"/>
    <n v="12008775.615506399"/>
    <n v="586460110.895787"/>
  </r>
  <r>
    <x v="8"/>
    <x v="6"/>
    <x v="0"/>
    <n v="0"/>
    <n v="9"/>
    <n v="1.6792910173535301E-8"/>
    <n v="122639485.15267099"/>
    <n v="145242277.44359699"/>
    <n v="164482272.802239"/>
    <n v="44028185.842219003"/>
    <n v="26068381.530765001"/>
    <n v="13034190.7653825"/>
    <n v="10863684.8555193"/>
    <n v="7123599.6350688804"/>
    <n v="4981585.8806627803"/>
    <n v="0"/>
    <n v="538463663.90812504"/>
  </r>
  <r>
    <x v="8"/>
    <x v="6"/>
    <x v="1"/>
    <n v="0"/>
    <n v="7"/>
    <n v="3.4924596548080398E-10"/>
    <n v="185859180.48225501"/>
    <n v="187544447.91223699"/>
    <n v="39971647.176749401"/>
    <n v="1831818.6405144499"/>
    <n v="1831818.6405144499"/>
    <n v="915909.32025722496"/>
    <n v="915909.32025722496"/>
    <n v="915909.32025722496"/>
    <n v="915909.32025722496"/>
    <n v="31692369.004019901"/>
    <n v="452394919.13731802"/>
  </r>
  <r>
    <x v="8"/>
    <x v="6"/>
    <x v="2"/>
    <n v="0"/>
    <n v="1"/>
    <n v="2.3283064365386999E-10"/>
    <n v="16894722.180516601"/>
    <n v="16894722.180516601"/>
    <n v="16894722.180516601"/>
    <n v="5919971.2054375596"/>
    <n v="0"/>
    <n v="0"/>
    <n v="0"/>
    <n v="0"/>
    <n v="0"/>
    <n v="0"/>
    <n v="56604137.746987402"/>
  </r>
  <r>
    <x v="9"/>
    <x v="0"/>
    <x v="0"/>
    <m/>
    <m/>
    <m/>
    <m/>
    <m/>
    <m/>
    <m/>
    <m/>
    <m/>
    <m/>
    <m/>
    <m/>
    <m/>
    <m/>
  </r>
  <r>
    <x v="9"/>
    <x v="0"/>
    <x v="1"/>
    <m/>
    <m/>
    <m/>
    <m/>
    <m/>
    <m/>
    <m/>
    <m/>
    <m/>
    <m/>
    <m/>
    <m/>
    <m/>
    <m/>
  </r>
  <r>
    <x v="9"/>
    <x v="0"/>
    <x v="2"/>
    <m/>
    <m/>
    <m/>
    <m/>
    <m/>
    <m/>
    <m/>
    <m/>
    <m/>
    <m/>
    <m/>
    <m/>
    <m/>
    <m/>
  </r>
  <r>
    <x v="9"/>
    <x v="1"/>
    <x v="0"/>
    <n v="0"/>
    <n v="3"/>
    <n v="126502960.983878"/>
    <n v="53301800.264296003"/>
    <n v="263846176.19623801"/>
    <n v="111392327.907094"/>
    <n v="10986893.595451901"/>
    <n v="10986893.595451901"/>
    <n v="5493446.7977259504"/>
    <n v="5493446.7977259504"/>
    <n v="5493446.7977259504"/>
    <n v="5493446.7977259504"/>
    <n v="3061248.9786154702"/>
    <n v="602052088.71192896"/>
  </r>
  <r>
    <x v="9"/>
    <x v="1"/>
    <x v="1"/>
    <n v="0"/>
    <n v="16"/>
    <n v="1630196839.7602501"/>
    <n v="133847566.008369"/>
    <n v="108702160.38437299"/>
    <n v="58342946.533478603"/>
    <n v="15089897.0648847"/>
    <n v="10324887.2976186"/>
    <n v="5162443.6488092998"/>
    <n v="5162443.6488092998"/>
    <n v="5162443.6488092998"/>
    <n v="5162443.6488092998"/>
    <n v="110278.72158488"/>
    <n v="1977264350.3657899"/>
  </r>
  <r>
    <x v="9"/>
    <x v="1"/>
    <x v="2"/>
    <n v="0"/>
    <n v="6"/>
    <n v="194834528.12690499"/>
    <n v="170558516.62045699"/>
    <n v="203564425.768617"/>
    <n v="201035354.80626401"/>
    <n v="58456964.310116097"/>
    <n v="53746387.080316097"/>
    <n v="21689747.311218899"/>
    <n v="21689747.311218899"/>
    <n v="21689747.311218899"/>
    <n v="21689747.311218899"/>
    <n v="30023006.942517102"/>
    <n v="998978172.90006697"/>
  </r>
  <r>
    <x v="9"/>
    <x v="2"/>
    <x v="0"/>
    <n v="0"/>
    <n v="1268"/>
    <n v="3941139.6017323802"/>
    <n v="571814273.64514601"/>
    <n v="236113400.78515401"/>
    <n v="95307765.149217695"/>
    <n v="36938384.513987198"/>
    <n v="21329759.474020399"/>
    <n v="4725874.97129054"/>
    <n v="4715804.8239081502"/>
    <n v="2793388.3521340601"/>
    <n v="3114457.7233506599"/>
    <n v="47464044.748025298"/>
    <n v="1028258293.7879699"/>
  </r>
  <r>
    <x v="9"/>
    <x v="2"/>
    <x v="1"/>
    <n v="0"/>
    <n v="1309"/>
    <n v="90637699.853515804"/>
    <n v="519462648.76682502"/>
    <n v="122157027.48457301"/>
    <n v="44508189.959860303"/>
    <n v="17698475.733293399"/>
    <n v="17346630.510028102"/>
    <n v="6443741.9914702103"/>
    <n v="4512702.2001213199"/>
    <n v="4869701.3572185701"/>
    <n v="3972598.7649422502"/>
    <n v="49437542.8948301"/>
    <n v="881046959.51667905"/>
  </r>
  <r>
    <x v="9"/>
    <x v="2"/>
    <x v="2"/>
    <n v="0"/>
    <n v="8805"/>
    <n v="82822534.872119799"/>
    <n v="2551619961.5665898"/>
    <n v="423473509.09222502"/>
    <n v="185219254.711164"/>
    <n v="82748046.178089395"/>
    <n v="57032107.234849401"/>
    <n v="23845987.427075699"/>
    <n v="25268898.9496467"/>
    <n v="29258306.181054801"/>
    <n v="28264105.851492099"/>
    <n v="246861031.78090799"/>
    <n v="3736413743.84519"/>
  </r>
  <r>
    <x v="9"/>
    <x v="3"/>
    <x v="0"/>
    <n v="0"/>
    <n v="622"/>
    <n v="78628136.400494397"/>
    <n v="1051749669.85455"/>
    <n v="452442354.58695298"/>
    <n v="213432769.090592"/>
    <n v="75338612.672301099"/>
    <n v="46262605.031102203"/>
    <n v="23312852.5610702"/>
    <n v="25124787.256813701"/>
    <n v="17477216.065719899"/>
    <n v="20291683.114147302"/>
    <n v="107310444.90745901"/>
    <n v="2111371131.5411999"/>
  </r>
  <r>
    <x v="9"/>
    <x v="3"/>
    <x v="1"/>
    <n v="0"/>
    <n v="300"/>
    <n v="92267117.378107607"/>
    <n v="382956687.852512"/>
    <n v="150620979.883937"/>
    <n v="80531793.814450204"/>
    <n v="52989029.433346801"/>
    <n v="32418608.734295201"/>
    <n v="7469947.30776494"/>
    <n v="10394195.9255288"/>
    <n v="8428442.9880839009"/>
    <n v="4000124.91298657"/>
    <n v="47936380.380103"/>
    <n v="870013308.61111701"/>
  </r>
  <r>
    <x v="9"/>
    <x v="3"/>
    <x v="2"/>
    <n v="0"/>
    <n v="1204"/>
    <n v="82978372.205983102"/>
    <n v="2073868841.0480499"/>
    <n v="691716664.39667904"/>
    <n v="389337663.05886"/>
    <n v="130538163.287662"/>
    <n v="68468999.352888405"/>
    <n v="28341867.293329399"/>
    <n v="32728019.915445801"/>
    <n v="29116768.0173629"/>
    <n v="25806879.426168401"/>
    <n v="279652181.56553602"/>
    <n v="3832554419.5679698"/>
  </r>
  <r>
    <x v="9"/>
    <x v="4"/>
    <x v="0"/>
    <n v="0"/>
    <n v="252"/>
    <n v="2532587431.42872"/>
    <n v="1097972263.60976"/>
    <n v="1059828917.66422"/>
    <n v="752052211.15092802"/>
    <n v="371701332.28754598"/>
    <n v="343268603.61944503"/>
    <n v="125505421.13076"/>
    <n v="124743916.06914701"/>
    <n v="112913591.69391499"/>
    <n v="95689337.108175695"/>
    <n v="605832954.48998499"/>
    <n v="7222095980.2526102"/>
  </r>
  <r>
    <x v="9"/>
    <x v="4"/>
    <x v="1"/>
    <n v="0"/>
    <n v="72"/>
    <n v="927342775.90133595"/>
    <n v="270108007.69640303"/>
    <n v="294126913.50110298"/>
    <n v="207757998.741469"/>
    <n v="75050630.0240179"/>
    <n v="118122470.279662"/>
    <n v="47006869.421363898"/>
    <n v="42953087.263678797"/>
    <n v="32357812.466723502"/>
    <n v="31303655.917955101"/>
    <n v="320424156.505647"/>
    <n v="2366554377.7193599"/>
  </r>
  <r>
    <x v="9"/>
    <x v="4"/>
    <x v="2"/>
    <n v="0"/>
    <n v="279"/>
    <n v="796265240.60081398"/>
    <n v="1833414584.17312"/>
    <n v="1694541366.93873"/>
    <n v="1297552297.33517"/>
    <n v="507122702.84268802"/>
    <n v="508127760.52430701"/>
    <n v="238344740.59416801"/>
    <n v="199403463.770226"/>
    <n v="191524243.379002"/>
    <n v="185410582.410117"/>
    <n v="846956066.39641201"/>
    <n v="8298663048.9647503"/>
  </r>
  <r>
    <x v="9"/>
    <x v="5"/>
    <x v="0"/>
    <n v="0"/>
    <n v="998"/>
    <n v="2030473836.26981"/>
    <n v="2935726939.5942202"/>
    <n v="1802834580.6313601"/>
    <n v="1282256497.7674301"/>
    <n v="453663427.467296"/>
    <n v="346691673.88438201"/>
    <n v="161472274.59921801"/>
    <n v="138811451.91604099"/>
    <n v="119843248.216951"/>
    <n v="108518081.564505"/>
    <n v="782105302.67580104"/>
    <n v="10162397314.587"/>
  </r>
  <r>
    <x v="9"/>
    <x v="5"/>
    <x v="1"/>
    <n v="0"/>
    <n v="151"/>
    <n v="528216900.75444299"/>
    <n v="288067546.780855"/>
    <n v="292585997.73118401"/>
    <n v="224074058.706393"/>
    <n v="77722031.109314695"/>
    <n v="71946208.412743405"/>
    <n v="26156055.273004599"/>
    <n v="26170387.232985798"/>
    <n v="22034542.7469288"/>
    <n v="22019903.035634302"/>
    <n v="143055911.162723"/>
    <n v="1722049542.9462099"/>
  </r>
  <r>
    <x v="9"/>
    <x v="5"/>
    <x v="2"/>
    <n v="0"/>
    <n v="1312"/>
    <n v="443234954.85530102"/>
    <n v="4924026574.04739"/>
    <n v="3016915823.0571198"/>
    <n v="2001846448.9832201"/>
    <n v="667154985.74342799"/>
    <n v="499688730.826864"/>
    <n v="220356904.35174701"/>
    <n v="208671149.93346101"/>
    <n v="182229156.598773"/>
    <n v="151030699.12126601"/>
    <n v="1059274395.26864"/>
    <n v="13374429822.787201"/>
  </r>
  <r>
    <x v="9"/>
    <x v="6"/>
    <x v="0"/>
    <n v="0"/>
    <n v="25"/>
    <n v="335626859.27092302"/>
    <n v="105802766.993039"/>
    <n v="305272005.36430299"/>
    <n v="426581949.05150098"/>
    <n v="122419383.069002"/>
    <n v="106991039.268437"/>
    <n v="39747501.041532896"/>
    <n v="34251265.493937597"/>
    <n v="26992076.205814701"/>
    <n v="23541430.748636"/>
    <n v="61763306.219265603"/>
    <n v="1588989582.7263899"/>
  </r>
  <r>
    <x v="9"/>
    <x v="6"/>
    <x v="1"/>
    <n v="0"/>
    <n v="43"/>
    <n v="1648315764.58884"/>
    <n v="179417630.17511499"/>
    <n v="195482991.47754601"/>
    <n v="266316031.89468899"/>
    <n v="113051036.040502"/>
    <n v="106266269.823632"/>
    <n v="54603865.132315099"/>
    <n v="44203736.890386902"/>
    <n v="37221449.762400098"/>
    <n v="37063813.902440801"/>
    <n v="249239329.51936099"/>
    <n v="2931181919.2072301"/>
  </r>
  <r>
    <x v="9"/>
    <x v="6"/>
    <x v="2"/>
    <n v="0"/>
    <n v="41"/>
    <n v="306732544.74831301"/>
    <n v="507114780.20502597"/>
    <n v="646551681.17854798"/>
    <n v="417097259.44270402"/>
    <n v="166407319.30290699"/>
    <n v="167261135.51606899"/>
    <n v="84659705.996169701"/>
    <n v="78505758.823174194"/>
    <n v="69336860.780307695"/>
    <n v="56244727.7627367"/>
    <n v="144558355.50807601"/>
    <n v="2644470129.26403"/>
  </r>
  <r>
    <x v="10"/>
    <x v="0"/>
    <x v="3"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1">
  <r>
    <x v="0"/>
    <x v="0"/>
    <x v="0"/>
    <n v="0"/>
    <n v="619"/>
    <n v="8695934.2749237996"/>
    <n v="529259560.56937802"/>
    <n v="430920875.74216199"/>
    <n v="301394816.19641697"/>
    <n v="94392466.432581097"/>
    <n v="44003962.546292201"/>
    <n v="10224502.7073735"/>
    <n v="8970389.7509264909"/>
    <n v="6602375.9643746698"/>
    <n v="4306323.2824705401"/>
    <n v="16400710.044256199"/>
    <n v="1455171917.5111599"/>
  </r>
  <r>
    <x v="0"/>
    <x v="0"/>
    <x v="1"/>
    <n v="0"/>
    <n v="2229"/>
    <n v="27479129.3384206"/>
    <n v="2622503680.6654501"/>
    <n v="2410982301.5086498"/>
    <n v="1644010588.19258"/>
    <n v="418508922.30120701"/>
    <n v="175140284.972913"/>
    <n v="40398729.131121598"/>
    <n v="24858385.934747599"/>
    <n v="13727275.346495301"/>
    <n v="8974575.8122827504"/>
    <n v="203561170.22304499"/>
    <n v="7590145043.4269199"/>
  </r>
  <r>
    <x v="0"/>
    <x v="0"/>
    <x v="2"/>
    <n v="0"/>
    <n v="629"/>
    <n v="1178805.30665898"/>
    <n v="399910172.82789302"/>
    <n v="190176068.42423499"/>
    <n v="78698126.993148297"/>
    <n v="11002165.511416901"/>
    <n v="5601430.27245179"/>
    <n v="815062.79038278398"/>
    <n v="597800.692840982"/>
    <n v="229242.35579709499"/>
    <n v="200410.10078564999"/>
    <n v="3376188.0622674702"/>
    <n v="691785473.33787704"/>
  </r>
  <r>
    <x v="0"/>
    <x v="1"/>
    <x v="0"/>
    <n v="0"/>
    <n v="200"/>
    <n v="4119108.6751850001"/>
    <n v="179967667.31740001"/>
    <n v="169596489.80560699"/>
    <n v="104671826.412047"/>
    <n v="22487986.4092145"/>
    <n v="9745176.2221666109"/>
    <n v="3842951.5817318498"/>
    <n v="3096952.3907387601"/>
    <n v="836064.17228856101"/>
    <n v="518856.22584355"/>
    <n v="1950374.6673379799"/>
    <n v="500833453.87955999"/>
  </r>
  <r>
    <x v="0"/>
    <x v="1"/>
    <x v="1"/>
    <n v="0"/>
    <n v="703"/>
    <n v="22657913.288603999"/>
    <n v="857026394.17698205"/>
    <n v="789017770.73737001"/>
    <n v="563197193.40334499"/>
    <n v="153544637.693584"/>
    <n v="89255693.528685406"/>
    <n v="29204591.710543498"/>
    <n v="21375327.372390099"/>
    <n v="16412402.149637301"/>
    <n v="13292080.9780464"/>
    <n v="88920015.320241302"/>
    <n v="2643904020.3594298"/>
  </r>
  <r>
    <x v="0"/>
    <x v="1"/>
    <x v="2"/>
    <n v="0"/>
    <n v="150"/>
    <n v="1.5199930203380099E-10"/>
    <n v="111724830.02223"/>
    <n v="54752011.096130297"/>
    <n v="22030215.830986999"/>
    <n v="6007871.5664711101"/>
    <n v="2991907.5238417499"/>
    <n v="1054557.2211096401"/>
    <n v="718609.69327675598"/>
    <n v="441756.09935082501"/>
    <n v="87977.139367503099"/>
    <n v="20463275.461273801"/>
    <n v="220273011.654039"/>
  </r>
  <r>
    <x v="0"/>
    <x v="2"/>
    <x v="0"/>
    <n v="0"/>
    <n v="467"/>
    <n v="6664.31585070442"/>
    <n v="366584314.49172401"/>
    <n v="318904698.37965798"/>
    <n v="191323347.919599"/>
    <n v="48568730.811615698"/>
    <n v="24917541.5233027"/>
    <n v="2895053.3905628501"/>
    <n v="969769.25225135498"/>
    <n v="646401.52368503495"/>
    <n v="610773.64048960002"/>
    <n v="7983920.0148784202"/>
    <n v="963411215.26361704"/>
  </r>
  <r>
    <x v="0"/>
    <x v="2"/>
    <x v="1"/>
    <n v="0"/>
    <n v="1624"/>
    <n v="11573588.7506037"/>
    <n v="1807255210.5492499"/>
    <n v="1660647345.25863"/>
    <n v="1148420844.7460599"/>
    <n v="307742417.76784998"/>
    <n v="180630845.416127"/>
    <n v="44392208.446100302"/>
    <n v="26659173.9303496"/>
    <n v="18403120.728878699"/>
    <n v="11150262.955866899"/>
    <n v="173823963.15491799"/>
    <n v="5390698981.7046299"/>
  </r>
  <r>
    <x v="0"/>
    <x v="2"/>
    <x v="2"/>
    <n v="0"/>
    <n v="433"/>
    <n v="7.8830453276168596E-10"/>
    <n v="215524754.57189399"/>
    <n v="101299830.395307"/>
    <n v="40387242.124710001"/>
    <n v="8679667.2379683405"/>
    <n v="2920076.71711809"/>
    <n v="772729.11141021398"/>
    <n v="554603.34859842702"/>
    <n v="518353.94488919998"/>
    <n v="518353.94488919998"/>
    <n v="2061570.3496830999"/>
    <n v="373237181.74646801"/>
  </r>
  <r>
    <x v="0"/>
    <x v="3"/>
    <x v="0"/>
    <m/>
    <m/>
    <m/>
    <m/>
    <m/>
    <m/>
    <m/>
    <m/>
    <m/>
    <m/>
    <m/>
    <m/>
    <m/>
    <m/>
  </r>
  <r>
    <x v="0"/>
    <x v="3"/>
    <x v="1"/>
    <m/>
    <m/>
    <m/>
    <m/>
    <m/>
    <m/>
    <m/>
    <m/>
    <m/>
    <m/>
    <m/>
    <m/>
    <m/>
    <m/>
  </r>
  <r>
    <x v="0"/>
    <x v="3"/>
    <x v="2"/>
    <m/>
    <m/>
    <m/>
    <m/>
    <m/>
    <m/>
    <m/>
    <m/>
    <m/>
    <m/>
    <m/>
    <m/>
    <m/>
    <m/>
  </r>
  <r>
    <x v="0"/>
    <x v="4"/>
    <x v="0"/>
    <n v="0"/>
    <n v="762"/>
    <n v="122471.90288609199"/>
    <n v="1123620085.21193"/>
    <n v="787056168.57757294"/>
    <n v="426181611.37345999"/>
    <n v="100964359.42638899"/>
    <n v="47462082.852297902"/>
    <n v="16926443.194382802"/>
    <n v="11202400.1011886"/>
    <n v="7356596.3663880797"/>
    <n v="6238055.4838613197"/>
    <n v="26256996.181728199"/>
    <n v="2553387270.6720901"/>
  </r>
  <r>
    <x v="0"/>
    <x v="4"/>
    <x v="1"/>
    <n v="0"/>
    <n v="2409"/>
    <n v="9692699.5062008109"/>
    <n v="3828148321.2011199"/>
    <n v="3317159928.3020401"/>
    <n v="1955801558.3404901"/>
    <n v="390873617.22577"/>
    <n v="199083078.737739"/>
    <n v="52419968.338920303"/>
    <n v="32665297.364768799"/>
    <n v="20418868.843419999"/>
    <n v="13814266.513894901"/>
    <n v="59393280.567368902"/>
    <n v="9879470884.9417191"/>
  </r>
  <r>
    <x v="0"/>
    <x v="4"/>
    <x v="2"/>
    <n v="0"/>
    <n v="686"/>
    <n v="1412.84159025642"/>
    <n v="439114433.01562899"/>
    <n v="214517755.52221099"/>
    <n v="95846578.324226901"/>
    <n v="20661498.6051732"/>
    <n v="13104712.8609553"/>
    <n v="4399804.9871046701"/>
    <n v="3676449.7784758098"/>
    <n v="2622907.2845842401"/>
    <n v="2124762.3075949601"/>
    <n v="6272716.9425645303"/>
    <n v="802343032.47011101"/>
  </r>
  <r>
    <x v="0"/>
    <x v="5"/>
    <x v="0"/>
    <n v="0"/>
    <n v="1112"/>
    <n v="43179912.526202999"/>
    <n v="1055983457.22964"/>
    <n v="952496269.69149399"/>
    <n v="603002737.10962999"/>
    <n v="187838374.66473001"/>
    <n v="120144501.975467"/>
    <n v="41841248.1722847"/>
    <n v="29503384.187251098"/>
    <n v="15875946.4340459"/>
    <n v="7336016.4749055002"/>
    <n v="125007589.19351199"/>
    <n v="3182209437.6591702"/>
  </r>
  <r>
    <x v="0"/>
    <x v="5"/>
    <x v="1"/>
    <n v="0"/>
    <n v="3558"/>
    <n v="53945795.364987999"/>
    <n v="4085481857.1020899"/>
    <n v="3715748047.6511402"/>
    <n v="2776750375.1969399"/>
    <n v="865845516.47732103"/>
    <n v="534160385.73657298"/>
    <n v="171412575.29535401"/>
    <n v="117079733.349097"/>
    <n v="78387805.509835407"/>
    <n v="60899224.623604402"/>
    <n v="378399623.10181397"/>
    <n v="12838110939.4088"/>
  </r>
  <r>
    <x v="0"/>
    <x v="5"/>
    <x v="2"/>
    <n v="0"/>
    <n v="925"/>
    <n v="924547.27413580997"/>
    <n v="683592544.75841999"/>
    <n v="359951563.89369899"/>
    <n v="141793588.83399799"/>
    <n v="28822022.771975901"/>
    <n v="14910906.258322099"/>
    <n v="5670310.0982055599"/>
    <n v="2767575.5399164101"/>
    <n v="1550856.7553963"/>
    <n v="1627503.85553767"/>
    <n v="1835609.02462193"/>
    <n v="1243447029.06423"/>
  </r>
  <r>
    <x v="1"/>
    <x v="0"/>
    <x v="0"/>
    <n v="0"/>
    <n v="301"/>
    <n v="16127032.0322692"/>
    <n v="486194868.03935897"/>
    <n v="452005419.11333001"/>
    <n v="389720321.64297402"/>
    <n v="191142963.904082"/>
    <n v="150019341.38659599"/>
    <n v="49471489.221244097"/>
    <n v="37224250.272232302"/>
    <n v="29952220.131565999"/>
    <n v="22330892.583653402"/>
    <n v="44690626.624801703"/>
    <n v="1868879424.9521101"/>
  </r>
  <r>
    <x v="1"/>
    <x v="0"/>
    <x v="1"/>
    <n v="0"/>
    <n v="153"/>
    <n v="12385171.363973901"/>
    <n v="329629749.86615402"/>
    <n v="315252773.221811"/>
    <n v="252344745.46569899"/>
    <n v="102294536.322034"/>
    <n v="87267797.864909306"/>
    <n v="36742480.050693601"/>
    <n v="26415801.100281801"/>
    <n v="20875227.2794572"/>
    <n v="15279011.5779975"/>
    <n v="33001175.560654402"/>
    <n v="1231488469.6736701"/>
  </r>
  <r>
    <x v="1"/>
    <x v="0"/>
    <x v="2"/>
    <n v="0"/>
    <n v="696"/>
    <n v="174087983.56585401"/>
    <n v="573019580.00272906"/>
    <n v="392315227.96614599"/>
    <n v="297443043.50073701"/>
    <n v="103954035.010518"/>
    <n v="88199492.383240104"/>
    <n v="40488530.080570899"/>
    <n v="30356650.5417827"/>
    <n v="25215882.901044"/>
    <n v="17882782.315051202"/>
    <n v="58319090.515893802"/>
    <n v="1801282298.7835701"/>
  </r>
  <r>
    <x v="1"/>
    <x v="1"/>
    <x v="0"/>
    <n v="0"/>
    <n v="1331"/>
    <n v="5336.9095302571804"/>
    <n v="4925276512.6598101"/>
    <n v="2642465161.5409698"/>
    <n v="1222827803.78844"/>
    <n v="344809793.82071298"/>
    <n v="217801669.28914499"/>
    <n v="85329920.166815296"/>
    <n v="73000826.923246101"/>
    <n v="56870539.050670601"/>
    <n v="46546610.019999601"/>
    <n v="220036453.75362399"/>
    <n v="9834970627.9229794"/>
  </r>
  <r>
    <x v="1"/>
    <x v="1"/>
    <x v="1"/>
    <n v="0"/>
    <n v="369"/>
    <n v="4672.91961536699"/>
    <n v="974786787.65621996"/>
    <n v="625309436.49343705"/>
    <n v="408879864.16968"/>
    <n v="143671780.43803701"/>
    <n v="115831266.54601"/>
    <n v="34786255.639451601"/>
    <n v="23894834.108507399"/>
    <n v="21977272.448867701"/>
    <n v="19692933.518041499"/>
    <n v="143535013.04419801"/>
    <n v="2512370116.98207"/>
  </r>
  <r>
    <x v="1"/>
    <x v="1"/>
    <x v="2"/>
    <n v="0"/>
    <n v="1563"/>
    <n v="412123190.84839398"/>
    <n v="2407726984.7221398"/>
    <n v="990645612.17063999"/>
    <n v="582502003.67802596"/>
    <n v="203637567.41424799"/>
    <n v="137028340.99721"/>
    <n v="46887275.574606203"/>
    <n v="36744674.920596398"/>
    <n v="30336985.805794101"/>
    <n v="26714339.2195802"/>
    <n v="177937284.716313"/>
    <n v="5052284260.0675497"/>
  </r>
  <r>
    <x v="1"/>
    <x v="2"/>
    <x v="0"/>
    <n v="0"/>
    <n v="110"/>
    <n v="-1.05528670246713E-8"/>
    <n v="153846270.173655"/>
    <n v="147549773.61423001"/>
    <n v="120294411.428821"/>
    <n v="45410065.732612602"/>
    <n v="36313581.798061401"/>
    <n v="15688965.577452401"/>
    <n v="14289138.8527463"/>
    <n v="10374856.3193333"/>
    <n v="9097383.8523565605"/>
    <n v="26262443.673594601"/>
    <n v="579126891.02286303"/>
  </r>
  <r>
    <x v="1"/>
    <x v="2"/>
    <x v="1"/>
    <n v="0"/>
    <n v="41"/>
    <n v="7.2996044764295204E-9"/>
    <n v="73734296.018078893"/>
    <n v="60532941.934649803"/>
    <n v="57597909.561120398"/>
    <n v="32323771.384381"/>
    <n v="31115344.836581498"/>
    <n v="12559025.2432705"/>
    <n v="8820073.8849962391"/>
    <n v="6972073.72337995"/>
    <n v="6522183.23048627"/>
    <n v="28239038.248002499"/>
    <n v="318416658.06494701"/>
  </r>
  <r>
    <x v="1"/>
    <x v="2"/>
    <x v="2"/>
    <n v="0"/>
    <n v="271"/>
    <n v="61359167.047236502"/>
    <n v="253572248.08089"/>
    <n v="192208550.84472501"/>
    <n v="179654037.646703"/>
    <n v="69693433.620556206"/>
    <n v="54378421.674578801"/>
    <n v="21194045.693820301"/>
    <n v="14969931.97462"/>
    <n v="13862577.542905699"/>
    <n v="11886486.3102849"/>
    <n v="45992724.1274243"/>
    <n v="918771624.56374395"/>
  </r>
  <r>
    <x v="1"/>
    <x v="3"/>
    <x v="0"/>
    <m/>
    <m/>
    <m/>
    <m/>
    <m/>
    <m/>
    <m/>
    <m/>
    <m/>
    <m/>
    <m/>
    <m/>
    <m/>
    <m/>
  </r>
  <r>
    <x v="1"/>
    <x v="3"/>
    <x v="1"/>
    <m/>
    <m/>
    <m/>
    <m/>
    <m/>
    <m/>
    <m/>
    <m/>
    <m/>
    <m/>
    <m/>
    <m/>
    <m/>
    <m/>
  </r>
  <r>
    <x v="1"/>
    <x v="3"/>
    <x v="2"/>
    <n v="0"/>
    <n v="4"/>
    <n v="2.6193447411060302E-10"/>
    <n v="10475400.7826823"/>
    <n v="0"/>
    <n v="0"/>
    <n v="0"/>
    <n v="0"/>
    <n v="0"/>
    <n v="0"/>
    <n v="0"/>
    <n v="0"/>
    <n v="0"/>
    <n v="10475400.7826823"/>
  </r>
  <r>
    <x v="1"/>
    <x v="4"/>
    <x v="0"/>
    <n v="0"/>
    <n v="153"/>
    <n v="9.6142684924416194E-9"/>
    <n v="304783761.88126099"/>
    <n v="264229065.38007799"/>
    <n v="205061723.07260901"/>
    <n v="90263847.498535901"/>
    <n v="70080814.293739304"/>
    <n v="26621873.588021901"/>
    <n v="24342553.138700299"/>
    <n v="22522650.702232901"/>
    <n v="20687036.2588338"/>
    <n v="150706647.66603801"/>
    <n v="1179299973.4800501"/>
  </r>
  <r>
    <x v="1"/>
    <x v="4"/>
    <x v="1"/>
    <n v="0"/>
    <n v="98"/>
    <n v="7.5215211836621198E-9"/>
    <n v="124770272.50396401"/>
    <n v="108714140.424381"/>
    <n v="94685982.743745297"/>
    <n v="49554984.703945801"/>
    <n v="51355336.061266601"/>
    <n v="26384390.5397209"/>
    <n v="25555461.3968147"/>
    <n v="23452367.616909701"/>
    <n v="23203370.967152599"/>
    <n v="136452172.40269899"/>
    <n v="664128479.36059999"/>
  </r>
  <r>
    <x v="1"/>
    <x v="4"/>
    <x v="2"/>
    <n v="0"/>
    <n v="367"/>
    <n v="126119838.34181499"/>
    <n v="399534356.38635701"/>
    <n v="310556161.17120397"/>
    <n v="263536912.79135999"/>
    <n v="102921059.226061"/>
    <n v="84937323.778418198"/>
    <n v="38612944.891407602"/>
    <n v="31717884.778980501"/>
    <n v="26858224.2802951"/>
    <n v="24133319.716756798"/>
    <n v="200503290.703605"/>
    <n v="1609431316.0662601"/>
  </r>
  <r>
    <x v="1"/>
    <x v="5"/>
    <x v="0"/>
    <n v="0"/>
    <n v="237"/>
    <n v="-9.4851202447898702E-9"/>
    <n v="292332169.80391002"/>
    <n v="245835148.51554301"/>
    <n v="210339031.747475"/>
    <n v="105317739.644502"/>
    <n v="95207836.537066102"/>
    <n v="38862162.320435598"/>
    <n v="36607790.582979701"/>
    <n v="31607340.950735599"/>
    <n v="26670219.0357062"/>
    <n v="144679448.42881301"/>
    <n v="1227458887.5671699"/>
  </r>
  <r>
    <x v="1"/>
    <x v="5"/>
    <x v="1"/>
    <n v="0"/>
    <n v="163"/>
    <n v="1.05769686342683E-8"/>
    <n v="214967425.58601001"/>
    <n v="177786914.67915899"/>
    <n v="165571423.28665099"/>
    <n v="76625222.774450704"/>
    <n v="64325514.775954999"/>
    <n v="28996035.378911"/>
    <n v="23406789.4324256"/>
    <n v="18544901.281550199"/>
    <n v="15911103.516165299"/>
    <n v="106756920.591915"/>
    <n v="892892251.30319405"/>
  </r>
  <r>
    <x v="1"/>
    <x v="5"/>
    <x v="2"/>
    <n v="0"/>
    <n v="585"/>
    <n v="69779539.334453106"/>
    <n v="494177332.61095899"/>
    <n v="387659544.961115"/>
    <n v="327591170.64292502"/>
    <n v="107411113.128235"/>
    <n v="77680825.603926405"/>
    <n v="32319620.091044899"/>
    <n v="28553181.442826301"/>
    <n v="25349183.191547502"/>
    <n v="22228077.098542798"/>
    <n v="107730847.658848"/>
    <n v="1680480435.76442"/>
  </r>
  <r>
    <x v="2"/>
    <x v="0"/>
    <x v="0"/>
    <n v="0"/>
    <n v="1889"/>
    <n v="1782961.88671458"/>
    <n v="509676004.506787"/>
    <n v="446294397.865758"/>
    <n v="290494731.21087003"/>
    <n v="49270428.308922097"/>
    <n v="17486859.928608"/>
    <n v="3907177.3567555598"/>
    <n v="2226110.9831762202"/>
    <n v="1144279.0443963101"/>
    <n v="741242.06270258897"/>
    <n v="2441812.7877057102"/>
    <n v="1325466005.94239"/>
  </r>
  <r>
    <x v="2"/>
    <x v="0"/>
    <x v="1"/>
    <n v="0"/>
    <n v="2094"/>
    <n v="2454473.0406912202"/>
    <n v="604407056.587219"/>
    <n v="507438105.00906801"/>
    <n v="348018962.76124799"/>
    <n v="59553425.394330002"/>
    <n v="21328158.820116501"/>
    <n v="4937960.2013013298"/>
    <n v="2925800.7608759901"/>
    <n v="1967753.4641072799"/>
    <n v="1396761.9672975999"/>
    <n v="8102917.1504827701"/>
    <n v="1562531375.1567299"/>
  </r>
  <r>
    <x v="2"/>
    <x v="0"/>
    <x v="2"/>
    <n v="0"/>
    <n v="1429"/>
    <n v="196968.91846535201"/>
    <n v="292258557.20696002"/>
    <n v="183604125.50028801"/>
    <n v="78825972.707735494"/>
    <n v="9459630.6846256107"/>
    <n v="2662037.6591337598"/>
    <n v="539696.794069333"/>
    <n v="324212.09342846501"/>
    <n v="218823.720572121"/>
    <n v="189661.28836256001"/>
    <n v="1390159.3306733901"/>
    <n v="569669845.90431404"/>
  </r>
  <r>
    <x v="2"/>
    <x v="1"/>
    <x v="0"/>
    <n v="0"/>
    <n v="672"/>
    <n v="2.0610286810551799E-9"/>
    <n v="196761594.631569"/>
    <n v="171680235.30136701"/>
    <n v="117048887.66754"/>
    <n v="31716934.093535598"/>
    <n v="15382722.0187544"/>
    <n v="4448549.1412730496"/>
    <n v="3071789.8871060601"/>
    <n v="1884044.3792214899"/>
    <n v="1537586.8360904399"/>
    <n v="3859724.4770912202"/>
    <n v="547392068.43354905"/>
  </r>
  <r>
    <x v="2"/>
    <x v="1"/>
    <x v="1"/>
    <n v="0"/>
    <n v="798"/>
    <n v="2385715.0719272699"/>
    <n v="233002448.77398801"/>
    <n v="214442595.40271899"/>
    <n v="166247680.90534899"/>
    <n v="49035101.987540901"/>
    <n v="27546948.188678201"/>
    <n v="9683986.8635337204"/>
    <n v="6979919.2241408201"/>
    <n v="5630116.0286048204"/>
    <n v="4089793.30988131"/>
    <n v="15995976.9102355"/>
    <n v="735040282.66659701"/>
  </r>
  <r>
    <x v="2"/>
    <x v="1"/>
    <x v="2"/>
    <n v="0"/>
    <n v="494"/>
    <n v="-1.0254552762489799E-9"/>
    <n v="117946454.284282"/>
    <n v="82765220.217705607"/>
    <n v="49001331.853613697"/>
    <n v="14096018.8886398"/>
    <n v="8442130.1749683991"/>
    <n v="2031392.5054423499"/>
    <n v="1371561.03651992"/>
    <n v="901504.60125973006"/>
    <n v="679803.00309233298"/>
    <n v="710227.40830367303"/>
    <n v="277945643.97382802"/>
  </r>
  <r>
    <x v="2"/>
    <x v="2"/>
    <x v="0"/>
    <n v="0"/>
    <n v="1424"/>
    <n v="3.14075521146151E-9"/>
    <n v="370800655.76581401"/>
    <n v="321616586.00236398"/>
    <n v="214824176.001324"/>
    <n v="30097785.254580699"/>
    <n v="5492697.9408730697"/>
    <n v="1114742.4734183999"/>
    <n v="826363.23579288903"/>
    <n v="778346.12510054803"/>
    <n v="600501.23783780902"/>
    <n v="2380990.9459116999"/>
    <n v="948532844.98301697"/>
  </r>
  <r>
    <x v="2"/>
    <x v="2"/>
    <x v="1"/>
    <n v="0"/>
    <n v="1635"/>
    <n v="3305698.7896219399"/>
    <n v="482744308.09392297"/>
    <n v="413021954.44536799"/>
    <n v="280365047.29997498"/>
    <n v="36196753.608665504"/>
    <n v="7185590.8823445803"/>
    <n v="1305641.82621152"/>
    <n v="915692.94439108903"/>
    <n v="699566.82749326201"/>
    <n v="583426.97815743496"/>
    <n v="5333849.1465072604"/>
    <n v="1231657530.84266"/>
  </r>
  <r>
    <x v="2"/>
    <x v="2"/>
    <x v="2"/>
    <n v="0"/>
    <n v="1187"/>
    <n v="-2.89091417471354E-10"/>
    <n v="232288283.481242"/>
    <n v="151692276.67078501"/>
    <n v="73938349.194755197"/>
    <n v="10768458.1929467"/>
    <n v="4002763.54219183"/>
    <n v="1155727.5361353201"/>
    <n v="784663.30688557005"/>
    <n v="706659.07467501506"/>
    <n v="617498.911865487"/>
    <n v="1814994.4439660001"/>
    <n v="477769674.35544801"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m/>
    <m/>
    <m/>
    <m/>
    <m/>
    <m/>
    <m/>
    <m/>
    <m/>
    <m/>
    <m/>
    <m/>
    <m/>
    <m/>
  </r>
  <r>
    <x v="2"/>
    <x v="4"/>
    <x v="0"/>
    <n v="0"/>
    <n v="5719"/>
    <n v="2802424.6210191199"/>
    <n v="1271324159.0686901"/>
    <n v="1154441444.7844901"/>
    <n v="878770522.22477901"/>
    <n v="256853281.55236"/>
    <n v="131822939.308529"/>
    <n v="36519470.065054603"/>
    <n v="25074989.242314599"/>
    <n v="17491020.337907899"/>
    <n v="13060450.4678073"/>
    <n v="31723652.507294901"/>
    <n v="3819884354.1802402"/>
  </r>
  <r>
    <x v="2"/>
    <x v="4"/>
    <x v="1"/>
    <n v="0"/>
    <n v="5451"/>
    <n v="2779313.78966896"/>
    <n v="1320559476.6252799"/>
    <n v="1166675839.5402501"/>
    <n v="901129606.26025295"/>
    <n v="250573991.334934"/>
    <n v="131677165.14907899"/>
    <n v="36972402.586988099"/>
    <n v="27100381.396205999"/>
    <n v="19651440.833309699"/>
    <n v="14028850.413791399"/>
    <n v="55194808.162798896"/>
    <n v="3926343276.0925698"/>
  </r>
  <r>
    <x v="2"/>
    <x v="4"/>
    <x v="2"/>
    <n v="0"/>
    <n v="5208"/>
    <n v="534070.31595080998"/>
    <n v="872467175.42873299"/>
    <n v="639342548.16652501"/>
    <n v="403526827.67715001"/>
    <n v="114772059.81199899"/>
    <n v="65046966.506055199"/>
    <n v="17683917.107274801"/>
    <n v="11369947.5617847"/>
    <n v="5874957.02664629"/>
    <n v="3226526.10436473"/>
    <n v="10293986.0593198"/>
    <n v="2144138981.76581"/>
  </r>
  <r>
    <x v="2"/>
    <x v="5"/>
    <x v="0"/>
    <n v="0"/>
    <n v="1810"/>
    <n v="993109.28964897501"/>
    <n v="543313059.54283297"/>
    <n v="458726752.24209702"/>
    <n v="306070662.68690199"/>
    <n v="68268957.579392701"/>
    <n v="13511121.930628501"/>
    <n v="1636930.6434666801"/>
    <n v="666909.59458506398"/>
    <n v="451293.25993469899"/>
    <n v="353856.93233957503"/>
    <n v="3479431.71500056"/>
    <n v="1397472085.4168301"/>
  </r>
  <r>
    <x v="2"/>
    <x v="5"/>
    <x v="1"/>
    <n v="0"/>
    <n v="1970"/>
    <n v="529644.68458820705"/>
    <n v="623834956.91391301"/>
    <n v="532838505.746916"/>
    <n v="372725850.51392502"/>
    <n v="75499801.333528906"/>
    <n v="18501161.594560198"/>
    <n v="2809291.0467655999"/>
    <n v="1640154.83678453"/>
    <n v="1096792.6991755201"/>
    <n v="769419.60445174004"/>
    <n v="11339936.239964999"/>
    <n v="1641585515.2145801"/>
  </r>
  <r>
    <x v="2"/>
    <x v="5"/>
    <x v="2"/>
    <n v="0"/>
    <n v="1219"/>
    <n v="452573.770273595"/>
    <n v="277958365.85593301"/>
    <n v="171325537.75997499"/>
    <n v="79249789.147697896"/>
    <n v="13338474.415042199"/>
    <n v="4240605.2668492803"/>
    <n v="925833.36290816299"/>
    <n v="704066.51375761"/>
    <n v="431569.65831428597"/>
    <n v="405089.58968327497"/>
    <n v="1654925.1898066001"/>
    <n v="550686830.53024304"/>
  </r>
  <r>
    <x v="3"/>
    <x v="0"/>
    <x v="0"/>
    <n v="0"/>
    <n v="123"/>
    <n v="5692.3966597047402"/>
    <n v="333396718.79373997"/>
    <n v="275497523.24544001"/>
    <n v="181275496.10641399"/>
    <n v="41271150.740318403"/>
    <n v="21458726.889464099"/>
    <n v="6896362.6483957497"/>
    <n v="3810143.87249181"/>
    <n v="427351.63192978699"/>
    <n v="1154444.79569672"/>
    <n v="10199401.494966701"/>
    <n v="875393012.61551595"/>
  </r>
  <r>
    <x v="3"/>
    <x v="0"/>
    <x v="1"/>
    <n v="0"/>
    <n v="237"/>
    <n v="42444.197012760997"/>
    <n v="1136140502.4821999"/>
    <n v="571551609.82085896"/>
    <n v="441542524.40506101"/>
    <n v="91809951.733222499"/>
    <n v="58596548.052001901"/>
    <n v="23504250.313848998"/>
    <n v="21777675.013610799"/>
    <n v="21939839.865981098"/>
    <n v="12093209.915282199"/>
    <n v="97129669.188451096"/>
    <n v="2476128224.9875302"/>
  </r>
  <r>
    <x v="3"/>
    <x v="0"/>
    <x v="2"/>
    <n v="0"/>
    <n v="178"/>
    <n v="-8.3068698586430401E-9"/>
    <n v="603541571.86449802"/>
    <n v="526453873.734559"/>
    <n v="144808688.340031"/>
    <n v="38872025.338100903"/>
    <n v="34132904.077617697"/>
    <n v="14896182.4371587"/>
    <n v="15369654.4886161"/>
    <n v="13265009.972077699"/>
    <n v="13109030.6275806"/>
    <n v="104494394.51167201"/>
    <n v="1508943335.3919101"/>
  </r>
  <r>
    <x v="3"/>
    <x v="1"/>
    <x v="0"/>
    <n v="0"/>
    <n v="80"/>
    <n v="2417.4390346545902"/>
    <n v="121222824.017611"/>
    <n v="73405074.195256099"/>
    <n v="60720412.9551723"/>
    <n v="18332808.0680326"/>
    <n v="6182737.9104422098"/>
    <n v="2182582.9834574298"/>
    <n v="1631164.98202077"/>
    <n v="1275946.1667748401"/>
    <n v="299878.613218037"/>
    <n v="842027.99434698396"/>
    <n v="286097875.32536697"/>
  </r>
  <r>
    <x v="3"/>
    <x v="1"/>
    <x v="1"/>
    <n v="0"/>
    <n v="138"/>
    <n v="8279028.0686948299"/>
    <n v="241193224.67999199"/>
    <n v="244405092.356567"/>
    <n v="90337445.566808894"/>
    <n v="19905515.8789174"/>
    <n v="12022761.8608188"/>
    <n v="2602997.7113568601"/>
    <n v="1493018.1842155601"/>
    <n v="1001595.61904015"/>
    <n v="889539.57015385001"/>
    <n v="11506990.9977096"/>
    <n v="633637210.49427497"/>
  </r>
  <r>
    <x v="3"/>
    <x v="1"/>
    <x v="2"/>
    <n v="0"/>
    <n v="117"/>
    <n v="8.4759221863350798E-9"/>
    <n v="1005367602.98639"/>
    <n v="933956482.68837905"/>
    <n v="571366071.21754706"/>
    <n v="8806560.7046513204"/>
    <n v="5768137.7666101102"/>
    <n v="2675901.7842996302"/>
    <n v="1678190.9878169601"/>
    <n v="1270770.8145055"/>
    <n v="1270770.8145055"/>
    <n v="12070740.480839301"/>
    <n v="2544231230.2455401"/>
  </r>
  <r>
    <x v="3"/>
    <x v="2"/>
    <x v="0"/>
    <n v="0"/>
    <n v="80"/>
    <n v="18993.720529637299"/>
    <n v="124594765.181714"/>
    <n v="115176486.56067801"/>
    <n v="77054844.315574005"/>
    <n v="5925730.6631850302"/>
    <n v="1820454.5401742901"/>
    <n v="442496.93646454398"/>
    <n v="246576.02331274201"/>
    <n v="201163.52221717499"/>
    <n v="181203.51965209699"/>
    <n v="10299.074275724901"/>
    <n v="325673014.05777597"/>
  </r>
  <r>
    <x v="3"/>
    <x v="2"/>
    <x v="1"/>
    <n v="0"/>
    <n v="158"/>
    <n v="16749.595601304602"/>
    <n v="298800497.52085102"/>
    <n v="223332712.33362499"/>
    <n v="125303727.37689599"/>
    <n v="39747887.656073302"/>
    <n v="31733584.7881171"/>
    <n v="13083264.042743299"/>
    <n v="12922809.843957201"/>
    <n v="9987541.3553339802"/>
    <n v="3106148.5200733002"/>
    <n v="4748609.9229641203"/>
    <n v="762783532.956236"/>
  </r>
  <r>
    <x v="3"/>
    <x v="2"/>
    <x v="2"/>
    <n v="0"/>
    <n v="182"/>
    <n v="1.73011471815698E-9"/>
    <n v="204763096.48126301"/>
    <n v="108619073.05896699"/>
    <n v="60023296.549119703"/>
    <n v="16996937.178937498"/>
    <n v="12293319.6811969"/>
    <n v="2580075.90154872"/>
    <n v="1192826.8560094701"/>
    <n v="1114561.43770265"/>
    <n v="1095991.72145213"/>
    <n v="27395639.577448402"/>
    <n v="436074818.443645"/>
  </r>
  <r>
    <x v="3"/>
    <x v="3"/>
    <x v="0"/>
    <n v="0"/>
    <n v="3"/>
    <n v="-4.8894435167312597E-9"/>
    <n v="60402298.446313597"/>
    <n v="60402298.446313597"/>
    <n v="41151640.940077998"/>
    <n v="2677157.4866855"/>
    <n v="1529830.72513188"/>
    <n v="0"/>
    <n v="0"/>
    <n v="0"/>
    <n v="0"/>
    <n v="0"/>
    <n v="166163226.044523"/>
  </r>
  <r>
    <x v="3"/>
    <x v="3"/>
    <x v="1"/>
    <m/>
    <m/>
    <m/>
    <m/>
    <m/>
    <m/>
    <m/>
    <m/>
    <m/>
    <m/>
    <m/>
    <m/>
    <m/>
    <m/>
  </r>
  <r>
    <x v="3"/>
    <x v="3"/>
    <x v="2"/>
    <n v="0"/>
    <n v="6"/>
    <n v="-1.03609636425972E-8"/>
    <n v="42821460.482154898"/>
    <n v="42821460.482154898"/>
    <n v="42821460.482154898"/>
    <n v="21410730.241077401"/>
    <n v="14890270.331422601"/>
    <n v="4780458.9830261301"/>
    <n v="4780458.9830261301"/>
    <n v="4780458.9830261301"/>
    <n v="4780458.9830261301"/>
    <n v="108536444.856343"/>
    <n v="292423662.80741203"/>
  </r>
  <r>
    <x v="3"/>
    <x v="4"/>
    <x v="0"/>
    <n v="0"/>
    <n v="69"/>
    <n v="3828.43254061478"/>
    <n v="114100448.305924"/>
    <n v="75271692.291628003"/>
    <n v="49712497.5624227"/>
    <n v="16400505.3244089"/>
    <n v="13240221.5914682"/>
    <n v="4718176.1446867296"/>
    <n v="3917545.5910176602"/>
    <n v="1590285.7488879601"/>
    <n v="1245704.3074039801"/>
    <n v="22447526.304601599"/>
    <n v="302648431.60499001"/>
  </r>
  <r>
    <x v="3"/>
    <x v="4"/>
    <x v="1"/>
    <n v="0"/>
    <n v="195"/>
    <n v="5897.9007952003303"/>
    <n v="359358066.15913498"/>
    <n v="373365874.60202801"/>
    <n v="319055093.986359"/>
    <n v="49791699.968527101"/>
    <n v="37236960.342628002"/>
    <n v="16602456.0152438"/>
    <n v="14872682.3137821"/>
    <n v="13229413.7102987"/>
    <n v="13138125.762042301"/>
    <n v="86263778.597909704"/>
    <n v="1282920049.3587501"/>
  </r>
  <r>
    <x v="3"/>
    <x v="4"/>
    <x v="2"/>
    <n v="0"/>
    <n v="183"/>
    <n v="2.3263567072717699E-8"/>
    <n v="316572668.780397"/>
    <n v="145586644.748285"/>
    <n v="94673625.793263406"/>
    <n v="36441302.815067597"/>
    <n v="25738281.7582542"/>
    <n v="8759483.0721666701"/>
    <n v="8396982.1827567201"/>
    <n v="8412242.0342753492"/>
    <n v="3938068.6732254201"/>
    <n v="56175407.125753596"/>
    <n v="704694706.98344505"/>
  </r>
  <r>
    <x v="3"/>
    <x v="5"/>
    <x v="0"/>
    <n v="0"/>
    <n v="141"/>
    <n v="19135.787970863701"/>
    <n v="494196526.77289301"/>
    <n v="664082078.11170399"/>
    <n v="276103674.45968997"/>
    <n v="95840130.937610999"/>
    <n v="76011308.895052001"/>
    <n v="33546859.296236701"/>
    <n v="33193562.702174298"/>
    <n v="32963138.081681099"/>
    <n v="26198534.673105899"/>
    <n v="183954217.22533599"/>
    <n v="1916109166.94345"/>
  </r>
  <r>
    <x v="3"/>
    <x v="5"/>
    <x v="1"/>
    <n v="0"/>
    <n v="258"/>
    <n v="14038.8578404911"/>
    <n v="2652355784.1132498"/>
    <n v="1009110831.19144"/>
    <n v="681188603.09543705"/>
    <n v="50671533.313040704"/>
    <n v="17740616.682966501"/>
    <n v="7614764.8036247697"/>
    <n v="6274037.7088333899"/>
    <n v="5612274.2528879801"/>
    <n v="5426141.1498430502"/>
    <n v="17962724.416416101"/>
    <n v="4453971349.5855799"/>
  </r>
  <r>
    <x v="3"/>
    <x v="5"/>
    <x v="2"/>
    <n v="0"/>
    <n v="219"/>
    <n v="-2.0806965039810199E-9"/>
    <n v="547329358.22046494"/>
    <n v="455114474.62156999"/>
    <n v="118061454.196059"/>
    <n v="22914525.953481801"/>
    <n v="14918652.4133114"/>
    <n v="7103247.0916575696"/>
    <n v="6984018.5135692405"/>
    <n v="6908261.5444121202"/>
    <n v="7054331.1593963904"/>
    <n v="185582917.339982"/>
    <n v="1371971241.05391"/>
  </r>
  <r>
    <x v="4"/>
    <x v="0"/>
    <x v="0"/>
    <n v="0"/>
    <n v="768"/>
    <n v="-8.0626705312170105E-9"/>
    <n v="1238691649.19715"/>
    <n v="1095561903.6126201"/>
    <n v="897916257.23874199"/>
    <n v="269333215.50367498"/>
    <n v="147944077.75471401"/>
    <n v="54586353.204797097"/>
    <n v="42508239.4731014"/>
    <n v="34874746.3697301"/>
    <n v="24637047.788440902"/>
    <n v="202225165.16497901"/>
    <n v="4008278655.30794"/>
  </r>
  <r>
    <x v="4"/>
    <x v="0"/>
    <x v="1"/>
    <n v="0"/>
    <n v="1389"/>
    <n v="4689134.1711534504"/>
    <n v="2951044598.7019"/>
    <n v="2702947064.7601099"/>
    <n v="2257080384.79919"/>
    <n v="454836135.65483803"/>
    <n v="167381284.43716601"/>
    <n v="42341700.339796104"/>
    <n v="27727230.228901699"/>
    <n v="16261972.0512462"/>
    <n v="13654821.6133819"/>
    <n v="132427782.548766"/>
    <n v="8770392109.3064594"/>
  </r>
  <r>
    <x v="4"/>
    <x v="0"/>
    <x v="2"/>
    <n v="0"/>
    <n v="598"/>
    <n v="-5.0930282213812502E-10"/>
    <n v="397708886.16791898"/>
    <n v="313010966.32090199"/>
    <n v="189027902.786542"/>
    <n v="51927406.115634799"/>
    <n v="32761952.880718"/>
    <n v="13394878.9156997"/>
    <n v="11532201.2507714"/>
    <n v="9936032.1472926401"/>
    <n v="9278238.4291033596"/>
    <n v="26973025.6217632"/>
    <n v="1055551490.63635"/>
  </r>
  <r>
    <x v="4"/>
    <x v="1"/>
    <x v="0"/>
    <n v="0"/>
    <n v="828"/>
    <n v="35906378.217943303"/>
    <n v="3265408401.2874599"/>
    <n v="2502663148.0364099"/>
    <n v="1784198161.4944501"/>
    <n v="610980711.06203794"/>
    <n v="426373068.86593097"/>
    <n v="160668105.95730099"/>
    <n v="108028233.84869"/>
    <n v="81123228.9933431"/>
    <n v="62075114.192995101"/>
    <n v="245805485.074159"/>
    <n v="9283230037.0307407"/>
  </r>
  <r>
    <x v="4"/>
    <x v="1"/>
    <x v="1"/>
    <n v="0"/>
    <n v="1680"/>
    <n v="674827722.95902002"/>
    <n v="8580143023.3888502"/>
    <n v="7663307016.4770803"/>
    <n v="6308071481.0090904"/>
    <n v="1100820177.96557"/>
    <n v="485098166.54837298"/>
    <n v="135389024.31346199"/>
    <n v="107669865.251278"/>
    <n v="72024759.728581503"/>
    <n v="50623463.445995197"/>
    <n v="378645811.52376503"/>
    <n v="25556620512.611099"/>
  </r>
  <r>
    <x v="4"/>
    <x v="1"/>
    <x v="2"/>
    <n v="0"/>
    <n v="753"/>
    <n v="1.2995826637052199E-9"/>
    <n v="1352813738.0585499"/>
    <n v="801355120.37588298"/>
    <n v="717536830.79537499"/>
    <n v="446698256.87923598"/>
    <n v="101165600.22017901"/>
    <n v="43978113.829058997"/>
    <n v="35110790.9857838"/>
    <n v="22103276.0271613"/>
    <n v="7298819.9260870004"/>
    <n v="53605481.127367601"/>
    <n v="3581666028.2246799"/>
  </r>
  <r>
    <x v="4"/>
    <x v="2"/>
    <x v="0"/>
    <n v="0"/>
    <n v="356"/>
    <n v="1.0247106274619E-8"/>
    <n v="451946309.69720298"/>
    <n v="383335897.92172998"/>
    <n v="325076588.24475199"/>
    <n v="82198918.949340895"/>
    <n v="38860611.420194604"/>
    <n v="7999910.2300135801"/>
    <n v="5016901.9440761302"/>
    <n v="3163498.1603795802"/>
    <n v="2744714.2750455802"/>
    <n v="8438609.5995484293"/>
    <n v="1308781960.4422801"/>
  </r>
  <r>
    <x v="4"/>
    <x v="2"/>
    <x v="1"/>
    <n v="0"/>
    <n v="638"/>
    <n v="16878986.263522401"/>
    <n v="838503942.15979195"/>
    <n v="831560760.21925795"/>
    <n v="603580314.58424497"/>
    <n v="87802556.100942194"/>
    <n v="47459496.085834898"/>
    <n v="12037479.7729205"/>
    <n v="8028557.1219283501"/>
    <n v="6144259.8221298996"/>
    <n v="3410754.4783292199"/>
    <n v="5704978.3542285003"/>
    <n v="2461112084.96313"/>
  </r>
  <r>
    <x v="4"/>
    <x v="2"/>
    <x v="2"/>
    <n v="0"/>
    <n v="291"/>
    <n v="-5.5899818107718602E-10"/>
    <n v="152066960.42893299"/>
    <n v="85325749.024588794"/>
    <n v="32668553.335650899"/>
    <n v="7448380.4485014202"/>
    <n v="3616344.8536251201"/>
    <n v="632371.72152665001"/>
    <n v="632371.72152665001"/>
    <n v="508465.14717810502"/>
    <n v="264450.92246527498"/>
    <n v="1005208.2056252901"/>
    <n v="284168855.80962098"/>
  </r>
  <r>
    <x v="4"/>
    <x v="3"/>
    <x v="0"/>
    <n v="0"/>
    <n v="7"/>
    <n v="-1.39698386192322E-9"/>
    <n v="200157955.746566"/>
    <n v="200157955.746566"/>
    <n v="184127169.60622299"/>
    <n v="55435788.3794294"/>
    <n v="18792096.1692256"/>
    <n v="7956930.1016001701"/>
    <n v="4581396.2509005396"/>
    <n v="14126149.560139401"/>
    <n v="14126149.560139401"/>
    <n v="1380476.5091498501"/>
    <n v="700842067.62994003"/>
  </r>
  <r>
    <x v="4"/>
    <x v="3"/>
    <x v="1"/>
    <n v="0"/>
    <n v="15"/>
    <n v="-2.87531292997301E-7"/>
    <n v="2747847432.7806702"/>
    <n v="2021074105.9723599"/>
    <n v="857929108.91044497"/>
    <n v="208436811.96228299"/>
    <n v="66541479.734467797"/>
    <n v="6873212.5793254003"/>
    <n v="5994044.3520578798"/>
    <n v="3323435.9112233301"/>
    <n v="478827.66847118997"/>
    <n v="0"/>
    <n v="5918498459.8713102"/>
  </r>
  <r>
    <x v="4"/>
    <x v="3"/>
    <x v="2"/>
    <n v="0"/>
    <n v="5"/>
    <n v="-2.9715010896325101E-8"/>
    <n v="299370086.309044"/>
    <n v="291610884.32450902"/>
    <n v="195250653.74501401"/>
    <n v="0"/>
    <n v="0"/>
    <n v="0"/>
    <n v="0"/>
    <n v="4159368.4917341801"/>
    <n v="0"/>
    <n v="0"/>
    <n v="790390992.87030101"/>
  </r>
  <r>
    <x v="4"/>
    <x v="4"/>
    <x v="0"/>
    <n v="0"/>
    <n v="631"/>
    <n v="-2.20095444092294E-8"/>
    <n v="557434401.853387"/>
    <n v="512440117.001055"/>
    <n v="489694502.18664598"/>
    <n v="270889235.27007502"/>
    <n v="160512296.860109"/>
    <n v="34274939.701068804"/>
    <n v="27371354.922644202"/>
    <n v="21931873.779258601"/>
    <n v="14159218.286098"/>
    <n v="48157855.340398997"/>
    <n v="2136865795.2007401"/>
  </r>
  <r>
    <x v="4"/>
    <x v="4"/>
    <x v="1"/>
    <n v="0"/>
    <n v="975"/>
    <n v="15750920.746840199"/>
    <n v="1545402763.70965"/>
    <n v="1379049280.8370199"/>
    <n v="1125171497.7155499"/>
    <n v="180991330.41148901"/>
    <n v="100082606.86857"/>
    <n v="34138513.504685"/>
    <n v="28855958.2467237"/>
    <n v="23207576.804148801"/>
    <n v="14835291.561567999"/>
    <n v="56039275.969032302"/>
    <n v="4503525016.3752899"/>
  </r>
  <r>
    <x v="4"/>
    <x v="4"/>
    <x v="2"/>
    <n v="0"/>
    <n v="720"/>
    <n v="-1.64741891239828E-8"/>
    <n v="452498294.70220202"/>
    <n v="270171721.03950298"/>
    <n v="116143255.88896"/>
    <n v="18603725.268791299"/>
    <n v="12316254.065700499"/>
    <n v="4093786.1750678499"/>
    <n v="2798605.0894420901"/>
    <n v="1520774.23061978"/>
    <n v="1308897.05200067"/>
    <n v="10847917.1337333"/>
    <n v="890303230.64602196"/>
  </r>
  <r>
    <x v="4"/>
    <x v="5"/>
    <x v="0"/>
    <n v="0"/>
    <n v="899"/>
    <n v="8473124.5024504401"/>
    <n v="1041707281.79124"/>
    <n v="1075284843.0302"/>
    <n v="890604546.93660605"/>
    <n v="258129599.81498399"/>
    <n v="146390415.67980701"/>
    <n v="49714973.326414801"/>
    <n v="37523292.8621969"/>
    <n v="26722391.7950132"/>
    <n v="17584373.0848375"/>
    <n v="91701435.731280103"/>
    <n v="3643836278.5550199"/>
  </r>
  <r>
    <x v="4"/>
    <x v="5"/>
    <x v="1"/>
    <n v="0"/>
    <n v="1582"/>
    <n v="62773507.589598499"/>
    <n v="2788719254.1121302"/>
    <n v="2802129305.8881698"/>
    <n v="2062908035.2446301"/>
    <n v="446040815.449871"/>
    <n v="229107829.11206701"/>
    <n v="59636795.804843597"/>
    <n v="41915742.9490707"/>
    <n v="30066819.813879199"/>
    <n v="24811474.965721499"/>
    <n v="341517866.153458"/>
    <n v="8889627447.0834408"/>
  </r>
  <r>
    <x v="4"/>
    <x v="5"/>
    <x v="2"/>
    <n v="0"/>
    <n v="843"/>
    <n v="-6.6365544171276303E-9"/>
    <n v="672788639.55606997"/>
    <n v="331865032.16942602"/>
    <n v="133988745.188299"/>
    <n v="24960259.395109501"/>
    <n v="17837566.7121666"/>
    <n v="6939635.2168077799"/>
    <n v="6471688.29587135"/>
    <n v="9519761.3420945797"/>
    <n v="6505443.1745504504"/>
    <n v="12049745.709372999"/>
    <n v="1222926516.7597699"/>
  </r>
  <r>
    <x v="5"/>
    <x v="0"/>
    <x v="0"/>
    <n v="0"/>
    <n v="27"/>
    <n v="-4.1609382606111499E-11"/>
    <n v="5668862.3598558297"/>
    <n v="2267081.9773138901"/>
    <n v="282895.73422009603"/>
    <n v="0"/>
    <n v="0"/>
    <n v="0"/>
    <n v="0"/>
    <n v="0"/>
    <n v="0"/>
    <n v="0"/>
    <n v="8218840.0713898204"/>
  </r>
  <r>
    <x v="5"/>
    <x v="0"/>
    <x v="1"/>
    <n v="0"/>
    <n v="106"/>
    <n v="-1.80875758815091E-10"/>
    <n v="26852403.1052818"/>
    <n v="14524565.5540582"/>
    <n v="1733935.3623466601"/>
    <n v="49725.814480649999"/>
    <n v="55509.862221110103"/>
    <n v="190866.76265300001"/>
    <n v="189285.698114775"/>
    <n v="186541.78296901201"/>
    <n v="165250.43398115001"/>
    <n v="15667.0281140853"/>
    <n v="43963751.404220499"/>
  </r>
  <r>
    <x v="5"/>
    <x v="0"/>
    <x v="2"/>
    <n v="0"/>
    <n v="14"/>
    <n v="1.2494183465605599E-10"/>
    <n v="3010804.55704507"/>
    <n v="402320.77235161699"/>
    <n v="27856.5017282509"/>
    <n v="0"/>
    <n v="0"/>
    <n v="0"/>
    <n v="0"/>
    <n v="0"/>
    <n v="0"/>
    <n v="0"/>
    <n v="3440981.83112494"/>
  </r>
  <r>
    <x v="5"/>
    <x v="1"/>
    <x v="0"/>
    <n v="0"/>
    <n v="38"/>
    <n v="-8.5265128291212006E-12"/>
    <n v="23684009.7727203"/>
    <n v="8789362.5531562194"/>
    <n v="1445353.22665667"/>
    <n v="0"/>
    <n v="0"/>
    <n v="0"/>
    <n v="0"/>
    <n v="0"/>
    <n v="0"/>
    <n v="0"/>
    <n v="33918725.552533202"/>
  </r>
  <r>
    <x v="5"/>
    <x v="1"/>
    <x v="1"/>
    <n v="0"/>
    <n v="89"/>
    <n v="1181478.2166047699"/>
    <n v="58242632.7338484"/>
    <n v="19566724.403199401"/>
    <n v="1647175.4618953899"/>
    <n v="57259.9985083582"/>
    <n v="0"/>
    <n v="0"/>
    <n v="0"/>
    <n v="0"/>
    <n v="0"/>
    <n v="0"/>
    <n v="80695270.814056396"/>
  </r>
  <r>
    <x v="5"/>
    <x v="1"/>
    <x v="2"/>
    <n v="0"/>
    <n v="17"/>
    <n v="-1.13686837721616E-11"/>
    <n v="38917215.937096298"/>
    <n v="34166503.432450697"/>
    <n v="218360.53294809701"/>
    <n v="0"/>
    <n v="0"/>
    <n v="0"/>
    <n v="0"/>
    <n v="0"/>
    <n v="0"/>
    <n v="0"/>
    <n v="73302079.902495101"/>
  </r>
  <r>
    <x v="5"/>
    <x v="2"/>
    <x v="0"/>
    <n v="0"/>
    <n v="11"/>
    <n v="9.9134922493249204E-11"/>
    <n v="2081653.1468247499"/>
    <n v="1652954.89583549"/>
    <n v="111873.621831378"/>
    <n v="0"/>
    <n v="0"/>
    <n v="0"/>
    <n v="0"/>
    <n v="0"/>
    <n v="0"/>
    <n v="0"/>
    <n v="3846481.6644916199"/>
  </r>
  <r>
    <x v="5"/>
    <x v="2"/>
    <x v="1"/>
    <n v="0"/>
    <n v="30"/>
    <n v="3.9506176108261603E-11"/>
    <n v="8676085.5896153692"/>
    <n v="4571411.6067128498"/>
    <n v="562979.53424605902"/>
    <n v="29053.432459144999"/>
    <n v="25114.047717500001"/>
    <n v="12557.023858750001"/>
    <n v="12557.023858750001"/>
    <n v="12557.023858750001"/>
    <n v="12557.023858750001"/>
    <n v="4201.8158654161198"/>
    <n v="13919074.1220513"/>
  </r>
  <r>
    <x v="5"/>
    <x v="2"/>
    <x v="2"/>
    <n v="0"/>
    <n v="7"/>
    <n v="5.8662408264353897E-11"/>
    <n v="734866.01486165798"/>
    <n v="409328.144324533"/>
    <n v="0"/>
    <n v="0"/>
    <n v="0"/>
    <n v="0"/>
    <n v="0"/>
    <n v="0"/>
    <n v="0"/>
    <n v="0"/>
    <n v="1144194.15918619"/>
  </r>
  <r>
    <x v="5"/>
    <x v="3"/>
    <x v="0"/>
    <m/>
    <m/>
    <m/>
    <m/>
    <m/>
    <m/>
    <m/>
    <m/>
    <m/>
    <m/>
    <m/>
    <m/>
    <m/>
    <m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n v="0"/>
    <n v="77"/>
    <n v="-8.6856744019314595E-11"/>
    <n v="11009160.463401901"/>
    <n v="9102222.1391612701"/>
    <n v="2658201.7991732401"/>
    <n v="330169.44724783802"/>
    <n v="238102.06724960101"/>
    <n v="117784.883795075"/>
    <n v="92482.203735745497"/>
    <n v="46448.763520403903"/>
    <n v="32397.121555574999"/>
    <n v="413126.68793288898"/>
    <n v="24040095.576773498"/>
  </r>
  <r>
    <x v="5"/>
    <x v="4"/>
    <x v="1"/>
    <n v="0"/>
    <n v="133"/>
    <n v="3.3128344512078901E-10"/>
    <n v="27855605.733886901"/>
    <n v="15662602.343735"/>
    <n v="4927930.0599003797"/>
    <n v="414318.31574403902"/>
    <n v="176611.96862058699"/>
    <n v="43196.162074100001"/>
    <n v="41121.502998496799"/>
    <n v="29885.716783824999"/>
    <n v="7865.67936173216"/>
    <n v="392088.23503300198"/>
    <n v="49551225.718138099"/>
  </r>
  <r>
    <x v="5"/>
    <x v="4"/>
    <x v="2"/>
    <n v="0"/>
    <n v="62"/>
    <n v="-1.1772272046073301E-10"/>
    <n v="5708253.6471516704"/>
    <n v="4041804.3246561298"/>
    <n v="2349648.35757579"/>
    <n v="208758.010246947"/>
    <n v="56968.132739808098"/>
    <n v="9543.3381326500003"/>
    <n v="9543.3381326500003"/>
    <n v="9543.3381326500003"/>
    <n v="9262.0607982140009"/>
    <n v="0"/>
    <n v="12403324.5475665"/>
  </r>
  <r>
    <x v="5"/>
    <x v="5"/>
    <x v="0"/>
    <n v="0"/>
    <n v="27"/>
    <n v="3.0772753234486998E-9"/>
    <n v="35330235.842440702"/>
    <n v="29260178.603894301"/>
    <n v="2688992.3442741702"/>
    <n v="103469.8765961"/>
    <n v="103469.8765961"/>
    <n v="51734.938298050001"/>
    <n v="51734.938298050001"/>
    <n v="51734.938298050001"/>
    <n v="51734.938298050001"/>
    <n v="401141.92502212402"/>
    <n v="68094428.222015694"/>
  </r>
  <r>
    <x v="5"/>
    <x v="5"/>
    <x v="1"/>
    <n v="0"/>
    <n v="54"/>
    <n v="-3.3337244076392401E-10"/>
    <n v="41690831.157474801"/>
    <n v="37562510.284034804"/>
    <n v="1349454.4504695099"/>
    <n v="0"/>
    <n v="0"/>
    <n v="0"/>
    <n v="0"/>
    <n v="0"/>
    <n v="0"/>
    <n v="0"/>
    <n v="80602795.891979098"/>
  </r>
  <r>
    <x v="5"/>
    <x v="5"/>
    <x v="2"/>
    <n v="0"/>
    <n v="9"/>
    <n v="3.18323145620525E-12"/>
    <n v="1512370.96444592"/>
    <n v="912602.87595817796"/>
    <n v="69796.961416475999"/>
    <n v="3768.1815365863499"/>
    <n v="0"/>
    <n v="0"/>
    <n v="0"/>
    <n v="0"/>
    <n v="0"/>
    <n v="0"/>
    <n v="2498538.9833571599"/>
  </r>
  <r>
    <x v="6"/>
    <x v="0"/>
    <x v="0"/>
    <n v="0"/>
    <n v="30972"/>
    <n v="43227358.868907198"/>
    <n v="9694140846.2549992"/>
    <n v="8886291642.7191505"/>
    <n v="7028678781.2182999"/>
    <n v="2595629507.95895"/>
    <n v="1946413980.8291199"/>
    <n v="637538962.37917697"/>
    <n v="393964746.84840798"/>
    <n v="204791272.60495701"/>
    <n v="99737721.661717206"/>
    <n v="246521241.316717"/>
    <n v="31776936062.660599"/>
  </r>
  <r>
    <x v="6"/>
    <x v="0"/>
    <x v="1"/>
    <n v="0"/>
    <n v="24117"/>
    <n v="19999511.411639102"/>
    <n v="7941762889.1636105"/>
    <n v="7158384047.6188297"/>
    <n v="5838957881.4244499"/>
    <n v="2235291103.01929"/>
    <n v="1696518519.77161"/>
    <n v="498689182.08774197"/>
    <n v="305096836.995296"/>
    <n v="157258849.08935699"/>
    <n v="85620523.381582096"/>
    <n v="244666720.966876"/>
    <n v="26182246064.9305"/>
  </r>
  <r>
    <x v="6"/>
    <x v="0"/>
    <x v="2"/>
    <n v="0"/>
    <n v="19870"/>
    <n v="6744168.8336747298"/>
    <n v="5010730762.68505"/>
    <n v="3579456134.7298899"/>
    <n v="2057953361.58055"/>
    <n v="518235376.68706101"/>
    <n v="282996579.96318501"/>
    <n v="79439890.374462202"/>
    <n v="51693215.691102602"/>
    <n v="31837546.099060498"/>
    <n v="17732623.375468001"/>
    <n v="47278670.196611501"/>
    <n v="11684098330.216"/>
  </r>
  <r>
    <x v="6"/>
    <x v="1"/>
    <x v="0"/>
    <n v="0"/>
    <n v="55372"/>
    <n v="194972145.74180901"/>
    <n v="22731780059.487801"/>
    <n v="20150197964.2071"/>
    <n v="15685600089.949301"/>
    <n v="5783616150.8317204"/>
    <n v="4309050902.8604603"/>
    <n v="1412994910.1625099"/>
    <n v="988102363.32742298"/>
    <n v="689521588.22497106"/>
    <n v="494089101.91918302"/>
    <n v="1357547380.58059"/>
    <n v="73797472657.293198"/>
  </r>
  <r>
    <x v="6"/>
    <x v="1"/>
    <x v="1"/>
    <n v="0"/>
    <n v="50190"/>
    <n v="126087206.735245"/>
    <n v="21315433383.870899"/>
    <n v="18771287304.9617"/>
    <n v="15193132603.4305"/>
    <n v="5813970649.5154495"/>
    <n v="4349636377.1532297"/>
    <n v="1322607501.45436"/>
    <n v="932447706.18572795"/>
    <n v="681954839.33222103"/>
    <n v="504069158.86515301"/>
    <n v="1465828094.05762"/>
    <n v="70476454825.562103"/>
  </r>
  <r>
    <x v="6"/>
    <x v="1"/>
    <x v="2"/>
    <n v="0"/>
    <n v="32306"/>
    <n v="14868893.3730963"/>
    <n v="10294859354.695299"/>
    <n v="6772503200.0774002"/>
    <n v="3917945200.6883502"/>
    <n v="1156080291.8352499"/>
    <n v="779782054.99122798"/>
    <n v="286327056.97608602"/>
    <n v="226040235.708922"/>
    <n v="172051390.07328999"/>
    <n v="126407200.36031801"/>
    <n v="309217033.09016198"/>
    <n v="24056081911.869598"/>
  </r>
  <r>
    <x v="6"/>
    <x v="2"/>
    <x v="0"/>
    <n v="0"/>
    <n v="11458"/>
    <n v="14474809.020316601"/>
    <n v="3073760565.3392"/>
    <n v="2869988680.6617999"/>
    <n v="2330446354.6026402"/>
    <n v="854441563.53287601"/>
    <n v="607114036.20128202"/>
    <n v="170473132.56216601"/>
    <n v="86145756.816588506"/>
    <n v="40121801.351747997"/>
    <n v="18326481.535367701"/>
    <n v="77378952.495249093"/>
    <n v="10142672134.119301"/>
  </r>
  <r>
    <x v="6"/>
    <x v="2"/>
    <x v="1"/>
    <n v="0"/>
    <n v="8130"/>
    <n v="4489076.7501145499"/>
    <n v="2321705016.87078"/>
    <n v="2111827213.52163"/>
    <n v="1726750711.8041401"/>
    <n v="664505883.27745295"/>
    <n v="480293341.58666497"/>
    <n v="118130960.094027"/>
    <n v="55700942.541419201"/>
    <n v="26213754.179717001"/>
    <n v="13693918.3720972"/>
    <n v="84999495.399188593"/>
    <n v="7608310314.3972502"/>
  </r>
  <r>
    <x v="6"/>
    <x v="2"/>
    <x v="2"/>
    <n v="0"/>
    <n v="9477"/>
    <n v="2355214.2331450302"/>
    <n v="1940696411.7237101"/>
    <n v="1405314333.3088901"/>
    <n v="786825043.61574602"/>
    <n v="192463048.60986799"/>
    <n v="100114215.259012"/>
    <n v="27379799.204081699"/>
    <n v="17303690.314766102"/>
    <n v="10210244.495520899"/>
    <n v="6585930.0223185001"/>
    <n v="26786526.7319711"/>
    <n v="4516034457.5190001"/>
  </r>
  <r>
    <x v="6"/>
    <x v="3"/>
    <x v="0"/>
    <m/>
    <m/>
    <m/>
    <m/>
    <m/>
    <m/>
    <m/>
    <m/>
    <m/>
    <m/>
    <m/>
    <m/>
    <m/>
    <m/>
  </r>
  <r>
    <x v="6"/>
    <x v="3"/>
    <x v="1"/>
    <m/>
    <m/>
    <m/>
    <m/>
    <m/>
    <m/>
    <m/>
    <m/>
    <m/>
    <m/>
    <m/>
    <m/>
    <m/>
    <m/>
  </r>
  <r>
    <x v="6"/>
    <x v="3"/>
    <x v="2"/>
    <n v="0"/>
    <n v="16"/>
    <n v="-1.3642420526593899E-11"/>
    <n v="3852947.0253373398"/>
    <n v="2117.2894181821098"/>
    <n v="0"/>
    <n v="0"/>
    <n v="0"/>
    <n v="0"/>
    <n v="0"/>
    <n v="0"/>
    <n v="0"/>
    <n v="0"/>
    <n v="3855064.3147555301"/>
  </r>
  <r>
    <x v="6"/>
    <x v="4"/>
    <x v="0"/>
    <n v="0"/>
    <n v="34334"/>
    <n v="52480780.928090803"/>
    <n v="9524902423.0924892"/>
    <n v="9003195466.2596607"/>
    <n v="7765232412.0220699"/>
    <n v="3182403133.5320001"/>
    <n v="2609578059.3912702"/>
    <n v="1033440684.01783"/>
    <n v="838621932.72955704"/>
    <n v="657444589.79548299"/>
    <n v="503240235.220972"/>
    <n v="1307457576.1909399"/>
    <n v="36477997293.180298"/>
  </r>
  <r>
    <x v="6"/>
    <x v="4"/>
    <x v="1"/>
    <n v="0"/>
    <n v="24734"/>
    <n v="21376198.218217701"/>
    <n v="7171441524.4317398"/>
    <n v="6697437506.5843"/>
    <n v="5886571286.1705999"/>
    <n v="2461196284.1300602"/>
    <n v="2035302242.8319499"/>
    <n v="782702439.52069199"/>
    <n v="625329006.47460997"/>
    <n v="488698224.76427197"/>
    <n v="380178118.039451"/>
    <n v="988930692.01283002"/>
    <n v="27539163523.178799"/>
  </r>
  <r>
    <x v="6"/>
    <x v="4"/>
    <x v="2"/>
    <n v="0"/>
    <n v="25445"/>
    <n v="16728446.487103401"/>
    <n v="5644375560.2009001"/>
    <n v="4386612127.1224298"/>
    <n v="3030025094.9131999"/>
    <n v="1050845317.2695"/>
    <n v="773890657.65904796"/>
    <n v="291369858.16393697"/>
    <n v="233312576.57876301"/>
    <n v="185454746.147807"/>
    <n v="146133149.832874"/>
    <n v="408792240.59519899"/>
    <n v="16167539774.970699"/>
  </r>
  <r>
    <x v="6"/>
    <x v="5"/>
    <x v="0"/>
    <n v="0"/>
    <n v="34907"/>
    <n v="52434005.375258401"/>
    <n v="9534712767.7937393"/>
    <n v="8882307798.3382797"/>
    <n v="7195166894.9995298"/>
    <n v="2679628634.1426201"/>
    <n v="2032540505.7516601"/>
    <n v="667239288.764938"/>
    <n v="429807916.18568897"/>
    <n v="253990591.78634301"/>
    <n v="136284000.18240601"/>
    <n v="303694175.99364901"/>
    <n v="32167806579.313999"/>
  </r>
  <r>
    <x v="6"/>
    <x v="5"/>
    <x v="1"/>
    <n v="0"/>
    <n v="22576"/>
    <n v="36641278.272241198"/>
    <n v="6535990789.7214699"/>
    <n v="5989798209.85604"/>
    <n v="4932731962.8620796"/>
    <n v="1888412089.5600801"/>
    <n v="1421195733.7843201"/>
    <n v="430697962.341869"/>
    <n v="272919567.94956499"/>
    <n v="160939229.36756799"/>
    <n v="91354805.191943198"/>
    <n v="255364475.04761299"/>
    <n v="22016046103.954498"/>
  </r>
  <r>
    <x v="6"/>
    <x v="5"/>
    <x v="2"/>
    <n v="0"/>
    <n v="24058"/>
    <n v="9302476.4232349303"/>
    <n v="5495216320.8615303"/>
    <n v="4251878171.2230401"/>
    <n v="2552324363.8124199"/>
    <n v="661053122.32990503"/>
    <n v="369188939.73988497"/>
    <n v="106483332.73813801"/>
    <n v="70789435.483207405"/>
    <n v="44000675.363256298"/>
    <n v="27052604.437998701"/>
    <n v="73330455.885064095"/>
    <n v="13660619898.2978"/>
  </r>
  <r>
    <x v="7"/>
    <x v="0"/>
    <x v="0"/>
    <n v="0"/>
    <n v="1397"/>
    <n v="5235713.3938190499"/>
    <n v="1162781717.53666"/>
    <n v="1036757849.27157"/>
    <n v="770553615.38613605"/>
    <n v="283801123.46737599"/>
    <n v="217722559.72946399"/>
    <n v="75786886.732044995"/>
    <n v="58918784.045209102"/>
    <n v="40377763.277864501"/>
    <n v="28549294.670024201"/>
    <n v="127809799.440762"/>
    <n v="3808295106.9509401"/>
  </r>
  <r>
    <x v="7"/>
    <x v="0"/>
    <x v="1"/>
    <n v="0"/>
    <n v="2378"/>
    <n v="15907705.1743077"/>
    <n v="1920511920.3252101"/>
    <n v="1777246267.1700599"/>
    <n v="1479328066.33957"/>
    <n v="602967384.81368995"/>
    <n v="462078668.17909598"/>
    <n v="154841179.582638"/>
    <n v="104241599.810826"/>
    <n v="83740642.661272302"/>
    <n v="62185856.305999301"/>
    <n v="247503067.28336301"/>
    <n v="6910552357.6460199"/>
  </r>
  <r>
    <x v="7"/>
    <x v="0"/>
    <x v="2"/>
    <n v="0"/>
    <n v="1399"/>
    <n v="17563321.731511202"/>
    <n v="528631204.41614699"/>
    <n v="313620175.83120602"/>
    <n v="187341436.073412"/>
    <n v="60599289.327325702"/>
    <n v="42090745.209907003"/>
    <n v="17085390.780919399"/>
    <n v="14019406.353242099"/>
    <n v="10700265.4726266"/>
    <n v="8964851.2805457693"/>
    <n v="75486313.3066286"/>
    <n v="1276102399.7834699"/>
  </r>
  <r>
    <x v="7"/>
    <x v="1"/>
    <x v="0"/>
    <n v="0"/>
    <n v="869"/>
    <n v="3366251.60503005"/>
    <n v="1362265173.27455"/>
    <n v="937663786.44927597"/>
    <n v="634625716.67798305"/>
    <n v="211427582.409307"/>
    <n v="145031083.82272199"/>
    <n v="53194332.187508203"/>
    <n v="43839990.2816782"/>
    <n v="38244999.539436199"/>
    <n v="35853743.261946"/>
    <n v="117332552.50312801"/>
    <n v="3582845212.0125699"/>
  </r>
  <r>
    <x v="7"/>
    <x v="1"/>
    <x v="1"/>
    <n v="0"/>
    <n v="1878"/>
    <n v="24958850.243112098"/>
    <n v="2984891237.5569"/>
    <n v="2519655711.8031301"/>
    <n v="2124967156.53755"/>
    <n v="755481571.07087004"/>
    <n v="538255932.17928505"/>
    <n v="171590934.93906099"/>
    <n v="127395298.50649901"/>
    <n v="97135930.089054003"/>
    <n v="74417139.9353811"/>
    <n v="486965360.55057299"/>
    <n v="9905715123.4114094"/>
  </r>
  <r>
    <x v="7"/>
    <x v="1"/>
    <x v="2"/>
    <n v="0"/>
    <n v="987"/>
    <n v="48925690.261992604"/>
    <n v="826817272.16979003"/>
    <n v="434453777.81814402"/>
    <n v="237189225.82669801"/>
    <n v="57619803.642319202"/>
    <n v="43577609.817692503"/>
    <n v="19624025.2295467"/>
    <n v="16412584.44875"/>
    <n v="14109409.281175001"/>
    <n v="13140539.219733199"/>
    <n v="109810625.50922699"/>
    <n v="1821680563.22507"/>
  </r>
  <r>
    <x v="7"/>
    <x v="2"/>
    <x v="0"/>
    <n v="0"/>
    <n v="798"/>
    <n v="31541.945490818001"/>
    <n v="378909510.28475899"/>
    <n v="348105183.15242302"/>
    <n v="294437004.75903398"/>
    <n v="127273399.06531601"/>
    <n v="100039916.269794"/>
    <n v="36224822.655209601"/>
    <n v="29114758.0407115"/>
    <n v="22586968.025690898"/>
    <n v="18291500.389552101"/>
    <n v="50760975.7926585"/>
    <n v="1405775580.38064"/>
  </r>
  <r>
    <x v="7"/>
    <x v="2"/>
    <x v="1"/>
    <n v="0"/>
    <n v="1359"/>
    <n v="548716.24380868103"/>
    <n v="637055888.68343604"/>
    <n v="608746229.988832"/>
    <n v="587191694.91479599"/>
    <n v="242161957.20811599"/>
    <n v="179504333.75021699"/>
    <n v="63471099.099762902"/>
    <n v="47153758.229432002"/>
    <n v="32015503.792529602"/>
    <n v="25324784.714280099"/>
    <n v="81223042.062711895"/>
    <n v="2504397008.6879201"/>
  </r>
  <r>
    <x v="7"/>
    <x v="2"/>
    <x v="2"/>
    <n v="0"/>
    <n v="665"/>
    <n v="1732989.83993655"/>
    <n v="210392655.50009701"/>
    <n v="175324068.63707"/>
    <n v="117145688.18441799"/>
    <n v="39818074.9295642"/>
    <n v="30629162.593299199"/>
    <n v="12131141.5880924"/>
    <n v="11055466.730647"/>
    <n v="9020987.4905468505"/>
    <n v="5321227.6546112197"/>
    <n v="36543903.235015601"/>
    <n v="649115366.38329804"/>
  </r>
  <r>
    <x v="7"/>
    <x v="3"/>
    <x v="0"/>
    <n v="0"/>
    <n v="1"/>
    <n v="5.5879354476928703E-9"/>
    <n v="56504598.240557604"/>
    <n v="56504598.240557604"/>
    <n v="56504598.240557604"/>
    <n v="28252299.120278802"/>
    <n v="28252299.120278802"/>
    <n v="14126149.560139401"/>
    <n v="9544753.3092388604"/>
    <n v="0"/>
    <n v="0"/>
    <n v="0"/>
    <n v="249689295.83160901"/>
  </r>
  <r>
    <x v="7"/>
    <x v="3"/>
    <x v="1"/>
    <n v="0"/>
    <n v="5"/>
    <n v="-2.9115199140505898E-9"/>
    <n v="22349040.516898502"/>
    <n v="22127485.162934899"/>
    <n v="16298087.1260636"/>
    <n v="5338563.6234637201"/>
    <n v="0"/>
    <n v="0"/>
    <n v="0"/>
    <n v="0"/>
    <n v="0"/>
    <n v="0"/>
    <n v="66113176.429360703"/>
  </r>
  <r>
    <x v="7"/>
    <x v="3"/>
    <x v="2"/>
    <n v="0"/>
    <n v="7"/>
    <n v="9.7211341198999402E-9"/>
    <n v="44858086.529868603"/>
    <n v="43376988.5974968"/>
    <n v="43364928.474761598"/>
    <n v="21682464.237380799"/>
    <n v="21682464.237380799"/>
    <n v="10841232.118690399"/>
    <n v="10841232.118690399"/>
    <n v="1246540.7812676399"/>
    <n v="54407.072975192503"/>
    <n v="0"/>
    <n v="197948344.16851199"/>
  </r>
  <r>
    <x v="7"/>
    <x v="4"/>
    <x v="0"/>
    <n v="0"/>
    <n v="732"/>
    <n v="2735759.5588418702"/>
    <n v="355856845.19870597"/>
    <n v="321699344.18173897"/>
    <n v="245346428.673646"/>
    <n v="91063661.942116305"/>
    <n v="74756924.810857803"/>
    <n v="27625573.426274501"/>
    <n v="19003444.388961799"/>
    <n v="15618662.9675745"/>
    <n v="13276557.5248415"/>
    <n v="67897367.9404383"/>
    <n v="1234880570.6140001"/>
  </r>
  <r>
    <x v="7"/>
    <x v="4"/>
    <x v="1"/>
    <n v="0"/>
    <n v="1193"/>
    <n v="8307075.4120423803"/>
    <n v="544705289.10096502"/>
    <n v="438246619.79770499"/>
    <n v="324804868.27847999"/>
    <n v="120917297.644116"/>
    <n v="84326765.8182078"/>
    <n v="30679972.118276998"/>
    <n v="26036810.1373532"/>
    <n v="21787985.3907797"/>
    <n v="18581757.363490898"/>
    <n v="91786087.789480403"/>
    <n v="1710180528.8508999"/>
  </r>
  <r>
    <x v="7"/>
    <x v="4"/>
    <x v="2"/>
    <n v="0"/>
    <n v="1019"/>
    <n v="15206327.265103299"/>
    <n v="282001641.01448298"/>
    <n v="182817813.12994701"/>
    <n v="117906077.37812001"/>
    <n v="41709965.480595797"/>
    <n v="29860515.963621501"/>
    <n v="11129939.653129701"/>
    <n v="9358885.8514984306"/>
    <n v="8204294.7641052296"/>
    <n v="6608003.9799730098"/>
    <n v="25228892.132121999"/>
    <n v="730032356.61269796"/>
  </r>
  <r>
    <x v="7"/>
    <x v="5"/>
    <x v="0"/>
    <n v="0"/>
    <n v="1386"/>
    <n v="4893554.4277871503"/>
    <n v="719793524.78203201"/>
    <n v="654209033.59714103"/>
    <n v="545326158.51926994"/>
    <n v="217287741.766004"/>
    <n v="168514022.263147"/>
    <n v="64897368.5598443"/>
    <n v="55478705.7368147"/>
    <n v="50462454.531691298"/>
    <n v="42259550.863063604"/>
    <n v="175133345.95484701"/>
    <n v="2698255461.0016398"/>
  </r>
  <r>
    <x v="7"/>
    <x v="5"/>
    <x v="1"/>
    <n v="0"/>
    <n v="2400"/>
    <n v="39949906.800916098"/>
    <n v="1314880153.26705"/>
    <n v="1181896946.08412"/>
    <n v="1033098476.0923001"/>
    <n v="426025164.17069501"/>
    <n v="360349601.47725397"/>
    <n v="145729077.91621801"/>
    <n v="124152005.421222"/>
    <n v="112778803.462184"/>
    <n v="99606592.627240494"/>
    <n v="382268040.90229601"/>
    <n v="5220734768.2215099"/>
  </r>
  <r>
    <x v="7"/>
    <x v="5"/>
    <x v="2"/>
    <n v="0"/>
    <n v="1683"/>
    <n v="29765750.066139799"/>
    <n v="472002761.3258"/>
    <n v="375934641.355582"/>
    <n v="299772993.90175903"/>
    <n v="128594625.102375"/>
    <n v="111170159.125305"/>
    <n v="48467895.307208799"/>
    <n v="42652025.389174201"/>
    <n v="33816827.988648601"/>
    <n v="27675243.474746902"/>
    <n v="114562392.735194"/>
    <n v="1684415315.77193"/>
  </r>
  <r>
    <x v="8"/>
    <x v="0"/>
    <x v="0"/>
    <n v="0"/>
    <n v="89"/>
    <n v="1.02318153949454E-10"/>
    <n v="266749346.665535"/>
    <n v="161759431.06062299"/>
    <n v="122843650.80016699"/>
    <n v="18022511.946732201"/>
    <n v="9957815.7312007304"/>
    <n v="4138543.9233668302"/>
    <n v="3917315.6730033802"/>
    <n v="2946134.4001907599"/>
    <n v="3201538.8030269002"/>
    <n v="64350932.906968698"/>
    <n v="657887221.910815"/>
  </r>
  <r>
    <x v="8"/>
    <x v="0"/>
    <x v="1"/>
    <n v="0"/>
    <n v="66"/>
    <n v="6100.4531612631199"/>
    <n v="194352167.650563"/>
    <n v="193167999.22375"/>
    <n v="90998211.040510505"/>
    <n v="4660879.8856733805"/>
    <n v="2277560.4067528402"/>
    <n v="951822.40849325003"/>
    <n v="949673.71783003595"/>
    <n v="688508.89799016796"/>
    <n v="300748.90643480001"/>
    <n v="23926522.332708299"/>
    <n v="512280194.92386699"/>
  </r>
  <r>
    <x v="8"/>
    <x v="0"/>
    <x v="2"/>
    <n v="0"/>
    <n v="231"/>
    <n v="4.9658410716801902E-10"/>
    <n v="274305738.88383198"/>
    <n v="159554890.46962899"/>
    <n v="76595091.258295804"/>
    <n v="21742090.250666998"/>
    <n v="17194192.983791299"/>
    <n v="179816.5816573"/>
    <n v="334824.14238235698"/>
    <n v="179816.5816573"/>
    <n v="179816.5816573"/>
    <n v="3737163.6984217502"/>
    <n v="554003441.43199098"/>
  </r>
  <r>
    <x v="8"/>
    <x v="1"/>
    <x v="0"/>
    <n v="0"/>
    <n v="73"/>
    <n v="2.0147581381024799E-8"/>
    <n v="250905263.56145999"/>
    <n v="229668382.82082501"/>
    <n v="182111377.72154501"/>
    <n v="29192846.887774099"/>
    <n v="8796099.4161092304"/>
    <n v="3946782.6527052601"/>
    <n v="2650787.7365821302"/>
    <n v="2515816.7365300301"/>
    <n v="1165645.3183512799"/>
    <n v="15555819.3205624"/>
    <n v="726508822.17244506"/>
  </r>
  <r>
    <x v="8"/>
    <x v="1"/>
    <x v="1"/>
    <n v="0"/>
    <n v="71"/>
    <n v="8.1672624219209005E-9"/>
    <n v="432037833.00699002"/>
    <n v="343000900.77642697"/>
    <n v="137778440.57974201"/>
    <n v="18903854.313107301"/>
    <n v="6326993.4033462396"/>
    <n v="3057926.4604739598"/>
    <n v="2732910.67261835"/>
    <n v="2732910.67261835"/>
    <n v="2160909.0898514902"/>
    <n v="4031205.11224685"/>
    <n v="952763884.08742094"/>
  </r>
  <r>
    <x v="8"/>
    <x v="1"/>
    <x v="2"/>
    <n v="0"/>
    <n v="133"/>
    <n v="-4.1535258787917E-8"/>
    <n v="831172620.90753198"/>
    <n v="90968711.991882697"/>
    <n v="15414336.5365419"/>
    <n v="3541268.5985228899"/>
    <n v="2407514.6875102301"/>
    <n v="837033.95847987803"/>
    <n v="799380.138848025"/>
    <n v="736715.40372442896"/>
    <n v="210733.005580342"/>
    <n v="1225624.3136179999"/>
    <n v="947313939.54224002"/>
  </r>
  <r>
    <x v="8"/>
    <x v="2"/>
    <x v="0"/>
    <n v="0"/>
    <n v="81"/>
    <n v="6.1509126680903104E-9"/>
    <n v="239694950.320016"/>
    <n v="229042069.48596501"/>
    <n v="135382791.07336101"/>
    <n v="18038026.5897898"/>
    <n v="3906741.2629343001"/>
    <n v="1883790.3933747399"/>
    <n v="1878028.48831465"/>
    <n v="887327.89320054499"/>
    <n v="628855.7548462"/>
    <n v="2302338.6465229099"/>
    <n v="633644919.90832496"/>
  </r>
  <r>
    <x v="8"/>
    <x v="2"/>
    <x v="1"/>
    <n v="0"/>
    <n v="42"/>
    <n v="2197.5501303459801"/>
    <n v="130483275.051688"/>
    <n v="80358872.802879095"/>
    <n v="45636469.259515598"/>
    <n v="6419245.38910894"/>
    <n v="5574381.3718836904"/>
    <n v="1188721.5701381899"/>
    <n v="265455.48437397502"/>
    <n v="146964.637278668"/>
    <n v="0"/>
    <n v="2140544.7794873999"/>
    <n v="272216127.89648402"/>
  </r>
  <r>
    <x v="8"/>
    <x v="2"/>
    <x v="2"/>
    <n v="0"/>
    <n v="89"/>
    <n v="1.3220642358646699E-9"/>
    <n v="58737729.643132202"/>
    <n v="31787531.672814701"/>
    <n v="14676134.302006399"/>
    <n v="2989990.11711038"/>
    <n v="713788.47364598303"/>
    <n v="116752.680863175"/>
    <n v="5435.09742199625"/>
    <n v="2260.2642945749999"/>
    <n v="2260.2642945749999"/>
    <n v="92527.145350366001"/>
    <n v="109124409.660934"/>
  </r>
  <r>
    <x v="8"/>
    <x v="3"/>
    <x v="0"/>
    <m/>
    <m/>
    <m/>
    <m/>
    <m/>
    <m/>
    <m/>
    <m/>
    <m/>
    <m/>
    <m/>
    <m/>
    <m/>
    <m/>
  </r>
  <r>
    <x v="8"/>
    <x v="3"/>
    <x v="1"/>
    <n v="0"/>
    <n v="1"/>
    <n v="1.67638063430786E-8"/>
    <n v="68249936.077078"/>
    <n v="68249936.077078"/>
    <n v="63550845.793032601"/>
    <n v="0"/>
    <n v="0"/>
    <n v="0"/>
    <n v="0"/>
    <n v="0"/>
    <n v="0"/>
    <n v="0"/>
    <n v="200050717.947189"/>
  </r>
  <r>
    <x v="8"/>
    <x v="3"/>
    <x v="2"/>
    <m/>
    <m/>
    <m/>
    <m/>
    <m/>
    <m/>
    <m/>
    <m/>
    <m/>
    <m/>
    <m/>
    <m/>
    <m/>
    <m/>
  </r>
  <r>
    <x v="8"/>
    <x v="4"/>
    <x v="0"/>
    <n v="0"/>
    <n v="63"/>
    <n v="-5.6279532145708799E-9"/>
    <n v="293926936.70671999"/>
    <n v="179795799.57110599"/>
    <n v="84958853.782064795"/>
    <n v="7854337.8745021597"/>
    <n v="2217068.1325009"/>
    <n v="1108534.06625045"/>
    <n v="1108534.06625045"/>
    <n v="1108534.06625045"/>
    <n v="1108534.06625045"/>
    <n v="13185099.454024499"/>
    <n v="586372231.78592002"/>
  </r>
  <r>
    <x v="8"/>
    <x v="4"/>
    <x v="1"/>
    <n v="0"/>
    <n v="54"/>
    <n v="2.65026756096631E-9"/>
    <n v="160366640.91422299"/>
    <n v="145589485.72077399"/>
    <n v="98821575.443029895"/>
    <n v="25882899.047210898"/>
    <n v="9750469.2972199507"/>
    <n v="2794440.0895262202"/>
    <n v="2297104.44401814"/>
    <n v="1968475.23581514"/>
    <n v="1650702.13362221"/>
    <n v="7045617.6786467498"/>
    <n v="456167410.00408602"/>
  </r>
  <r>
    <x v="8"/>
    <x v="4"/>
    <x v="2"/>
    <n v="0"/>
    <n v="162"/>
    <n v="-1.7415686670574401E-9"/>
    <n v="158830105.27830201"/>
    <n v="84925359.630379394"/>
    <n v="46327848.810286097"/>
    <n v="12195907.390562899"/>
    <n v="4913392.7415730003"/>
    <n v="2387090.2355483798"/>
    <n v="2284793.9175072298"/>
    <n v="1855891.4991924099"/>
    <n v="881754.21536142495"/>
    <n v="7519843.9765244303"/>
    <n v="322121987.69523698"/>
  </r>
  <r>
    <x v="8"/>
    <x v="5"/>
    <x v="0"/>
    <n v="0"/>
    <n v="88"/>
    <n v="18441394.786522899"/>
    <n v="217473424.62842"/>
    <n v="257644157.44717699"/>
    <n v="232489955.34484601"/>
    <n v="66838265.295271002"/>
    <n v="51635349.617375597"/>
    <n v="21199933.003507301"/>
    <n v="16169176.412314201"/>
    <n v="7592730.0464317799"/>
    <n v="7440871.7591382004"/>
    <n v="9402279.4223429207"/>
    <n v="906327537.76334703"/>
  </r>
  <r>
    <x v="8"/>
    <x v="5"/>
    <x v="1"/>
    <n v="0"/>
    <n v="106"/>
    <n v="320.34049511609402"/>
    <n v="402051669.68189901"/>
    <n v="314324590.728733"/>
    <n v="171088609.36264899"/>
    <n v="18324436.076601099"/>
    <n v="9256628.7788768895"/>
    <n v="2989325.1990951002"/>
    <n v="2585997.0378848398"/>
    <n v="2134945.1964646801"/>
    <n v="2134945.1964646801"/>
    <n v="55081066.506798901"/>
    <n v="979972534.10596204"/>
  </r>
  <r>
    <x v="8"/>
    <x v="5"/>
    <x v="2"/>
    <n v="0"/>
    <n v="180"/>
    <n v="-1.6968044747045501E-9"/>
    <n v="175319031.563824"/>
    <n v="94747760.317548394"/>
    <n v="36675510.268726602"/>
    <n v="11381437.973709499"/>
    <n v="10253685.648445001"/>
    <n v="4988653.59236125"/>
    <n v="3842728.8610829702"/>
    <n v="3307520.0843947502"/>
    <n v="1317364.6172822299"/>
    <n v="17251900.716068599"/>
    <n v="359085593.64344299"/>
  </r>
  <r>
    <x v="9"/>
    <x v="0"/>
    <x v="0"/>
    <n v="0"/>
    <n v="872"/>
    <n v="1378698096.2216201"/>
    <n v="1313505784.32043"/>
    <n v="1041714732.9158601"/>
    <n v="888721341.74820006"/>
    <n v="296911007.15744299"/>
    <n v="225445049.87131801"/>
    <n v="98435294.927781001"/>
    <n v="88853944.710179999"/>
    <n v="72565532.6451931"/>
    <n v="69253077.828988001"/>
    <n v="297346123.47997099"/>
    <n v="5771449985.8269701"/>
  </r>
  <r>
    <x v="9"/>
    <x v="0"/>
    <x v="1"/>
    <n v="0"/>
    <n v="543"/>
    <n v="1449800733.51355"/>
    <n v="477305388.70918697"/>
    <n v="374621347.06167001"/>
    <n v="284060196.308451"/>
    <n v="97132922.728176698"/>
    <n v="39036337.591896303"/>
    <n v="16465578.382925799"/>
    <n v="15147287.8813839"/>
    <n v="17260557.465286899"/>
    <n v="12268806.6513642"/>
    <n v="98071091.235990897"/>
    <n v="2881170247.52988"/>
  </r>
  <r>
    <x v="9"/>
    <x v="0"/>
    <x v="2"/>
    <n v="0"/>
    <n v="3454"/>
    <n v="540168129.13626099"/>
    <n v="3367720925.9967599"/>
    <n v="1795938038.2091501"/>
    <n v="1174922975.7133999"/>
    <n v="439501427.77143198"/>
    <n v="367303136.991117"/>
    <n v="172512948.64769599"/>
    <n v="159757488.07472301"/>
    <n v="147369083.587475"/>
    <n v="131589661.43021201"/>
    <n v="630296407.21823001"/>
    <n v="8927080222.7764702"/>
  </r>
  <r>
    <x v="9"/>
    <x v="1"/>
    <x v="0"/>
    <n v="0"/>
    <n v="838"/>
    <n v="1010510138.24769"/>
    <n v="1896042695.15025"/>
    <n v="1225096991.67259"/>
    <n v="641720028.601825"/>
    <n v="208204713.01770601"/>
    <n v="186376025.48590001"/>
    <n v="58069003.985286601"/>
    <n v="57873330.012231499"/>
    <n v="58074583.041483097"/>
    <n v="46218375.715563796"/>
    <n v="212535626.473241"/>
    <n v="5600721511.40376"/>
  </r>
  <r>
    <x v="9"/>
    <x v="1"/>
    <x v="1"/>
    <n v="0"/>
    <n v="383"/>
    <n v="1111686483.9954"/>
    <n v="567989225.33133495"/>
    <n v="334851006.17759699"/>
    <n v="230511822.51918501"/>
    <n v="91763300.809031799"/>
    <n v="143264238.06014499"/>
    <n v="49485151.521735199"/>
    <n v="49067350.135036699"/>
    <n v="30874943.6408429"/>
    <n v="28193750.258277498"/>
    <n v="194834568.584016"/>
    <n v="2832521841.0325999"/>
  </r>
  <r>
    <x v="9"/>
    <x v="1"/>
    <x v="2"/>
    <n v="0"/>
    <n v="2468"/>
    <n v="553703944.89165401"/>
    <n v="3749752657.9372902"/>
    <n v="1985180941.39059"/>
    <n v="1154192988.8294401"/>
    <n v="385193888.66440398"/>
    <n v="356883903.37827301"/>
    <n v="171486270.961467"/>
    <n v="162732112.79352099"/>
    <n v="156742441.74491501"/>
    <n v="140421375.13774201"/>
    <n v="678938473.33357203"/>
    <n v="9495228999.06287"/>
  </r>
  <r>
    <x v="9"/>
    <x v="2"/>
    <x v="0"/>
    <n v="0"/>
    <n v="298"/>
    <n v="852836371.51437294"/>
    <n v="462714264.69708598"/>
    <n v="381365593.28933501"/>
    <n v="300525616.375705"/>
    <n v="110197413.30739599"/>
    <n v="90091625.5438416"/>
    <n v="39335109.476148702"/>
    <n v="36696352.040459402"/>
    <n v="29132530.281812798"/>
    <n v="28743692.9401999"/>
    <n v="288805476.36733198"/>
    <n v="2620444045.8336902"/>
  </r>
  <r>
    <x v="9"/>
    <x v="2"/>
    <x v="1"/>
    <n v="0"/>
    <n v="302"/>
    <n v="669559629.15573204"/>
    <n v="244252221.22082299"/>
    <n v="144499727.49819899"/>
    <n v="107202329.92378999"/>
    <n v="50244372.730077602"/>
    <n v="46510967.3531207"/>
    <n v="22089699.7415681"/>
    <n v="20232990.023768298"/>
    <n v="16309743.157919301"/>
    <n v="17389045.231209502"/>
    <n v="216380460.67158401"/>
    <n v="1554671186.7077899"/>
  </r>
  <r>
    <x v="9"/>
    <x v="2"/>
    <x v="2"/>
    <n v="0"/>
    <n v="1351"/>
    <n v="404334321.02714801"/>
    <n v="967735521.52092898"/>
    <n v="507383190.15243602"/>
    <n v="399282723.13929403"/>
    <n v="171617571.071015"/>
    <n v="141763050.977644"/>
    <n v="58080517.726299502"/>
    <n v="54021620.120787703"/>
    <n v="51780445.234796003"/>
    <n v="50281992.165763102"/>
    <n v="390051518.71171099"/>
    <n v="3196332471.8478298"/>
  </r>
  <r>
    <x v="9"/>
    <x v="3"/>
    <x v="0"/>
    <m/>
    <m/>
    <m/>
    <m/>
    <m/>
    <m/>
    <m/>
    <m/>
    <m/>
    <m/>
    <m/>
    <m/>
    <m/>
    <m/>
  </r>
  <r>
    <x v="9"/>
    <x v="3"/>
    <x v="1"/>
    <m/>
    <m/>
    <m/>
    <m/>
    <m/>
    <m/>
    <m/>
    <m/>
    <m/>
    <m/>
    <m/>
    <m/>
    <m/>
    <m/>
  </r>
  <r>
    <x v="9"/>
    <x v="3"/>
    <x v="2"/>
    <n v="0"/>
    <n v="1"/>
    <n v="3.20142135024071E-10"/>
    <n v="2455149.3048628001"/>
    <n v="1897409.5478308699"/>
    <n v="0"/>
    <n v="0"/>
    <n v="0"/>
    <n v="0"/>
    <n v="0"/>
    <n v="0"/>
    <n v="0"/>
    <n v="0"/>
    <n v="4352558.8526936704"/>
  </r>
  <r>
    <x v="9"/>
    <x v="4"/>
    <x v="0"/>
    <n v="0"/>
    <n v="551"/>
    <n v="993948522.11166704"/>
    <n v="1111922672.7418599"/>
    <n v="722155931.96982396"/>
    <n v="457556096.85459203"/>
    <n v="183273695.12177199"/>
    <n v="162622877.08049199"/>
    <n v="78560393.185137495"/>
    <n v="74752182.681967601"/>
    <n v="54785598.684111603"/>
    <n v="48598841.131882697"/>
    <n v="365359572.41395098"/>
    <n v="4253536383.9772601"/>
  </r>
  <r>
    <x v="9"/>
    <x v="4"/>
    <x v="1"/>
    <n v="0"/>
    <n v="293"/>
    <n v="582815320.110659"/>
    <n v="228125466.061048"/>
    <n v="136912251.26347899"/>
    <n v="109425400.112684"/>
    <n v="48513055.889069401"/>
    <n v="50000469.355364703"/>
    <n v="22970457.008389"/>
    <n v="16136272.997176601"/>
    <n v="15566583.862079199"/>
    <n v="14890012.3086257"/>
    <n v="99273689.261905193"/>
    <n v="1324628978.23048"/>
  </r>
  <r>
    <x v="9"/>
    <x v="4"/>
    <x v="2"/>
    <n v="0"/>
    <n v="1799"/>
    <n v="264563370.02445301"/>
    <n v="1756827473.52194"/>
    <n v="998165963.16974199"/>
    <n v="763095137.51211703"/>
    <n v="256313275.42713299"/>
    <n v="205240121.19246301"/>
    <n v="84016276.898554698"/>
    <n v="70890859.8268134"/>
    <n v="66902345.278567202"/>
    <n v="56847260.907717504"/>
    <n v="416892478.58890003"/>
    <n v="4939754562.3484001"/>
  </r>
  <r>
    <x v="9"/>
    <x v="5"/>
    <x v="0"/>
    <n v="0"/>
    <n v="609"/>
    <n v="871767235.86022103"/>
    <n v="1032182297.0513901"/>
    <n v="750004185.38061798"/>
    <n v="592500436.53643703"/>
    <n v="272461205.001266"/>
    <n v="210994996.891287"/>
    <n v="85857569.527244106"/>
    <n v="74964862.912735"/>
    <n v="70954722.679660097"/>
    <n v="63834449.439906597"/>
    <n v="443490503.28465497"/>
    <n v="4469012464.5654202"/>
  </r>
  <r>
    <x v="9"/>
    <x v="5"/>
    <x v="1"/>
    <n v="0"/>
    <n v="370"/>
    <n v="1103114931.4611499"/>
    <n v="256187785.95768699"/>
    <n v="172791738.46177"/>
    <n v="150331270.78623101"/>
    <n v="63947447.249004401"/>
    <n v="77613062.697452798"/>
    <n v="35832036.120109998"/>
    <n v="32812652.124145299"/>
    <n v="30062564.844035901"/>
    <n v="30780925.733291298"/>
    <n v="201643789.43075299"/>
    <n v="2155118204.8656301"/>
  </r>
  <r>
    <x v="9"/>
    <x v="5"/>
    <x v="2"/>
    <n v="0"/>
    <n v="2574"/>
    <n v="144098410.32991901"/>
    <n v="2216111529.3788199"/>
    <n v="1388197927.9621799"/>
    <n v="1000594453.1431201"/>
    <n v="359802018.73090601"/>
    <n v="283134907.99579602"/>
    <n v="131142938.739692"/>
    <n v="118864957.887328"/>
    <n v="100360766.421966"/>
    <n v="89306452.241565093"/>
    <n v="491146159.60968101"/>
    <n v="6322760522.4409704"/>
  </r>
  <r>
    <x v="10"/>
    <x v="6"/>
    <x v="3"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61">
  <r>
    <x v="0"/>
    <x v="0"/>
    <x v="0"/>
    <x v="0"/>
    <n v="0"/>
    <n v="862"/>
    <n v="65723.324146725994"/>
    <n v="1086472404.5696499"/>
    <n v="1003918664.29536"/>
    <n v="571060027.94039094"/>
    <n v="130102747.679911"/>
    <n v="64498310.115551397"/>
    <n v="21595954.725901999"/>
    <n v="17672223.380792499"/>
    <n v="10463501.526546599"/>
    <n v="8144455.3567895601"/>
    <n v="41439352.438040704"/>
    <n v="2955433365.3530698"/>
  </r>
  <r>
    <x v="0"/>
    <x v="0"/>
    <x v="0"/>
    <x v="1"/>
    <n v="0"/>
    <n v="5998"/>
    <n v="79141281.659604102"/>
    <n v="8007871958.7777596"/>
    <n v="8332370114.8719301"/>
    <n v="6016907998.50947"/>
    <n v="1624908311.4930799"/>
    <n v="855893482.36942101"/>
    <n v="239792708.52975699"/>
    <n v="151262801.615789"/>
    <n v="100616963.33928899"/>
    <n v="67488798.911506802"/>
    <n v="700030468.44661796"/>
    <n v="26176284888.5243"/>
  </r>
  <r>
    <x v="0"/>
    <x v="0"/>
    <x v="0"/>
    <x v="2"/>
    <n v="0"/>
    <n v="44"/>
    <n v="-5.92149262956809E-9"/>
    <n v="130703977.94596601"/>
    <n v="90208297.541825205"/>
    <n v="43808184.579659797"/>
    <n v="6423042.6481378898"/>
    <n v="3404747.4823920899"/>
    <n v="1353898.3124504299"/>
    <n v="1353898.3124504299"/>
    <n v="896140.478051299"/>
    <n v="372268.15952960303"/>
    <n v="21031949.4171426"/>
    <n v="299556404.87760502"/>
  </r>
  <r>
    <x v="0"/>
    <x v="0"/>
    <x v="1"/>
    <x v="0"/>
    <n v="0"/>
    <n v="977"/>
    <n v="3921226.6862153299"/>
    <n v="860488658.627882"/>
    <n v="362097441.06265903"/>
    <n v="134881193.09612501"/>
    <n v="19296062.352451399"/>
    <n v="10230724.285466"/>
    <n v="2223950.7392726098"/>
    <n v="1023683.63167119"/>
    <n v="2264045.2343053501"/>
    <n v="2220525.0404190002"/>
    <n v="6908723.34016898"/>
    <n v="1405556234.0966401"/>
  </r>
  <r>
    <x v="0"/>
    <x v="0"/>
    <x v="1"/>
    <x v="1"/>
    <n v="0"/>
    <n v="3934"/>
    <n v="23544782.897856899"/>
    <n v="3639636361.3137002"/>
    <n v="2191427486.9867601"/>
    <n v="1230743792.71191"/>
    <n v="337757694.43271899"/>
    <n v="200587992.267952"/>
    <n v="52543840.363946304"/>
    <n v="39345663.272856899"/>
    <n v="28559522.3565985"/>
    <n v="25245319.010461699"/>
    <n v="141812565.93327999"/>
    <n v="7911205021.5480499"/>
  </r>
  <r>
    <x v="0"/>
    <x v="0"/>
    <x v="1"/>
    <x v="2"/>
    <n v="0"/>
    <n v="98"/>
    <n v="749015.55145170097"/>
    <n v="35973294.843761399"/>
    <n v="10702451.3278044"/>
    <n v="12581469.5881557"/>
    <n v="5147541.1416612603"/>
    <n v="3905046.9623471"/>
    <n v="1429580.8403487101"/>
    <n v="1675038.81384162"/>
    <n v="220595.64303759599"/>
    <n v="860530.88386430196"/>
    <n v="1933165.5268484999"/>
    <n v="75177731.1231222"/>
  </r>
  <r>
    <x v="0"/>
    <x v="1"/>
    <x v="0"/>
    <x v="0"/>
    <n v="0"/>
    <n v="11"/>
    <n v="1.52795109897852E-10"/>
    <n v="4784972.6127421698"/>
    <n v="6719671.8011777401"/>
    <n v="3618116.56269807"/>
    <n v="417828.82852347498"/>
    <n v="542176.36050910002"/>
    <n v="140242.635308984"/>
    <n v="0"/>
    <n v="0"/>
    <n v="0"/>
    <n v="0"/>
    <n v="16223008.8009595"/>
  </r>
  <r>
    <x v="0"/>
    <x v="1"/>
    <x v="0"/>
    <x v="1"/>
    <m/>
    <m/>
    <m/>
    <m/>
    <m/>
    <m/>
    <m/>
    <m/>
    <m/>
    <m/>
    <m/>
    <m/>
    <m/>
    <m/>
  </r>
  <r>
    <x v="0"/>
    <x v="1"/>
    <x v="0"/>
    <x v="2"/>
    <n v="0"/>
    <n v="144"/>
    <n v="1.6084413800854201E-9"/>
    <n v="106872818.398993"/>
    <n v="86832475.4104684"/>
    <n v="45622492.9257157"/>
    <n v="10952472.426709"/>
    <n v="5306669.0842310796"/>
    <n v="2190787.4647375499"/>
    <n v="1365175.3964563"/>
    <n v="1227174.15589968"/>
    <n v="925172.42900011095"/>
    <n v="3216039.4213215299"/>
    <n v="264511277.11353299"/>
  </r>
  <r>
    <x v="0"/>
    <x v="1"/>
    <x v="1"/>
    <x v="0"/>
    <n v="0"/>
    <n v="15"/>
    <n v="2.3464963305741502E-10"/>
    <n v="8764907.5831134599"/>
    <n v="6826650.3034897503"/>
    <n v="3300068.62717538"/>
    <n v="245839.248026563"/>
    <n v="0"/>
    <n v="0"/>
    <n v="0"/>
    <n v="0"/>
    <n v="0"/>
    <n v="0"/>
    <n v="19137465.761805199"/>
  </r>
  <r>
    <x v="0"/>
    <x v="1"/>
    <x v="1"/>
    <x v="1"/>
    <m/>
    <m/>
    <m/>
    <m/>
    <m/>
    <m/>
    <m/>
    <m/>
    <m/>
    <m/>
    <m/>
    <m/>
    <m/>
    <m/>
  </r>
  <r>
    <x v="0"/>
    <x v="1"/>
    <x v="1"/>
    <x v="2"/>
    <n v="0"/>
    <n v="159"/>
    <n v="6.4295591073459904E-10"/>
    <n v="103706209.65574899"/>
    <n v="57630795.645392098"/>
    <n v="28918427.970386799"/>
    <n v="4441828.0979489498"/>
    <n v="2071234.4330430301"/>
    <n v="773524.04354984302"/>
    <n v="597725.14174895105"/>
    <n v="440249.25648777501"/>
    <n v="440249.25648777501"/>
    <n v="1878664.32436837"/>
    <n v="200898907.82516301"/>
  </r>
  <r>
    <x v="0"/>
    <x v="2"/>
    <x v="0"/>
    <x v="0"/>
    <n v="0"/>
    <n v="215"/>
    <n v="4985299.5031977203"/>
    <n v="223393373.85599899"/>
    <n v="225481314.23697799"/>
    <n v="120870168.937833"/>
    <n v="21476600.242355801"/>
    <n v="9714367.9124267306"/>
    <n v="2595862.7564453701"/>
    <n v="2325560.8186404998"/>
    <n v="2178015.2440114701"/>
    <n v="1942013.5537675"/>
    <n v="33853158.101388603"/>
    <n v="648815735.16304398"/>
  </r>
  <r>
    <x v="0"/>
    <x v="2"/>
    <x v="0"/>
    <x v="1"/>
    <m/>
    <m/>
    <m/>
    <m/>
    <m/>
    <m/>
    <m/>
    <m/>
    <m/>
    <m/>
    <m/>
    <m/>
    <m/>
    <m/>
  </r>
  <r>
    <x v="0"/>
    <x v="2"/>
    <x v="0"/>
    <x v="2"/>
    <n v="0"/>
    <n v="151"/>
    <n v="5.0351900426903698E-10"/>
    <n v="148337254.942065"/>
    <n v="102059202.59419499"/>
    <n v="44831757.026596501"/>
    <n v="7589960.7022718899"/>
    <n v="5636918.18998475"/>
    <n v="1317610.17749882"/>
    <n v="495590.57203805802"/>
    <n v="315321.93752184301"/>
    <n v="288560.40827407502"/>
    <n v="2342772.7328509898"/>
    <n v="313214949.283297"/>
  </r>
  <r>
    <x v="0"/>
    <x v="2"/>
    <x v="1"/>
    <x v="0"/>
    <n v="0"/>
    <n v="696"/>
    <n v="19272472.3907433"/>
    <n v="544375398.64261103"/>
    <n v="498200242.96380198"/>
    <n v="280052844.28889102"/>
    <n v="50853135.565842301"/>
    <n v="18242495.893879902"/>
    <n v="6457063.2070525102"/>
    <n v="3843832.3231325699"/>
    <n v="1740078.2632710701"/>
    <n v="1278834.32827128"/>
    <n v="8460117.51026351"/>
    <n v="1432776515.3777599"/>
  </r>
  <r>
    <x v="0"/>
    <x v="2"/>
    <x v="1"/>
    <x v="1"/>
    <m/>
    <m/>
    <m/>
    <m/>
    <m/>
    <m/>
    <m/>
    <m/>
    <m/>
    <m/>
    <m/>
    <m/>
    <m/>
    <m/>
  </r>
  <r>
    <x v="0"/>
    <x v="2"/>
    <x v="1"/>
    <x v="2"/>
    <n v="0"/>
    <n v="2119"/>
    <n v="1355749.8709333499"/>
    <n v="1168725158.0481601"/>
    <n v="436981198.62910402"/>
    <n v="111754514.15401299"/>
    <n v="18070107.2004789"/>
    <n v="6101172.0873133102"/>
    <n v="1713317.3926355101"/>
    <n v="990257.03994163196"/>
    <n v="647797.13887551904"/>
    <n v="351488.48717487598"/>
    <n v="1469117.0521795901"/>
    <n v="1748159877.1008101"/>
  </r>
  <r>
    <x v="0"/>
    <x v="3"/>
    <x v="0"/>
    <x v="0"/>
    <m/>
    <m/>
    <m/>
    <m/>
    <m/>
    <m/>
    <m/>
    <m/>
    <m/>
    <m/>
    <m/>
    <m/>
    <m/>
    <m/>
  </r>
  <r>
    <x v="0"/>
    <x v="3"/>
    <x v="0"/>
    <x v="1"/>
    <m/>
    <m/>
    <m/>
    <m/>
    <m/>
    <m/>
    <m/>
    <m/>
    <m/>
    <m/>
    <m/>
    <m/>
    <m/>
    <m/>
  </r>
  <r>
    <x v="0"/>
    <x v="3"/>
    <x v="0"/>
    <x v="2"/>
    <m/>
    <m/>
    <m/>
    <m/>
    <m/>
    <m/>
    <m/>
    <m/>
    <m/>
    <m/>
    <m/>
    <m/>
    <m/>
    <m/>
  </r>
  <r>
    <x v="0"/>
    <x v="3"/>
    <x v="1"/>
    <x v="0"/>
    <m/>
    <m/>
    <m/>
    <m/>
    <m/>
    <m/>
    <m/>
    <m/>
    <m/>
    <m/>
    <m/>
    <m/>
    <m/>
    <m/>
  </r>
  <r>
    <x v="0"/>
    <x v="3"/>
    <x v="1"/>
    <x v="1"/>
    <m/>
    <m/>
    <m/>
    <m/>
    <m/>
    <m/>
    <m/>
    <m/>
    <m/>
    <m/>
    <m/>
    <m/>
    <m/>
    <m/>
  </r>
  <r>
    <x v="0"/>
    <x v="3"/>
    <x v="1"/>
    <x v="2"/>
    <m/>
    <m/>
    <m/>
    <m/>
    <m/>
    <m/>
    <m/>
    <m/>
    <m/>
    <m/>
    <m/>
    <m/>
    <m/>
    <m/>
  </r>
  <r>
    <x v="0"/>
    <x v="4"/>
    <x v="0"/>
    <x v="0"/>
    <n v="0"/>
    <n v="304"/>
    <n v="27879369.7907455"/>
    <n v="427344783.27209198"/>
    <n v="507562877.79673398"/>
    <n v="469463205.58203501"/>
    <n v="211990226.00461501"/>
    <n v="130918239.31011"/>
    <n v="37477949.880471103"/>
    <n v="19126915.596270099"/>
    <n v="6460838.6046166997"/>
    <n v="3817084.1125828298"/>
    <n v="67002556.805670202"/>
    <n v="1909044046.75594"/>
  </r>
  <r>
    <x v="0"/>
    <x v="4"/>
    <x v="0"/>
    <x v="1"/>
    <n v="0"/>
    <n v="438"/>
    <n v="21838319.167613599"/>
    <n v="1244105963.7204299"/>
    <n v="1129735039.1435399"/>
    <n v="712170064.56484497"/>
    <n v="139152759.793596"/>
    <n v="96951383.052236706"/>
    <n v="35695056.448564999"/>
    <n v="22647527.693449698"/>
    <n v="9508482.1071296297"/>
    <n v="5496416.5086896503"/>
    <n v="42809355.947265998"/>
    <n v="3460110368.1473699"/>
  </r>
  <r>
    <x v="0"/>
    <x v="4"/>
    <x v="0"/>
    <x v="2"/>
    <n v="0"/>
    <n v="56"/>
    <n v="-3.2523530535399901E-9"/>
    <n v="68263145.3351008"/>
    <n v="90036240.750246897"/>
    <n v="71585484.353986293"/>
    <n v="15186659.593790499"/>
    <n v="10999752.297581799"/>
    <n v="3911073.6352556502"/>
    <n v="1837353.77663139"/>
    <n v="1615837.8301439499"/>
    <n v="1320737.72384424"/>
    <n v="2137651.3656992801"/>
    <n v="266893936.66228101"/>
  </r>
  <r>
    <x v="0"/>
    <x v="4"/>
    <x v="1"/>
    <x v="0"/>
    <n v="0"/>
    <n v="72"/>
    <n v="-1.03091224445961E-9"/>
    <n v="94876558.269262597"/>
    <n v="47127700.513614401"/>
    <n v="42961044.3174197"/>
    <n v="19814286.2221382"/>
    <n v="12126951.241583001"/>
    <n v="5239175.1018832"/>
    <n v="9750679.9318495505"/>
    <n v="8210905.5880310098"/>
    <n v="1607112.7157403501"/>
    <n v="19935681.906180698"/>
    <n v="261650095.80770299"/>
  </r>
  <r>
    <x v="0"/>
    <x v="4"/>
    <x v="1"/>
    <x v="1"/>
    <n v="0"/>
    <n v="153"/>
    <n v="824742.52374239499"/>
    <n v="308801179.88301301"/>
    <n v="240022752.45560101"/>
    <n v="128358704.093189"/>
    <n v="34696345.746339798"/>
    <n v="24837430.702428099"/>
    <n v="9796467.5797711201"/>
    <n v="9381925.3692573495"/>
    <n v="8664504.7752497904"/>
    <n v="9899876.4530372098"/>
    <n v="19445662.040223598"/>
    <n v="794729591.62185204"/>
  </r>
  <r>
    <x v="0"/>
    <x v="4"/>
    <x v="1"/>
    <x v="2"/>
    <n v="0"/>
    <n v="24"/>
    <n v="-2.1718733478337502E-9"/>
    <n v="72460211.839663893"/>
    <n v="41506838.571756102"/>
    <n v="18582715.070204299"/>
    <n v="7310381.2246633703"/>
    <n v="2103493.0957958698"/>
    <n v="22672.3417363513"/>
    <n v="0"/>
    <n v="0"/>
    <n v="0"/>
    <n v="0"/>
    <n v="141986312.14381999"/>
  </r>
  <r>
    <x v="0"/>
    <x v="5"/>
    <x v="0"/>
    <x v="0"/>
    <n v="0"/>
    <n v="7"/>
    <n v="1.81898940354586E-11"/>
    <n v="4612789.9418850197"/>
    <n v="1039939.22268216"/>
    <n v="367669.65858420002"/>
    <n v="55191.600666219703"/>
    <n v="0"/>
    <n v="0"/>
    <n v="0"/>
    <n v="0"/>
    <n v="0"/>
    <n v="0"/>
    <n v="6075590.4238176001"/>
  </r>
  <r>
    <x v="0"/>
    <x v="5"/>
    <x v="0"/>
    <x v="1"/>
    <m/>
    <m/>
    <m/>
    <m/>
    <m/>
    <m/>
    <m/>
    <m/>
    <m/>
    <m/>
    <m/>
    <m/>
    <m/>
    <m/>
  </r>
  <r>
    <x v="0"/>
    <x v="5"/>
    <x v="0"/>
    <x v="2"/>
    <n v="0"/>
    <n v="6"/>
    <n v="-2.1100277081131899E-10"/>
    <n v="2042271.3888628399"/>
    <n v="1082375.2741479001"/>
    <n v="469836.57622325298"/>
    <n v="51232.657343700099"/>
    <n v="0"/>
    <n v="0"/>
    <n v="0"/>
    <n v="0"/>
    <n v="0"/>
    <n v="0"/>
    <n v="3645715.8965776898"/>
  </r>
  <r>
    <x v="0"/>
    <x v="5"/>
    <x v="1"/>
    <x v="0"/>
    <n v="0"/>
    <n v="1"/>
    <n v="3.6379788070917101E-12"/>
    <n v="301237.44484361098"/>
    <n v="0"/>
    <n v="0"/>
    <n v="0"/>
    <n v="0"/>
    <n v="0"/>
    <n v="0"/>
    <n v="0"/>
    <n v="0"/>
    <n v="0"/>
    <n v="301237.44484361098"/>
  </r>
  <r>
    <x v="0"/>
    <x v="5"/>
    <x v="1"/>
    <x v="1"/>
    <m/>
    <m/>
    <m/>
    <m/>
    <m/>
    <m/>
    <m/>
    <m/>
    <m/>
    <m/>
    <m/>
    <m/>
    <m/>
    <m/>
  </r>
  <r>
    <x v="0"/>
    <x v="5"/>
    <x v="1"/>
    <x v="2"/>
    <n v="0"/>
    <n v="22"/>
    <n v="-1.7462298274040199E-10"/>
    <n v="12782392.7977395"/>
    <n v="3657353.5866424399"/>
    <n v="600869.86212859699"/>
    <n v="0"/>
    <n v="0"/>
    <n v="0"/>
    <n v="0"/>
    <n v="0"/>
    <n v="0"/>
    <n v="0"/>
    <n v="17040616.246510498"/>
  </r>
  <r>
    <x v="1"/>
    <x v="0"/>
    <x v="0"/>
    <x v="0"/>
    <n v="0"/>
    <n v="492"/>
    <n v="8841044.1167198401"/>
    <n v="1262419419.1299701"/>
    <n v="1169919068.9581201"/>
    <n v="974138745.45793498"/>
    <n v="420945333.65554303"/>
    <n v="318348385.23445201"/>
    <n v="123827338.776521"/>
    <n v="100296705.01936001"/>
    <n v="80298438.071402103"/>
    <n v="64089592.945558697"/>
    <n v="362733043.48521203"/>
    <n v="4885857114.8507996"/>
  </r>
  <r>
    <x v="1"/>
    <x v="0"/>
    <x v="0"/>
    <x v="1"/>
    <n v="0"/>
    <n v="398"/>
    <n v="12385171.363973901"/>
    <n v="794665128.05274606"/>
    <n v="773720649.90771306"/>
    <n v="592113160.96519995"/>
    <n v="220326222.06373301"/>
    <n v="182578121.07531399"/>
    <n v="74413270.617368907"/>
    <n v="60523262.826983102"/>
    <n v="47757885.464024"/>
    <n v="41205513.609504603"/>
    <n v="189381028.21091601"/>
    <n v="2989069414.1574798"/>
  </r>
  <r>
    <x v="1"/>
    <x v="0"/>
    <x v="0"/>
    <x v="2"/>
    <n v="0"/>
    <n v="176"/>
    <n v="1.8158971215598298E-8"/>
    <n v="556622028.89199996"/>
    <n v="541146858.74573898"/>
    <n v="449720687.07824498"/>
    <n v="194374123.89161599"/>
    <n v="180111359.20438701"/>
    <n v="81487112.205909997"/>
    <n v="66708011.557354704"/>
    <n v="60243611.568334296"/>
    <n v="56766198.663815796"/>
    <n v="303340175.26982099"/>
    <n v="2490520167.07722"/>
  </r>
  <r>
    <x v="1"/>
    <x v="0"/>
    <x v="1"/>
    <x v="0"/>
    <n v="0"/>
    <n v="267"/>
    <n v="7291324.8250796404"/>
    <n v="453240395.26304299"/>
    <n v="197262586.20615101"/>
    <n v="103470466.44839101"/>
    <n v="47262832.1434559"/>
    <n v="43647941.708542101"/>
    <n v="20419231.325834401"/>
    <n v="19970265.1862243"/>
    <n v="17711060.121482398"/>
    <n v="15817806.276986299"/>
    <n v="63387871.589730501"/>
    <n v="989481781.09492004"/>
  </r>
  <r>
    <x v="1"/>
    <x v="0"/>
    <x v="1"/>
    <x v="1"/>
    <n v="0"/>
    <n v="362"/>
    <n v="4672.9196153700896"/>
    <n v="648639097.74319196"/>
    <n v="256454725.43471101"/>
    <n v="108525118.043466"/>
    <n v="45397622.136719704"/>
    <n v="40851337.3613768"/>
    <n v="16759176.6635345"/>
    <n v="14868630.7224949"/>
    <n v="14220111.313250599"/>
    <n v="12635151.8963301"/>
    <n v="88326768.069113702"/>
    <n v="1246682412.3038001"/>
  </r>
  <r>
    <x v="1"/>
    <x v="0"/>
    <x v="1"/>
    <x v="2"/>
    <n v="0"/>
    <n v="90"/>
    <n v="3.2778189051896301E-9"/>
    <n v="142992825.37263599"/>
    <n v="91674205.514546201"/>
    <n v="85482342.360531196"/>
    <n v="32700112.9303234"/>
    <n v="19508011.6232072"/>
    <n v="7317241.2780033201"/>
    <n v="8642644.3436706495"/>
    <n v="8777520.8391981907"/>
    <n v="8994345.0495454501"/>
    <n v="27676155.269640099"/>
    <n v="433765404.58130199"/>
  </r>
  <r>
    <x v="1"/>
    <x v="1"/>
    <x v="0"/>
    <x v="0"/>
    <n v="0"/>
    <n v="5"/>
    <n v="-3.7834979593753799E-10"/>
    <n v="4487060.7167098597"/>
    <n v="12640029.6925939"/>
    <n v="9954022.0598601904"/>
    <n v="813003.07063453295"/>
    <n v="0"/>
    <n v="0"/>
    <n v="0"/>
    <n v="0"/>
    <n v="0"/>
    <n v="0"/>
    <n v="27894115.539798498"/>
  </r>
  <r>
    <x v="1"/>
    <x v="1"/>
    <x v="0"/>
    <x v="1"/>
    <m/>
    <m/>
    <m/>
    <m/>
    <m/>
    <m/>
    <m/>
    <m/>
    <m/>
    <m/>
    <m/>
    <m/>
    <m/>
    <m/>
  </r>
  <r>
    <x v="1"/>
    <x v="1"/>
    <x v="0"/>
    <x v="2"/>
    <n v="0"/>
    <n v="32"/>
    <n v="-2.7657733880914698E-9"/>
    <n v="33502703.573250901"/>
    <n v="44244329.890206397"/>
    <n v="19392368.087572198"/>
    <n v="7289733.7621014304"/>
    <n v="8578958.7002980001"/>
    <n v="4289479.3501490001"/>
    <n v="3838045.1388316401"/>
    <n v="3692929.2169396598"/>
    <n v="3517558.7640074301"/>
    <n v="22904993.8330082"/>
    <n v="151251100.316365"/>
  </r>
  <r>
    <x v="1"/>
    <x v="1"/>
    <x v="1"/>
    <x v="0"/>
    <n v="0"/>
    <n v="11"/>
    <n v="6.5301719587296196E-10"/>
    <n v="23148095.683972001"/>
    <n v="10720230.112741301"/>
    <n v="963148.55640374904"/>
    <n v="139161.24074040999"/>
    <n v="0"/>
    <n v="0"/>
    <n v="0"/>
    <n v="0"/>
    <n v="0"/>
    <n v="0"/>
    <n v="34970635.593857497"/>
  </r>
  <r>
    <x v="1"/>
    <x v="1"/>
    <x v="1"/>
    <x v="1"/>
    <m/>
    <m/>
    <m/>
    <m/>
    <m/>
    <m/>
    <m/>
    <m/>
    <m/>
    <m/>
    <m/>
    <m/>
    <m/>
    <m/>
  </r>
  <r>
    <x v="1"/>
    <x v="1"/>
    <x v="1"/>
    <x v="2"/>
    <n v="0"/>
    <n v="61"/>
    <n v="4.6647983253933498E-9"/>
    <n v="163514417.91514"/>
    <n v="38401758.918577597"/>
    <n v="15832271.794826901"/>
    <n v="7968564.3222396905"/>
    <n v="2774195.2237999798"/>
    <n v="543113.14054508496"/>
    <n v="98155.842144318798"/>
    <n v="0"/>
    <n v="0"/>
    <n v="0"/>
    <n v="229132477.15727401"/>
  </r>
  <r>
    <x v="1"/>
    <x v="2"/>
    <x v="0"/>
    <x v="0"/>
    <n v="0"/>
    <n v="131"/>
    <n v="-2.1736923372373001E-8"/>
    <n v="384638566.23757702"/>
    <n v="342048099.01657099"/>
    <n v="216653715.75569999"/>
    <n v="37651581.828120299"/>
    <n v="24156808.757275399"/>
    <n v="7210088.8300592098"/>
    <n v="6257932.2850548197"/>
    <n v="3414914.8378790398"/>
    <n v="2333597.3139101001"/>
    <n v="8960623.5195523892"/>
    <n v="1033325928.3817"/>
  </r>
  <r>
    <x v="1"/>
    <x v="2"/>
    <x v="0"/>
    <x v="1"/>
    <m/>
    <m/>
    <m/>
    <m/>
    <m/>
    <m/>
    <m/>
    <m/>
    <m/>
    <m/>
    <m/>
    <m/>
    <m/>
    <m/>
  </r>
  <r>
    <x v="1"/>
    <x v="2"/>
    <x v="0"/>
    <x v="2"/>
    <n v="0"/>
    <n v="30"/>
    <n v="-2.1317418941180201E-9"/>
    <n v="57338358.889911599"/>
    <n v="38936662.258776203"/>
    <n v="22396151.0846745"/>
    <n v="5797859.8173093898"/>
    <n v="5080429.9265691098"/>
    <n v="2077182.88671442"/>
    <n v="1749896.6168599599"/>
    <n v="1402368.4245452001"/>
    <n v="1402368.4245452001"/>
    <n v="3598830.0072048199"/>
    <n v="139780108.33711001"/>
  </r>
  <r>
    <x v="1"/>
    <x v="2"/>
    <x v="1"/>
    <x v="0"/>
    <n v="0"/>
    <n v="1213"/>
    <n v="-2.4577957447036199E-8"/>
    <n v="3854186287.4540901"/>
    <n v="1903116535.88955"/>
    <n v="744952527.63061297"/>
    <n v="228189989.66743201"/>
    <n v="155298834.678018"/>
    <n v="56825067.985206902"/>
    <n v="51246973.322917797"/>
    <n v="42210510.167427503"/>
    <n v="35492189.3952334"/>
    <n v="123270288.92535099"/>
    <n v="7194789205.1158504"/>
  </r>
  <r>
    <x v="1"/>
    <x v="2"/>
    <x v="1"/>
    <x v="1"/>
    <m/>
    <m/>
    <m/>
    <m/>
    <m/>
    <m/>
    <m/>
    <m/>
    <m/>
    <m/>
    <m/>
    <m/>
    <m/>
    <m/>
  </r>
  <r>
    <x v="1"/>
    <x v="2"/>
    <x v="1"/>
    <x v="2"/>
    <n v="0"/>
    <n v="1088"/>
    <n v="145020926.93241501"/>
    <n v="1473927419.62817"/>
    <n v="353459246.42245799"/>
    <n v="154900620.51654401"/>
    <n v="58068826.948920801"/>
    <n v="38017872.452904299"/>
    <n v="10085677.288229"/>
    <n v="8119054.3767614001"/>
    <n v="5821164.3143008603"/>
    <n v="5075291.5346586704"/>
    <n v="36787895.169039004"/>
    <n v="2289283995.5844002"/>
  </r>
  <r>
    <x v="1"/>
    <x v="3"/>
    <x v="0"/>
    <x v="0"/>
    <m/>
    <m/>
    <m/>
    <m/>
    <m/>
    <m/>
    <m/>
    <m/>
    <m/>
    <m/>
    <m/>
    <m/>
    <m/>
    <m/>
  </r>
  <r>
    <x v="1"/>
    <x v="3"/>
    <x v="0"/>
    <x v="1"/>
    <m/>
    <m/>
    <m/>
    <m/>
    <m/>
    <m/>
    <m/>
    <m/>
    <m/>
    <m/>
    <m/>
    <m/>
    <m/>
    <m/>
  </r>
  <r>
    <x v="1"/>
    <x v="3"/>
    <x v="0"/>
    <x v="2"/>
    <m/>
    <m/>
    <m/>
    <m/>
    <m/>
    <m/>
    <m/>
    <m/>
    <m/>
    <m/>
    <m/>
    <m/>
    <m/>
    <m/>
  </r>
  <r>
    <x v="1"/>
    <x v="3"/>
    <x v="1"/>
    <x v="0"/>
    <m/>
    <m/>
    <m/>
    <m/>
    <m/>
    <m/>
    <m/>
    <m/>
    <m/>
    <m/>
    <m/>
    <m/>
    <m/>
    <m/>
  </r>
  <r>
    <x v="1"/>
    <x v="3"/>
    <x v="1"/>
    <x v="1"/>
    <m/>
    <m/>
    <m/>
    <m/>
    <m/>
    <m/>
    <m/>
    <m/>
    <m/>
    <m/>
    <m/>
    <m/>
    <m/>
    <m/>
  </r>
  <r>
    <x v="1"/>
    <x v="3"/>
    <x v="1"/>
    <x v="2"/>
    <n v="0"/>
    <n v="1980"/>
    <n v="698448792.205338"/>
    <n v="1552383201.4284401"/>
    <n v="1005124515.91234"/>
    <n v="776523516.01778603"/>
    <n v="226061020.10228601"/>
    <n v="146131561.169671"/>
    <n v="54904263.275634103"/>
    <n v="41076874.824611902"/>
    <n v="31206031.168997001"/>
    <n v="20962539.689911202"/>
    <n v="169323679.42721099"/>
    <n v="4722145995.22223"/>
  </r>
  <r>
    <x v="1"/>
    <x v="4"/>
    <x v="0"/>
    <x v="0"/>
    <n v="0"/>
    <n v="10"/>
    <n v="-2.17696651816368E-8"/>
    <n v="157486226.752184"/>
    <n v="106653859.0122"/>
    <n v="88386506.495202407"/>
    <n v="37080429.356410697"/>
    <n v="23109193.288212001"/>
    <n v="5261644.1372934198"/>
    <n v="5261644.1372934198"/>
    <n v="5261644.1372934198"/>
    <n v="5167915.9998069396"/>
    <n v="7604382.9645726904"/>
    <n v="441273446.280469"/>
  </r>
  <r>
    <x v="1"/>
    <x v="4"/>
    <x v="0"/>
    <x v="1"/>
    <n v="0"/>
    <n v="57"/>
    <n v="1.7003912944346699E-8"/>
    <n v="241500021.58364099"/>
    <n v="250933669.64606899"/>
    <n v="271104086.66951603"/>
    <n v="134335922.36224899"/>
    <n v="122055272.58788399"/>
    <n v="46090475.041070499"/>
    <n v="30495801.843474001"/>
    <n v="27638581.042816501"/>
    <n v="25747831.902385801"/>
    <n v="166069191.523918"/>
    <n v="1315970854.2030201"/>
  </r>
  <r>
    <x v="1"/>
    <x v="4"/>
    <x v="0"/>
    <x v="2"/>
    <n v="0"/>
    <n v="20"/>
    <n v="8.1636244431138006E-9"/>
    <n v="141524621.75627899"/>
    <n v="144342141.89777401"/>
    <n v="104396311.332499"/>
    <n v="49228134.419841804"/>
    <n v="38711801.240217403"/>
    <n v="18798346.906264901"/>
    <n v="12109640.958571199"/>
    <n v="10479228.189271299"/>
    <n v="6126702.5337322596"/>
    <n v="20303132.810063701"/>
    <n v="546020062.04451394"/>
  </r>
  <r>
    <x v="1"/>
    <x v="4"/>
    <x v="1"/>
    <x v="0"/>
    <n v="0"/>
    <n v="2"/>
    <n v="3.0267983675003101E-9"/>
    <n v="21566341.926373299"/>
    <n v="9724159.2762160003"/>
    <n v="9724159.2762160003"/>
    <n v="4862079.6381080002"/>
    <n v="4862079.6381080002"/>
    <n v="2431039.8190540001"/>
    <n v="2431039.8190540001"/>
    <n v="2431039.8190540001"/>
    <n v="2431039.8190540001"/>
    <n v="20419409.662452199"/>
    <n v="80882388.693689495"/>
  </r>
  <r>
    <x v="1"/>
    <x v="4"/>
    <x v="1"/>
    <x v="1"/>
    <n v="0"/>
    <n v="7"/>
    <n v="3.7689460441470097E-9"/>
    <n v="33084284.250848301"/>
    <n v="6487161.7649453497"/>
    <n v="7337559.5487140398"/>
    <n v="4410529.0601473497"/>
    <n v="4410529.0601473497"/>
    <n v="2205264.5300736702"/>
    <n v="2205264.5300736702"/>
    <n v="2205264.5300736702"/>
    <n v="1020105.40162256"/>
    <n v="4207332.0435212301"/>
    <n v="67573294.720167205"/>
  </r>
  <r>
    <x v="1"/>
    <x v="4"/>
    <x v="1"/>
    <x v="2"/>
    <n v="0"/>
    <n v="5"/>
    <n v="8.7311491370201098E-11"/>
    <n v="13938480.005165"/>
    <n v="14924776.2775559"/>
    <n v="22082899.987072501"/>
    <n v="6128832.2049786998"/>
    <n v="3310214.8963193102"/>
    <n v="0"/>
    <n v="0"/>
    <n v="0"/>
    <n v="0"/>
    <n v="6548375.9360962501"/>
    <n v="66933579.307187699"/>
  </r>
  <r>
    <x v="1"/>
    <x v="5"/>
    <x v="0"/>
    <x v="0"/>
    <m/>
    <m/>
    <m/>
    <m/>
    <m/>
    <m/>
    <m/>
    <m/>
    <m/>
    <m/>
    <m/>
    <m/>
    <m/>
    <m/>
  </r>
  <r>
    <x v="1"/>
    <x v="5"/>
    <x v="0"/>
    <x v="1"/>
    <m/>
    <m/>
    <m/>
    <m/>
    <m/>
    <m/>
    <m/>
    <m/>
    <m/>
    <m/>
    <m/>
    <m/>
    <m/>
    <m/>
  </r>
  <r>
    <x v="1"/>
    <x v="5"/>
    <x v="0"/>
    <x v="2"/>
    <m/>
    <m/>
    <m/>
    <m/>
    <m/>
    <m/>
    <m/>
    <m/>
    <m/>
    <m/>
    <m/>
    <m/>
    <m/>
    <m/>
  </r>
  <r>
    <x v="1"/>
    <x v="5"/>
    <x v="1"/>
    <x v="0"/>
    <n v="0"/>
    <n v="1"/>
    <n v="0"/>
    <n v="1261189.39407883"/>
    <n v="0"/>
    <n v="0"/>
    <n v="0"/>
    <n v="0"/>
    <n v="0"/>
    <n v="0"/>
    <n v="0"/>
    <n v="0"/>
    <n v="0"/>
    <n v="1261189.39407883"/>
  </r>
  <r>
    <x v="1"/>
    <x v="5"/>
    <x v="1"/>
    <x v="1"/>
    <m/>
    <m/>
    <m/>
    <m/>
    <m/>
    <m/>
    <m/>
    <m/>
    <m/>
    <m/>
    <m/>
    <m/>
    <m/>
    <m/>
  </r>
  <r>
    <x v="1"/>
    <x v="5"/>
    <x v="1"/>
    <x v="2"/>
    <n v="0"/>
    <n v="4"/>
    <n v="-1.7462298274040199E-10"/>
    <n v="2761845.1247617099"/>
    <n v="1130601.2758553899"/>
    <n v="0"/>
    <n v="0"/>
    <n v="0"/>
    <n v="0"/>
    <n v="0"/>
    <n v="0"/>
    <n v="0"/>
    <n v="0"/>
    <n v="3892446.4006170998"/>
  </r>
  <r>
    <x v="2"/>
    <x v="0"/>
    <x v="0"/>
    <x v="0"/>
    <n v="0"/>
    <n v="4103"/>
    <n v="759452.95997210802"/>
    <n v="1132589050.4948699"/>
    <n v="1060910709.33235"/>
    <n v="780038504.64101696"/>
    <n v="220762605.497704"/>
    <n v="100899156.208709"/>
    <n v="26536887.279990502"/>
    <n v="18073489.514768101"/>
    <n v="12711497.427132299"/>
    <n v="9709477.1807623506"/>
    <n v="23201921.710361999"/>
    <n v="3386192752.2476301"/>
  </r>
  <r>
    <x v="2"/>
    <x v="0"/>
    <x v="0"/>
    <x v="1"/>
    <n v="0"/>
    <n v="7421"/>
    <n v="10483269.175215701"/>
    <n v="2182671559.4032998"/>
    <n v="2045791337.7161801"/>
    <n v="1589158750.7432899"/>
    <n v="396686474.83482599"/>
    <n v="179497689.46557599"/>
    <n v="48933205.6068611"/>
    <n v="34756552.4691291"/>
    <n v="25860065.528113399"/>
    <n v="18715010.236494001"/>
    <n v="81456611.748194396"/>
    <n v="6614010526.9271898"/>
  </r>
  <r>
    <x v="2"/>
    <x v="0"/>
    <x v="0"/>
    <x v="2"/>
    <n v="0"/>
    <n v="102"/>
    <n v="-3.0468072509393101E-10"/>
    <n v="32137329.0513428"/>
    <n v="25555215.691127699"/>
    <n v="17058603.079853501"/>
    <n v="4750779.1129609998"/>
    <n v="2294772.71162281"/>
    <n v="641257.29108944198"/>
    <n v="491408.86479240598"/>
    <n v="263537.96112390899"/>
    <n v="180318.86261164999"/>
    <n v="428801.45614310901"/>
    <n v="83802024.082668304"/>
  </r>
  <r>
    <x v="2"/>
    <x v="0"/>
    <x v="1"/>
    <x v="0"/>
    <n v="0"/>
    <n v="2442"/>
    <n v="461484.02996861801"/>
    <n v="575291917.41048098"/>
    <n v="418294392.733702"/>
    <n v="239404080.48433301"/>
    <n v="45189618.413212098"/>
    <n v="15677128.7446911"/>
    <n v="3814048.3627819601"/>
    <n v="2467863.0214079199"/>
    <n v="1690714.4372167101"/>
    <n v="1320659.2117619901"/>
    <n v="2416494.97119423"/>
    <n v="1306028401.82075"/>
  </r>
  <r>
    <x v="2"/>
    <x v="0"/>
    <x v="1"/>
    <x v="1"/>
    <n v="0"/>
    <n v="4527"/>
    <n v="971576.20128189796"/>
    <n v="1081876687.5910299"/>
    <n v="788625662.42813897"/>
    <n v="479328396.99746197"/>
    <n v="74172598.824174196"/>
    <n v="26741335.1692021"/>
    <n v="6776076.9179390902"/>
    <n v="4805396.6932693198"/>
    <n v="3185604.3245771201"/>
    <n v="2153242.0370854498"/>
    <n v="14510875.861795001"/>
    <n v="2483147453.0459499"/>
  </r>
  <r>
    <x v="2"/>
    <x v="0"/>
    <x v="1"/>
    <x v="2"/>
    <n v="0"/>
    <n v="22"/>
    <n v="-2.25554686039686E-10"/>
    <n v="4964643.5988835199"/>
    <n v="3797932.1052674698"/>
    <n v="1909761.54413376"/>
    <n v="281355.09085484198"/>
    <n v="78738.041706149001"/>
    <n v="0"/>
    <n v="0"/>
    <n v="0"/>
    <n v="0"/>
    <n v="0"/>
    <n v="11032430.380845699"/>
  </r>
  <r>
    <x v="2"/>
    <x v="1"/>
    <x v="0"/>
    <x v="0"/>
    <n v="0"/>
    <n v="171"/>
    <n v="7.4066974775632802E-10"/>
    <n v="45066905.479452796"/>
    <n v="39770956.142454103"/>
    <n v="28494148.0312659"/>
    <n v="8171691.3656964898"/>
    <n v="4931868.2669747602"/>
    <n v="1639450.0578079401"/>
    <n v="1162826.40278542"/>
    <n v="657128.14520465303"/>
    <n v="479366.89721255301"/>
    <n v="2116833.9498127201"/>
    <n v="132491174.738667"/>
  </r>
  <r>
    <x v="2"/>
    <x v="1"/>
    <x v="0"/>
    <x v="1"/>
    <m/>
    <m/>
    <m/>
    <m/>
    <m/>
    <m/>
    <m/>
    <m/>
    <m/>
    <m/>
    <m/>
    <m/>
    <m/>
    <m/>
  </r>
  <r>
    <x v="2"/>
    <x v="1"/>
    <x v="0"/>
    <x v="2"/>
    <n v="0"/>
    <n v="891"/>
    <n v="534070.31595081103"/>
    <n v="216360997.63440901"/>
    <n v="199239798.16234899"/>
    <n v="156047339.46916899"/>
    <n v="47142244.583429299"/>
    <n v="28094438.8814991"/>
    <n v="8036620.00865079"/>
    <n v="5156871.0258950302"/>
    <n v="2878209.6374936998"/>
    <n v="1869404.3026560401"/>
    <n v="5303958.1190216802"/>
    <n v="670663952.14052403"/>
  </r>
  <r>
    <x v="2"/>
    <x v="1"/>
    <x v="1"/>
    <x v="0"/>
    <n v="0"/>
    <n v="109"/>
    <n v="-7.4430772656342004E-10"/>
    <n v="23875509.429677099"/>
    <n v="21336875.998975601"/>
    <n v="15990031.957817599"/>
    <n v="3320473.4262517001"/>
    <n v="1353066.1712010801"/>
    <n v="354386.969476083"/>
    <n v="223796.88923082201"/>
    <n v="209057.48556592799"/>
    <n v="136568.77688377601"/>
    <n v="165392.78140817399"/>
    <n v="66965159.886487901"/>
  </r>
  <r>
    <x v="2"/>
    <x v="1"/>
    <x v="1"/>
    <x v="1"/>
    <m/>
    <m/>
    <m/>
    <m/>
    <m/>
    <m/>
    <m/>
    <m/>
    <m/>
    <m/>
    <m/>
    <m/>
    <m/>
    <m/>
  </r>
  <r>
    <x v="2"/>
    <x v="1"/>
    <x v="1"/>
    <x v="2"/>
    <n v="0"/>
    <n v="649"/>
    <n v="4.0046188587439201E-11"/>
    <n v="147910140.700277"/>
    <n v="125424010.277539"/>
    <n v="70511992.403318301"/>
    <n v="13780137.422469201"/>
    <n v="5581144.8688048096"/>
    <n v="1179427.98481014"/>
    <n v="720676.79769987403"/>
    <n v="425983.46895476198"/>
    <n v="333823.30177279102"/>
    <n v="872689.80263820698"/>
    <n v="366740027.028283"/>
  </r>
  <r>
    <x v="2"/>
    <x v="2"/>
    <x v="0"/>
    <x v="0"/>
    <n v="0"/>
    <n v="1137"/>
    <n v="1319964.1107183399"/>
    <n v="295855911.50425601"/>
    <n v="273594148.40284801"/>
    <n v="211764988.81521001"/>
    <n v="53796550.700070597"/>
    <n v="22507399.993021801"/>
    <n v="5940176.0017951103"/>
    <n v="3712782.50245872"/>
    <n v="2404618.74774276"/>
    <n v="1732431.6727922601"/>
    <n v="7942700.2415715102"/>
    <n v="880571672.69248605"/>
  </r>
  <r>
    <x v="2"/>
    <x v="2"/>
    <x v="0"/>
    <x v="1"/>
    <m/>
    <m/>
    <m/>
    <m/>
    <m/>
    <m/>
    <m/>
    <m/>
    <m/>
    <m/>
    <m/>
    <m/>
    <m/>
    <m/>
  </r>
  <r>
    <x v="2"/>
    <x v="2"/>
    <x v="0"/>
    <x v="2"/>
    <n v="0"/>
    <n v="1205"/>
    <n v="-2.10705763947772E-9"/>
    <n v="257904777.14430499"/>
    <n v="229421666.46121401"/>
    <n v="169460467.59556901"/>
    <n v="51023402.5770007"/>
    <n v="29224524.009791601"/>
    <n v="8342459.4922189396"/>
    <n v="5775487.1850033598"/>
    <n v="3035005.4780457499"/>
    <n v="1752710.9796221801"/>
    <n v="4405345.7821538802"/>
    <n v="760345846.70492494"/>
  </r>
  <r>
    <x v="2"/>
    <x v="2"/>
    <x v="1"/>
    <x v="0"/>
    <n v="0"/>
    <n v="3482"/>
    <n v="3037594.6967236102"/>
    <n v="807480739.93474102"/>
    <n v="730758390.65431404"/>
    <n v="524134972.54233402"/>
    <n v="101903429.62556399"/>
    <n v="36792584.329527199"/>
    <n v="9051316.4819955695"/>
    <n v="6036972.94899741"/>
    <n v="3834930.9975348799"/>
    <n v="2624638.3818508899"/>
    <n v="7510296.6297420198"/>
    <n v="2233165867.22332"/>
  </r>
  <r>
    <x v="2"/>
    <x v="2"/>
    <x v="1"/>
    <x v="1"/>
    <m/>
    <m/>
    <m/>
    <m/>
    <m/>
    <m/>
    <m/>
    <m/>
    <m/>
    <m/>
    <m/>
    <m/>
    <m/>
    <m/>
  </r>
  <r>
    <x v="2"/>
    <x v="2"/>
    <x v="1"/>
    <x v="2"/>
    <n v="0"/>
    <n v="6489"/>
    <n v="324407.42441401299"/>
    <n v="1099665746.6596799"/>
    <n v="619003065.87026095"/>
    <n v="257345024.02837101"/>
    <n v="43512678.934260897"/>
    <n v="18321424.109370701"/>
    <n v="3932478.0566611099"/>
    <n v="2253822.3762304899"/>
    <n v="1433665.10965738"/>
    <n v="936613.88385987503"/>
    <n v="4705583.4257578701"/>
    <n v="2051434509.87852"/>
  </r>
  <r>
    <x v="2"/>
    <x v="3"/>
    <x v="0"/>
    <x v="0"/>
    <m/>
    <m/>
    <m/>
    <m/>
    <m/>
    <m/>
    <m/>
    <m/>
    <m/>
    <m/>
    <m/>
    <m/>
    <m/>
    <m/>
  </r>
  <r>
    <x v="2"/>
    <x v="3"/>
    <x v="0"/>
    <x v="1"/>
    <m/>
    <m/>
    <m/>
    <m/>
    <m/>
    <m/>
    <m/>
    <m/>
    <m/>
    <m/>
    <m/>
    <m/>
    <m/>
    <m/>
  </r>
  <r>
    <x v="2"/>
    <x v="3"/>
    <x v="0"/>
    <x v="2"/>
    <m/>
    <m/>
    <m/>
    <m/>
    <m/>
    <m/>
    <m/>
    <m/>
    <m/>
    <m/>
    <m/>
    <m/>
    <m/>
    <m/>
  </r>
  <r>
    <x v="2"/>
    <x v="3"/>
    <x v="1"/>
    <x v="0"/>
    <m/>
    <m/>
    <m/>
    <m/>
    <m/>
    <m/>
    <m/>
    <m/>
    <m/>
    <m/>
    <m/>
    <m/>
    <m/>
    <m/>
  </r>
  <r>
    <x v="2"/>
    <x v="3"/>
    <x v="1"/>
    <x v="1"/>
    <m/>
    <m/>
    <m/>
    <m/>
    <m/>
    <m/>
    <m/>
    <m/>
    <m/>
    <m/>
    <m/>
    <m/>
    <m/>
    <m/>
  </r>
  <r>
    <x v="2"/>
    <x v="3"/>
    <x v="1"/>
    <x v="2"/>
    <m/>
    <m/>
    <m/>
    <m/>
    <m/>
    <m/>
    <m/>
    <m/>
    <m/>
    <m/>
    <m/>
    <m/>
    <m/>
    <m/>
  </r>
  <r>
    <x v="2"/>
    <x v="4"/>
    <x v="0"/>
    <x v="0"/>
    <n v="0"/>
    <n v="3"/>
    <n v="-2.0190782379358999E-10"/>
    <n v="773512.66969899996"/>
    <n v="773512.66969899996"/>
    <n v="773512.66969899996"/>
    <n v="261069.55502584801"/>
    <n v="0"/>
    <n v="0"/>
    <n v="0"/>
    <n v="0"/>
    <n v="0"/>
    <n v="0"/>
    <n v="2581607.5641228501"/>
  </r>
  <r>
    <x v="2"/>
    <x v="4"/>
    <x v="0"/>
    <x v="1"/>
    <m/>
    <m/>
    <m/>
    <m/>
    <m/>
    <m/>
    <m/>
    <m/>
    <m/>
    <m/>
    <m/>
    <m/>
    <m/>
    <m/>
  </r>
  <r>
    <x v="2"/>
    <x v="4"/>
    <x v="0"/>
    <x v="2"/>
    <n v="0"/>
    <n v="1"/>
    <n v="1.6370904631912701E-10"/>
    <n v="486207.96381079999"/>
    <n v="486207.96381079999"/>
    <n v="486207.96381079999"/>
    <n v="19769.778363215901"/>
    <n v="0"/>
    <n v="0"/>
    <n v="0"/>
    <n v="0"/>
    <n v="0"/>
    <n v="0"/>
    <n v="1478393.66979562"/>
  </r>
  <r>
    <x v="2"/>
    <x v="4"/>
    <x v="1"/>
    <x v="0"/>
    <n v="0"/>
    <n v="2"/>
    <n v="-6.5483618527650794E-11"/>
    <n v="946297.31799540005"/>
    <n v="946297.31799540005"/>
    <n v="700532.78140157205"/>
    <n v="231049.23900100001"/>
    <n v="165836.96453761499"/>
    <n v="0"/>
    <n v="0"/>
    <n v="0"/>
    <n v="0"/>
    <n v="0"/>
    <n v="2990013.6209309902"/>
  </r>
  <r>
    <x v="2"/>
    <x v="4"/>
    <x v="1"/>
    <x v="1"/>
    <m/>
    <m/>
    <m/>
    <m/>
    <m/>
    <m/>
    <m/>
    <m/>
    <m/>
    <m/>
    <m/>
    <m/>
    <m/>
    <m/>
  </r>
  <r>
    <x v="2"/>
    <x v="4"/>
    <x v="1"/>
    <x v="2"/>
    <m/>
    <m/>
    <m/>
    <m/>
    <m/>
    <m/>
    <m/>
    <m/>
    <m/>
    <m/>
    <m/>
    <m/>
    <m/>
    <m/>
  </r>
  <r>
    <x v="2"/>
    <x v="5"/>
    <x v="0"/>
    <x v="0"/>
    <n v="0"/>
    <n v="32"/>
    <n v="1.11299414129462E-10"/>
    <n v="6213735.8564280597"/>
    <n v="3647722.9433126599"/>
    <n v="3265070.2607703898"/>
    <n v="1356927.08309665"/>
    <n v="711092.70303351595"/>
    <n v="148804.28887534401"/>
    <n v="100456.19087000001"/>
    <n v="157555.01210407299"/>
    <n v="208195.45557807499"/>
    <n v="264109.849072752"/>
    <n v="16073669.643141501"/>
  </r>
  <r>
    <x v="2"/>
    <x v="5"/>
    <x v="0"/>
    <x v="1"/>
    <m/>
    <m/>
    <m/>
    <m/>
    <m/>
    <m/>
    <m/>
    <m/>
    <m/>
    <m/>
    <m/>
    <m/>
    <m/>
    <m/>
  </r>
  <r>
    <x v="2"/>
    <x v="5"/>
    <x v="0"/>
    <x v="2"/>
    <n v="0"/>
    <n v="67"/>
    <n v="2.4972734991024502E-10"/>
    <n v="12577965.2550555"/>
    <n v="10842881.508737599"/>
    <n v="6002506.7716567703"/>
    <n v="1211044.5862237399"/>
    <n v="512365.61719219602"/>
    <n v="157465.07918872501"/>
    <n v="118513.191178882"/>
    <n v="59441.354615689103"/>
    <n v="8036.4952696"/>
    <n v="85930.126771078096"/>
    <n v="31576149.9858898"/>
  </r>
  <r>
    <x v="2"/>
    <x v="5"/>
    <x v="1"/>
    <x v="0"/>
    <n v="0"/>
    <n v="33"/>
    <n v="3.6379788070917097E-11"/>
    <n v="3781893.4180956502"/>
    <n v="2726410.0004189899"/>
    <n v="2643137.6075684498"/>
    <n v="1213971.8831692899"/>
    <n v="658207.74569798703"/>
    <n v="141800.237245745"/>
    <n v="87975.472456442003"/>
    <n v="83480.894059603001"/>
    <n v="82299.959935776002"/>
    <n v="267862.299840589"/>
    <n v="11687039.5184885"/>
  </r>
  <r>
    <x v="2"/>
    <x v="5"/>
    <x v="1"/>
    <x v="1"/>
    <m/>
    <m/>
    <m/>
    <m/>
    <m/>
    <m/>
    <m/>
    <m/>
    <m/>
    <m/>
    <m/>
    <m/>
    <m/>
    <m/>
  </r>
  <r>
    <x v="2"/>
    <x v="5"/>
    <x v="1"/>
    <x v="2"/>
    <n v="0"/>
    <n v="111"/>
    <n v="325135.26432493603"/>
    <n v="20911028.249392599"/>
    <n v="14958930.2749724"/>
    <n v="5720367.7250702698"/>
    <n v="713229.90769062401"/>
    <n v="287094.90921116702"/>
    <n v="46859.393210748902"/>
    <n v="37671.071576249997"/>
    <n v="37671.071576249997"/>
    <n v="37671.071576249997"/>
    <n v="61983.719583640603"/>
    <n v="43137642.658185102"/>
  </r>
  <r>
    <x v="3"/>
    <x v="0"/>
    <x v="0"/>
    <x v="0"/>
    <n v="0"/>
    <n v="66"/>
    <n v="3828.4325405202098"/>
    <n v="540911105.01689804"/>
    <n v="427472218.32044202"/>
    <n v="237035146.14643401"/>
    <n v="91855342.557882696"/>
    <n v="78535400.535490602"/>
    <n v="34948543.8991412"/>
    <n v="32558102.6014442"/>
    <n v="32558102.6014442"/>
    <n v="25687094.0578137"/>
    <n v="182121748.88473701"/>
    <n v="1683686633.05427"/>
  </r>
  <r>
    <x v="3"/>
    <x v="0"/>
    <x v="0"/>
    <x v="1"/>
    <n v="0"/>
    <n v="134"/>
    <n v="27359.504136082101"/>
    <n v="1548648746.7212"/>
    <n v="602201563.92391896"/>
    <n v="463022423.24920601"/>
    <n v="119440265.571427"/>
    <n v="93584982.161727801"/>
    <n v="39448683.701147698"/>
    <n v="37026473.990520202"/>
    <n v="32660660.3984836"/>
    <n v="16991428.816490699"/>
    <n v="100892521.17005201"/>
    <n v="3053945109.2083101"/>
  </r>
  <r>
    <x v="3"/>
    <x v="0"/>
    <x v="0"/>
    <x v="2"/>
    <n v="0"/>
    <n v="5"/>
    <n v="-9.6188159659504907E-9"/>
    <n v="916234217.27930999"/>
    <n v="382016811.76425302"/>
    <n v="506370118.61398202"/>
    <n v="36264.338565786798"/>
    <n v="0"/>
    <n v="0"/>
    <n v="0"/>
    <n v="0"/>
    <n v="0"/>
    <n v="0"/>
    <n v="1804657411.99611"/>
  </r>
  <r>
    <x v="3"/>
    <x v="0"/>
    <x v="1"/>
    <x v="0"/>
    <n v="0"/>
    <n v="219"/>
    <n v="22739.445364558"/>
    <n v="293266064.82007402"/>
    <n v="211598963.048509"/>
    <n v="163014612.90072399"/>
    <n v="32149020.463211998"/>
    <n v="10608645.4840209"/>
    <n v="2203042.71847241"/>
    <n v="1250550.9215729299"/>
    <n v="56141.9118459335"/>
    <n v="91394.980659274705"/>
    <n v="219297.273612683"/>
    <n v="714480473.968068"/>
  </r>
  <r>
    <x v="3"/>
    <x v="0"/>
    <x v="1"/>
    <x v="1"/>
    <n v="0"/>
    <n v="706"/>
    <n v="8330799.1158086304"/>
    <n v="1159053762.7690001"/>
    <n v="846556324.62602401"/>
    <n v="571868231.25485504"/>
    <n v="87320477.528133199"/>
    <n v="31940905.581794299"/>
    <n v="9686158.8014656398"/>
    <n v="6383289.4292564997"/>
    <n v="3879552.15732216"/>
    <n v="3681702.3206037302"/>
    <n v="22323558.180855699"/>
    <n v="2751024761.76512"/>
  </r>
  <r>
    <x v="3"/>
    <x v="0"/>
    <x v="1"/>
    <x v="2"/>
    <n v="0"/>
    <n v="3"/>
    <n v="-1.16415321826935E-10"/>
    <n v="6098624.1248009503"/>
    <n v="15750938.5119697"/>
    <n v="9242529.1123070791"/>
    <n v="556023.52013809502"/>
    <n v="0"/>
    <n v="0"/>
    <n v="0"/>
    <n v="0"/>
    <n v="0"/>
    <n v="0"/>
    <n v="31648115.2692158"/>
  </r>
  <r>
    <x v="3"/>
    <x v="1"/>
    <x v="0"/>
    <x v="0"/>
    <m/>
    <m/>
    <m/>
    <m/>
    <m/>
    <m/>
    <m/>
    <m/>
    <m/>
    <m/>
    <m/>
    <m/>
    <m/>
    <m/>
  </r>
  <r>
    <x v="3"/>
    <x v="1"/>
    <x v="0"/>
    <x v="1"/>
    <m/>
    <m/>
    <m/>
    <m/>
    <m/>
    <m/>
    <m/>
    <m/>
    <m/>
    <m/>
    <m/>
    <m/>
    <m/>
    <m/>
  </r>
  <r>
    <x v="3"/>
    <x v="1"/>
    <x v="0"/>
    <x v="2"/>
    <m/>
    <m/>
    <m/>
    <m/>
    <m/>
    <m/>
    <m/>
    <m/>
    <m/>
    <m/>
    <m/>
    <m/>
    <m/>
    <m/>
  </r>
  <r>
    <x v="3"/>
    <x v="1"/>
    <x v="1"/>
    <x v="0"/>
    <n v="0"/>
    <n v="3"/>
    <n v="1.9213075574953099E-11"/>
    <n v="1335062.7766623001"/>
    <n v="1335062.7766623001"/>
    <n v="1343314.6708196499"/>
    <n v="2401.6284564029002"/>
    <n v="0"/>
    <n v="78322.433825244807"/>
    <n v="147168.31962455"/>
    <n v="147168.31962455"/>
    <n v="770.30490261173702"/>
    <n v="0"/>
    <n v="4389271.2305776104"/>
  </r>
  <r>
    <x v="3"/>
    <x v="1"/>
    <x v="1"/>
    <x v="1"/>
    <m/>
    <m/>
    <m/>
    <m/>
    <m/>
    <m/>
    <m/>
    <m/>
    <m/>
    <m/>
    <m/>
    <m/>
    <m/>
    <m/>
  </r>
  <r>
    <x v="3"/>
    <x v="1"/>
    <x v="1"/>
    <x v="2"/>
    <n v="0"/>
    <n v="10"/>
    <n v="4.7612047637812804E-10"/>
    <n v="6204226.5397433396"/>
    <n v="2765443.8443101598"/>
    <n v="645671.31663776096"/>
    <n v="299011.14286845498"/>
    <n v="281779.61539034999"/>
    <n v="140889.807695175"/>
    <n v="34747.668641657903"/>
    <n v="0"/>
    <n v="0"/>
    <n v="0"/>
    <n v="10371769.9352869"/>
  </r>
  <r>
    <x v="3"/>
    <x v="2"/>
    <x v="0"/>
    <x v="0"/>
    <n v="0"/>
    <n v="4"/>
    <n v="-5.0058588385582003E-9"/>
    <n v="28003167.7669212"/>
    <n v="28003167.7669212"/>
    <n v="24787499.1979113"/>
    <n v="0"/>
    <n v="0"/>
    <n v="0"/>
    <n v="0"/>
    <n v="0"/>
    <n v="0"/>
    <n v="0"/>
    <n v="80793834.731753707"/>
  </r>
  <r>
    <x v="3"/>
    <x v="2"/>
    <x v="0"/>
    <x v="1"/>
    <m/>
    <m/>
    <m/>
    <m/>
    <m/>
    <m/>
    <m/>
    <m/>
    <m/>
    <m/>
    <m/>
    <m/>
    <m/>
    <m/>
  </r>
  <r>
    <x v="3"/>
    <x v="2"/>
    <x v="0"/>
    <x v="2"/>
    <n v="0"/>
    <n v="1"/>
    <n v="8.7311491370201098E-11"/>
    <n v="650956.11683760001"/>
    <n v="406485.930736368"/>
    <n v="0"/>
    <n v="0"/>
    <n v="0"/>
    <n v="0"/>
    <n v="0"/>
    <n v="0"/>
    <n v="0"/>
    <n v="0"/>
    <n v="1057442.0475739699"/>
  </r>
  <r>
    <x v="3"/>
    <x v="2"/>
    <x v="1"/>
    <x v="0"/>
    <n v="0"/>
    <n v="174"/>
    <n v="-3.5298626244184598E-9"/>
    <n v="290676715.40901399"/>
    <n v="522206293.30396003"/>
    <n v="196490058.10356101"/>
    <n v="28862238.6070989"/>
    <n v="17321912.4165502"/>
    <n v="6786448.1144512398"/>
    <n v="5453476.82414685"/>
    <n v="2356104.31357734"/>
    <n v="1804008.4400921301"/>
    <n v="24771418.532399401"/>
    <n v="1096728674.0648501"/>
  </r>
  <r>
    <x v="3"/>
    <x v="2"/>
    <x v="1"/>
    <x v="1"/>
    <m/>
    <m/>
    <m/>
    <m/>
    <m/>
    <m/>
    <m/>
    <m/>
    <m/>
    <m/>
    <m/>
    <m/>
    <m/>
    <m/>
  </r>
  <r>
    <x v="3"/>
    <x v="2"/>
    <x v="1"/>
    <x v="2"/>
    <n v="0"/>
    <n v="757"/>
    <n v="1.2401386584315299E-8"/>
    <n v="584389947.705055"/>
    <n v="208091190.974161"/>
    <n v="60231091.331159703"/>
    <n v="14912990.8169742"/>
    <n v="6910489.7272184901"/>
    <n v="2769212.9273341601"/>
    <n v="2618813.2109157001"/>
    <n v="2579644.8906453699"/>
    <n v="2334114.2739248802"/>
    <n v="44085737.145671099"/>
    <n v="928923233.00306106"/>
  </r>
  <r>
    <x v="3"/>
    <x v="3"/>
    <x v="0"/>
    <x v="0"/>
    <m/>
    <m/>
    <m/>
    <m/>
    <m/>
    <m/>
    <m/>
    <m/>
    <m/>
    <m/>
    <m/>
    <m/>
    <m/>
    <m/>
  </r>
  <r>
    <x v="3"/>
    <x v="3"/>
    <x v="0"/>
    <x v="1"/>
    <m/>
    <m/>
    <m/>
    <m/>
    <m/>
    <m/>
    <m/>
    <m/>
    <m/>
    <m/>
    <m/>
    <m/>
    <m/>
    <m/>
  </r>
  <r>
    <x v="3"/>
    <x v="3"/>
    <x v="0"/>
    <x v="2"/>
    <m/>
    <m/>
    <m/>
    <m/>
    <m/>
    <m/>
    <m/>
    <m/>
    <m/>
    <m/>
    <m/>
    <m/>
    <m/>
    <m/>
  </r>
  <r>
    <x v="3"/>
    <x v="3"/>
    <x v="1"/>
    <x v="0"/>
    <m/>
    <m/>
    <m/>
    <m/>
    <m/>
    <m/>
    <m/>
    <m/>
    <m/>
    <m/>
    <m/>
    <m/>
    <m/>
    <m/>
  </r>
  <r>
    <x v="3"/>
    <x v="3"/>
    <x v="1"/>
    <x v="1"/>
    <m/>
    <m/>
    <m/>
    <m/>
    <m/>
    <m/>
    <m/>
    <m/>
    <m/>
    <m/>
    <m/>
    <m/>
    <m/>
    <m/>
  </r>
  <r>
    <x v="3"/>
    <x v="3"/>
    <x v="1"/>
    <x v="2"/>
    <n v="0"/>
    <n v="6"/>
    <n v="7.2905095294117903E-9"/>
    <n v="54559404.074361101"/>
    <n v="20106306.6026305"/>
    <n v="29507377.6699939"/>
    <n v="10411781.9027211"/>
    <n v="10411781.9027211"/>
    <n v="5205890.9513605703"/>
    <n v="5205890.9513605703"/>
    <n v="5205890.9513605703"/>
    <n v="890227.84222961904"/>
    <n v="5820223.4770016503"/>
    <n v="147324776.32574099"/>
  </r>
  <r>
    <x v="3"/>
    <x v="4"/>
    <x v="0"/>
    <x v="0"/>
    <n v="0"/>
    <n v="14"/>
    <n v="5.0204107537865597E-10"/>
    <n v="36865412.925472602"/>
    <n v="40128348.360982798"/>
    <n v="48336742.791625001"/>
    <n v="25644702.674988002"/>
    <n v="12621071.3587572"/>
    <n v="3191995.46489425"/>
    <n v="2811569.12577195"/>
    <n v="867524.59592468897"/>
    <n v="1064285.3643908901"/>
    <n v="5637036.6267368495"/>
    <n v="177168689.28954399"/>
  </r>
  <r>
    <x v="3"/>
    <x v="4"/>
    <x v="0"/>
    <x v="1"/>
    <n v="0"/>
    <n v="37"/>
    <n v="-1.2997043086215899E-7"/>
    <n v="1486215125.8643"/>
    <n v="583429987.76123703"/>
    <n v="417693485.58675802"/>
    <n v="11139299.3385402"/>
    <n v="4780207.8425489496"/>
    <n v="2390103.9212744702"/>
    <n v="2770530.2603967902"/>
    <n v="4460254.874628"/>
    <n v="3395969.5102371098"/>
    <n v="45454284.492001399"/>
    <n v="2561729249.45192"/>
  </r>
  <r>
    <x v="3"/>
    <x v="4"/>
    <x v="0"/>
    <x v="2"/>
    <n v="0"/>
    <n v="58"/>
    <n v="-1.71530700754374E-8"/>
    <n v="865588739.29408395"/>
    <n v="1323167281.45998"/>
    <n v="299462629.84591502"/>
    <n v="77576742.495476604"/>
    <n v="58186275.058197796"/>
    <n v="23672035.271561999"/>
    <n v="22341939.039204199"/>
    <n v="21856253.447585899"/>
    <n v="22070773.711121202"/>
    <n v="339234142.26361102"/>
    <n v="3053156811.8867302"/>
  </r>
  <r>
    <x v="3"/>
    <x v="4"/>
    <x v="1"/>
    <x v="0"/>
    <n v="0"/>
    <n v="16"/>
    <n v="23499.898830400001"/>
    <n v="56856052.803153999"/>
    <n v="33091099.273541801"/>
    <n v="15011192.528276101"/>
    <n v="1933777.2886035"/>
    <n v="1156250.7569136999"/>
    <n v="578125.37845684995"/>
    <n v="578125.37845684995"/>
    <n v="472843.40907412901"/>
    <n v="432212.761218175"/>
    <n v="4703970.7760412497"/>
    <n v="114837150.25256699"/>
  </r>
  <r>
    <x v="3"/>
    <x v="4"/>
    <x v="1"/>
    <x v="1"/>
    <n v="0"/>
    <n v="109"/>
    <n v="2.81295342574595E-9"/>
    <n v="493930439.60093302"/>
    <n v="389578243.99333602"/>
    <n v="204843254.339744"/>
    <n v="34026546.111680701"/>
    <n v="27024376.1404613"/>
    <n v="11882786.4629298"/>
    <n v="11159929.384225501"/>
    <n v="10770197.3731081"/>
    <n v="10584064.270063199"/>
    <n v="48941409.280541703"/>
    <n v="1242741246.95702"/>
  </r>
  <r>
    <x v="3"/>
    <x v="4"/>
    <x v="1"/>
    <x v="2"/>
    <n v="0"/>
    <n v="38"/>
    <n v="1.93540472537279E-8"/>
    <n v="284220620.99948198"/>
    <n v="259365309.53122801"/>
    <n v="125813351.268461"/>
    <n v="41649268.0145723"/>
    <n v="31944717.855422501"/>
    <n v="8985973.3713457305"/>
    <n v="8179394.2011125796"/>
    <n v="6088168.5558477398"/>
    <n v="5932189.2113506803"/>
    <n v="105082476.168694"/>
    <n v="877261469.17751706"/>
  </r>
  <r>
    <x v="3"/>
    <x v="5"/>
    <x v="0"/>
    <x v="0"/>
    <m/>
    <m/>
    <m/>
    <m/>
    <m/>
    <m/>
    <m/>
    <m/>
    <m/>
    <m/>
    <m/>
    <m/>
    <m/>
    <m/>
  </r>
  <r>
    <x v="3"/>
    <x v="5"/>
    <x v="0"/>
    <x v="1"/>
    <m/>
    <m/>
    <m/>
    <m/>
    <m/>
    <m/>
    <m/>
    <m/>
    <m/>
    <m/>
    <m/>
    <m/>
    <m/>
    <m/>
  </r>
  <r>
    <x v="3"/>
    <x v="5"/>
    <x v="0"/>
    <x v="2"/>
    <m/>
    <m/>
    <m/>
    <m/>
    <m/>
    <m/>
    <m/>
    <m/>
    <m/>
    <m/>
    <m/>
    <m/>
    <m/>
    <m/>
  </r>
  <r>
    <x v="3"/>
    <x v="5"/>
    <x v="1"/>
    <x v="0"/>
    <m/>
    <m/>
    <m/>
    <m/>
    <m/>
    <m/>
    <m/>
    <m/>
    <m/>
    <m/>
    <m/>
    <m/>
    <m/>
    <m/>
  </r>
  <r>
    <x v="3"/>
    <x v="5"/>
    <x v="1"/>
    <x v="1"/>
    <m/>
    <m/>
    <m/>
    <m/>
    <m/>
    <m/>
    <m/>
    <m/>
    <m/>
    <m/>
    <m/>
    <m/>
    <m/>
    <m/>
  </r>
  <r>
    <x v="3"/>
    <x v="5"/>
    <x v="1"/>
    <x v="2"/>
    <n v="0"/>
    <n v="7"/>
    <n v="0"/>
    <n v="2449022.6814885498"/>
    <n v="882240.71464818902"/>
    <n v="481827.41971815302"/>
    <n v="0"/>
    <n v="6521.8694627061705"/>
    <n v="21346.940559875002"/>
    <n v="21346.940559875002"/>
    <n v="21346.940559875002"/>
    <n v="21346.940559875002"/>
    <n v="32964.837060796701"/>
    <n v="3937965.2846178901"/>
  </r>
  <r>
    <x v="4"/>
    <x v="0"/>
    <x v="0"/>
    <x v="0"/>
    <n v="0"/>
    <n v="791"/>
    <n v="-9.5265363597718493E-8"/>
    <n v="2945755091.12183"/>
    <n v="2358228134.3017402"/>
    <n v="1827382212.5524001"/>
    <n v="588982037.63608003"/>
    <n v="357674995.75338399"/>
    <n v="135016824.244591"/>
    <n v="94143798.049171403"/>
    <n v="67434480.385240495"/>
    <n v="53931771.4314842"/>
    <n v="270700063.03408599"/>
    <n v="8699249408.5100098"/>
  </r>
  <r>
    <x v="4"/>
    <x v="0"/>
    <x v="0"/>
    <x v="1"/>
    <n v="0"/>
    <n v="1704"/>
    <n v="52696474.685635202"/>
    <n v="6136472586.1529799"/>
    <n v="5936917820.6857204"/>
    <n v="5304667737.1773701"/>
    <n v="1152556140.7314501"/>
    <n v="508219849.58564198"/>
    <n v="141027808.893002"/>
    <n v="103589697.32126699"/>
    <n v="75162672.695776001"/>
    <n v="60114341.170439102"/>
    <n v="521553823.30363703"/>
    <n v="19992978952.402901"/>
  </r>
  <r>
    <x v="4"/>
    <x v="0"/>
    <x v="0"/>
    <x v="2"/>
    <n v="0"/>
    <n v="104"/>
    <n v="-1.45491867442615E-8"/>
    <n v="516651152.46383101"/>
    <n v="434520685.82912499"/>
    <n v="326628571.80297297"/>
    <n v="122570178.210004"/>
    <n v="73101290.183231294"/>
    <n v="32036379.635632001"/>
    <n v="28623795.5404967"/>
    <n v="22280408.8111642"/>
    <n v="7273383.9998153402"/>
    <n v="27245886.0956931"/>
    <n v="1590931732.57196"/>
  </r>
  <r>
    <x v="4"/>
    <x v="0"/>
    <x v="1"/>
    <x v="0"/>
    <n v="0"/>
    <n v="1298"/>
    <n v="2056982.27562143"/>
    <n v="1445024638.08127"/>
    <n v="848007545.22175896"/>
    <n v="659681333.65336895"/>
    <n v="197874672.85752901"/>
    <n v="126246959.742543"/>
    <n v="51684101.785620399"/>
    <n v="40470013.8008077"/>
    <n v="37627864.033475101"/>
    <n v="21838880.853387699"/>
    <n v="44393112.210711896"/>
    <n v="3474906104.5160899"/>
  </r>
  <r>
    <x v="4"/>
    <x v="0"/>
    <x v="1"/>
    <x v="1"/>
    <n v="0"/>
    <n v="3622"/>
    <n v="31645153.338638999"/>
    <n v="6275687184.3205795"/>
    <n v="4802256743.8298302"/>
    <n v="2849932137.9198499"/>
    <n v="552018597.31280994"/>
    <n v="272957647.37298799"/>
    <n v="55880467.196377002"/>
    <n v="38077611.184572898"/>
    <n v="24495848.7615171"/>
    <n v="17915908.410546001"/>
    <n v="136970211.13353899"/>
    <n v="15057837510.7812"/>
  </r>
  <r>
    <x v="4"/>
    <x v="0"/>
    <x v="1"/>
    <x v="2"/>
    <n v="0"/>
    <n v="44"/>
    <n v="-2.8479007596615699E-8"/>
    <n v="351177678.70536202"/>
    <n v="336493880.25365198"/>
    <n v="228595705.679676"/>
    <n v="5773533.1936036097"/>
    <n v="2088841.48979854"/>
    <n v="810681.46032089996"/>
    <n v="433802.07476490299"/>
    <n v="135601.95167859399"/>
    <n v="0"/>
    <n v="0"/>
    <n v="925509724.80885696"/>
  </r>
  <r>
    <x v="4"/>
    <x v="1"/>
    <x v="0"/>
    <x v="0"/>
    <n v="0"/>
    <n v="5"/>
    <n v="-9.8225427791476301E-11"/>
    <n v="801640.40314259997"/>
    <n v="786411.24460670794"/>
    <n v="1742516.9821202799"/>
    <n v="1446107.05005"/>
    <n v="817758.721926069"/>
    <n v="378217.55862555001"/>
    <n v="378217.55862555001"/>
    <n v="378217.55862555001"/>
    <n v="245743.970601462"/>
    <n v="0"/>
    <n v="6974831.0483237598"/>
  </r>
  <r>
    <x v="4"/>
    <x v="1"/>
    <x v="0"/>
    <x v="1"/>
    <m/>
    <m/>
    <m/>
    <m/>
    <m/>
    <m/>
    <m/>
    <m/>
    <m/>
    <m/>
    <m/>
    <m/>
    <m/>
    <m/>
  </r>
  <r>
    <x v="4"/>
    <x v="1"/>
    <x v="0"/>
    <x v="2"/>
    <n v="0"/>
    <n v="54"/>
    <n v="1.32979494082974E-9"/>
    <n v="44689685.347281396"/>
    <n v="35194826.471304499"/>
    <n v="25259935.0696561"/>
    <n v="5648269.8790947897"/>
    <n v="2658364.5021306998"/>
    <n v="758434.19544941303"/>
    <n v="381181.01625621499"/>
    <n v="178490.559937816"/>
    <n v="300042.55089051602"/>
    <n v="1132040.81491403"/>
    <n v="116201270.40691601"/>
  </r>
  <r>
    <x v="4"/>
    <x v="1"/>
    <x v="1"/>
    <x v="0"/>
    <n v="0"/>
    <n v="11"/>
    <n v="2.5011104298755498E-12"/>
    <n v="1342478.0114687299"/>
    <n v="1481165.9776021901"/>
    <n v="3395241.5041736602"/>
    <n v="1463948.0553882101"/>
    <n v="841675.04934148001"/>
    <n v="219301.22166033601"/>
    <n v="130090.76717665"/>
    <n v="76480.390070520603"/>
    <n v="0"/>
    <n v="0"/>
    <n v="8950380.9768817704"/>
  </r>
  <r>
    <x v="4"/>
    <x v="1"/>
    <x v="1"/>
    <x v="1"/>
    <m/>
    <m/>
    <m/>
    <m/>
    <m/>
    <m/>
    <m/>
    <m/>
    <m/>
    <m/>
    <m/>
    <m/>
    <m/>
    <m/>
  </r>
  <r>
    <x v="4"/>
    <x v="1"/>
    <x v="1"/>
    <x v="2"/>
    <n v="0"/>
    <n v="117"/>
    <n v="-1.3816361388308E-9"/>
    <n v="57290237.691414103"/>
    <n v="41278899.268113904"/>
    <n v="14963912.0925944"/>
    <n v="2798239.2958013602"/>
    <n v="1857684.2476075201"/>
    <n v="729555.25452444598"/>
    <n v="638514.45722463296"/>
    <n v="526562.881046011"/>
    <n v="442979.98927017499"/>
    <n v="1910549.3216692801"/>
    <n v="122437134.499266"/>
  </r>
  <r>
    <x v="4"/>
    <x v="2"/>
    <x v="0"/>
    <x v="0"/>
    <n v="0"/>
    <n v="99"/>
    <n v="5.5463260650867596E-9"/>
    <n v="189610818.68991101"/>
    <n v="173258626.96493399"/>
    <n v="157601889.945191"/>
    <n v="60830067.265738003"/>
    <n v="52866483.869423799"/>
    <n v="22054081.0874217"/>
    <n v="19279203.829954501"/>
    <n v="13630168.845727401"/>
    <n v="8820721.7929676492"/>
    <n v="32641403.142270599"/>
    <n v="730593465.43353999"/>
  </r>
  <r>
    <x v="4"/>
    <x v="2"/>
    <x v="0"/>
    <x v="1"/>
    <m/>
    <m/>
    <m/>
    <m/>
    <m/>
    <m/>
    <m/>
    <m/>
    <m/>
    <m/>
    <m/>
    <m/>
    <m/>
    <m/>
  </r>
  <r>
    <x v="4"/>
    <x v="2"/>
    <x v="0"/>
    <x v="2"/>
    <n v="0"/>
    <n v="78"/>
    <n v="-4.6939021558500802E-9"/>
    <n v="55005152.451517403"/>
    <n v="59733660.197245397"/>
    <n v="42463977.954313599"/>
    <n v="8593675.5924337097"/>
    <n v="3121879.7531541698"/>
    <n v="1116068.2805657"/>
    <n v="915582.56207300897"/>
    <n v="697015.28035149502"/>
    <n v="357433.17273454799"/>
    <n v="1313585.2430542901"/>
    <n v="173318030.487443"/>
  </r>
  <r>
    <x v="4"/>
    <x v="2"/>
    <x v="1"/>
    <x v="0"/>
    <n v="0"/>
    <n v="984"/>
    <n v="7457831.9434405901"/>
    <n v="1253921082.2818899"/>
    <n v="1268918296.6818199"/>
    <n v="964315863.03255403"/>
    <n v="184117859.99606201"/>
    <n v="92799472.444965601"/>
    <n v="28966043.9679868"/>
    <n v="16602142.861990901"/>
    <n v="13737061.9678536"/>
    <n v="10701298.800855899"/>
    <n v="137412887.24674299"/>
    <n v="3978949841.2261701"/>
  </r>
  <r>
    <x v="4"/>
    <x v="2"/>
    <x v="1"/>
    <x v="1"/>
    <m/>
    <m/>
    <m/>
    <m/>
    <m/>
    <m/>
    <m/>
    <m/>
    <m/>
    <m/>
    <m/>
    <m/>
    <m/>
    <m/>
  </r>
  <r>
    <x v="4"/>
    <x v="2"/>
    <x v="1"/>
    <x v="2"/>
    <n v="0"/>
    <n v="2620"/>
    <n v="-4.4870915871797504E-9"/>
    <n v="1511746163.18188"/>
    <n v="651308954.69093704"/>
    <n v="250061501.30856401"/>
    <n v="49466440.6259121"/>
    <n v="26199654.858707201"/>
    <n v="9502184.4090451598"/>
    <n v="5795048.9322749302"/>
    <n v="4254173.3573294096"/>
    <n v="3203871.85448336"/>
    <n v="14626313.7959706"/>
    <n v="2526164307.0151"/>
  </r>
  <r>
    <x v="4"/>
    <x v="3"/>
    <x v="0"/>
    <x v="0"/>
    <m/>
    <m/>
    <m/>
    <m/>
    <m/>
    <m/>
    <m/>
    <m/>
    <m/>
    <m/>
    <m/>
    <m/>
    <m/>
    <m/>
  </r>
  <r>
    <x v="4"/>
    <x v="3"/>
    <x v="0"/>
    <x v="1"/>
    <m/>
    <m/>
    <m/>
    <m/>
    <m/>
    <m/>
    <m/>
    <m/>
    <m/>
    <m/>
    <m/>
    <m/>
    <m/>
    <m/>
  </r>
  <r>
    <x v="4"/>
    <x v="3"/>
    <x v="0"/>
    <x v="2"/>
    <m/>
    <m/>
    <m/>
    <m/>
    <m/>
    <m/>
    <m/>
    <m/>
    <m/>
    <m/>
    <m/>
    <m/>
    <m/>
    <m/>
  </r>
  <r>
    <x v="4"/>
    <x v="3"/>
    <x v="1"/>
    <x v="0"/>
    <m/>
    <m/>
    <m/>
    <m/>
    <m/>
    <m/>
    <m/>
    <m/>
    <m/>
    <m/>
    <m/>
    <m/>
    <m/>
    <m/>
  </r>
  <r>
    <x v="4"/>
    <x v="3"/>
    <x v="1"/>
    <x v="1"/>
    <m/>
    <m/>
    <m/>
    <m/>
    <m/>
    <m/>
    <m/>
    <m/>
    <m/>
    <m/>
    <m/>
    <m/>
    <m/>
    <m/>
  </r>
  <r>
    <x v="4"/>
    <x v="3"/>
    <x v="1"/>
    <x v="2"/>
    <n v="0"/>
    <n v="13"/>
    <n v="1.1823431123048099E-11"/>
    <n v="5036475.2334824996"/>
    <n v="696714.86693482997"/>
    <n v="154086.55551337701"/>
    <n v="167296.60146094099"/>
    <n v="428445.65406054998"/>
    <n v="75104.325079923699"/>
    <n v="0"/>
    <n v="0"/>
    <n v="0"/>
    <n v="169685.10708403599"/>
    <n v="6727808.3436161596"/>
  </r>
  <r>
    <x v="4"/>
    <x v="4"/>
    <x v="0"/>
    <x v="0"/>
    <n v="0"/>
    <n v="216"/>
    <n v="34864688.501331799"/>
    <n v="773407120.644822"/>
    <n v="966955911.11049497"/>
    <n v="778318326.99550998"/>
    <n v="333628122.60054702"/>
    <n v="193020144.88689899"/>
    <n v="70990698.4429079"/>
    <n v="50042885.733517401"/>
    <n v="45275033.547067702"/>
    <n v="36192704.8312454"/>
    <n v="94190695.553734198"/>
    <n v="3376886332.8480802"/>
  </r>
  <r>
    <x v="4"/>
    <x v="4"/>
    <x v="0"/>
    <x v="1"/>
    <n v="0"/>
    <n v="604"/>
    <n v="674827722.95902002"/>
    <n v="5795573746.5268698"/>
    <n v="5402738589.8392801"/>
    <n v="3967442679.5771799"/>
    <n v="695495712.22814202"/>
    <n v="273470734.54707003"/>
    <n v="84078802.695414007"/>
    <n v="69989977.804266706"/>
    <n v="44038587.889039598"/>
    <n v="25624558.223827198"/>
    <n v="152036304.17965099"/>
    <n v="17185317416.4697"/>
  </r>
  <r>
    <x v="4"/>
    <x v="4"/>
    <x v="0"/>
    <x v="2"/>
    <n v="0"/>
    <n v="92"/>
    <n v="1.05292201624252E-8"/>
    <n v="376769336.16248101"/>
    <n v="407857769.752666"/>
    <n v="456857432.32604003"/>
    <n v="348639776.88055402"/>
    <n v="54514776.507672399"/>
    <n v="23170305.811927699"/>
    <n v="18889469.811377302"/>
    <n v="18791410.064916998"/>
    <n v="12194123.457356799"/>
    <n v="51574846.162369803"/>
    <n v="1769259246.93736"/>
  </r>
  <r>
    <x v="4"/>
    <x v="4"/>
    <x v="1"/>
    <x v="0"/>
    <n v="0"/>
    <n v="79"/>
    <n v="-1.27222392620752E-8"/>
    <n v="141145952.974852"/>
    <n v="150481149.30204999"/>
    <n v="178118260.199467"/>
    <n v="177996107.96218199"/>
    <n v="114220087.97560801"/>
    <n v="5749296.4213465396"/>
    <n v="3840418.9093296998"/>
    <n v="3639934.13876817"/>
    <n v="3452847.71597873"/>
    <n v="18362549.273143299"/>
    <n v="797006604.87272596"/>
  </r>
  <r>
    <x v="4"/>
    <x v="4"/>
    <x v="1"/>
    <x v="1"/>
    <n v="0"/>
    <n v="349"/>
    <n v="15750920.746840101"/>
    <n v="1243927497.8525801"/>
    <n v="1258154379.7992001"/>
    <n v="1092698267.5887499"/>
    <n v="78857377.272587895"/>
    <n v="41022631.280777998"/>
    <n v="9429647.5302405003"/>
    <n v="8534111.8398537394"/>
    <n v="7331714.7848763"/>
    <n v="4159825.9286547499"/>
    <n v="103775375.932423"/>
    <n v="3863641750.5567899"/>
  </r>
  <r>
    <x v="4"/>
    <x v="4"/>
    <x v="1"/>
    <x v="2"/>
    <n v="0"/>
    <n v="48"/>
    <n v="-1.0935764294117701E-8"/>
    <n v="399783945.11635202"/>
    <n v="121685846.914141"/>
    <n v="37142048.888147399"/>
    <n v="5198085.6186445598"/>
    <n v="3548049.1535263602"/>
    <n v="837003.96467223403"/>
    <n v="868262.94892758399"/>
    <n v="884014.47965600004"/>
    <n v="884014.47965600004"/>
    <n v="6508471.2571071796"/>
    <n v="577339742.82083094"/>
  </r>
  <r>
    <x v="4"/>
    <x v="5"/>
    <x v="0"/>
    <x v="0"/>
    <n v="0"/>
    <n v="3"/>
    <n v="-3.92901711165905E-10"/>
    <n v="932233.45127359999"/>
    <n v="932233.45127359999"/>
    <n v="1061580.8426378099"/>
    <n v="586664.15468080004"/>
    <n v="99692.7238193878"/>
    <n v="0"/>
    <n v="0"/>
    <n v="0"/>
    <n v="0"/>
    <n v="0"/>
    <n v="3612404.6236851998"/>
  </r>
  <r>
    <x v="4"/>
    <x v="5"/>
    <x v="0"/>
    <x v="1"/>
    <m/>
    <m/>
    <m/>
    <m/>
    <m/>
    <m/>
    <m/>
    <m/>
    <m/>
    <m/>
    <m/>
    <m/>
    <m/>
    <m/>
  </r>
  <r>
    <x v="4"/>
    <x v="5"/>
    <x v="0"/>
    <x v="2"/>
    <m/>
    <m/>
    <m/>
    <m/>
    <m/>
    <m/>
    <m/>
    <m/>
    <m/>
    <m/>
    <m/>
    <m/>
    <m/>
    <m/>
  </r>
  <r>
    <x v="4"/>
    <x v="5"/>
    <x v="1"/>
    <x v="0"/>
    <n v="0"/>
    <n v="3"/>
    <n v="2.3283064365386999E-10"/>
    <n v="3404943.9125422998"/>
    <n v="394391.09229846299"/>
    <n v="0"/>
    <n v="41881.401285166801"/>
    <n v="285295.58207080001"/>
    <n v="142647.79103540001"/>
    <n v="142647.79103540001"/>
    <n v="142647.79103540001"/>
    <n v="142647.79103540001"/>
    <n v="8316.9588260126293"/>
    <n v="4705420.1111643398"/>
  </r>
  <r>
    <x v="4"/>
    <x v="5"/>
    <x v="1"/>
    <x v="1"/>
    <m/>
    <m/>
    <m/>
    <m/>
    <m/>
    <m/>
    <m/>
    <m/>
    <m/>
    <m/>
    <m/>
    <m/>
    <m/>
    <m/>
  </r>
  <r>
    <x v="4"/>
    <x v="5"/>
    <x v="1"/>
    <x v="2"/>
    <n v="0"/>
    <n v="40"/>
    <n v="6.1277205531951001E-11"/>
    <n v="9096778.8691172805"/>
    <n v="4568235.0106901899"/>
    <n v="2488770.0623635799"/>
    <n v="782532.20976395195"/>
    <n v="178732.38250055001"/>
    <n v="3068.5209433605501"/>
    <n v="0"/>
    <n v="0"/>
    <n v="0"/>
    <n v="0"/>
    <n v="17118117.055378899"/>
  </r>
  <r>
    <x v="5"/>
    <x v="0"/>
    <x v="0"/>
    <x v="0"/>
    <n v="0"/>
    <n v="51"/>
    <n v="1.29830368678086E-10"/>
    <n v="17212831.633010998"/>
    <n v="9689480.9192601107"/>
    <n v="2823773.4479166199"/>
    <n v="172665.095715854"/>
    <n v="170775.52447900001"/>
    <n v="85387.762239500007"/>
    <n v="60085.082180170502"/>
    <n v="14051.641964828899"/>
    <n v="0"/>
    <n v="0"/>
    <n v="30229051.106767099"/>
  </r>
  <r>
    <x v="5"/>
    <x v="0"/>
    <x v="0"/>
    <x v="1"/>
    <n v="0"/>
    <n v="277"/>
    <n v="-3.0651392535219202E-10"/>
    <n v="95429846.687068999"/>
    <n v="46841086.427087799"/>
    <n v="8561132.2797435895"/>
    <n v="425661.91364067898"/>
    <n v="155775.12578049701"/>
    <n v="195889.5721965"/>
    <n v="194308.50765827499"/>
    <n v="195136.150764975"/>
    <n v="173116.11334288199"/>
    <n v="407755.26314708701"/>
    <n v="152579708.04043099"/>
  </r>
  <r>
    <x v="5"/>
    <x v="0"/>
    <x v="0"/>
    <x v="2"/>
    <n v="0"/>
    <n v="1"/>
    <n v="-1.6370904631912699E-11"/>
    <n v="155707.0958485"/>
    <n v="155707.0958485"/>
    <n v="130726.99650778199"/>
    <n v="0"/>
    <n v="0"/>
    <n v="0"/>
    <n v="0"/>
    <n v="0"/>
    <n v="0"/>
    <n v="0"/>
    <n v="442141.18820478203"/>
  </r>
  <r>
    <x v="5"/>
    <x v="0"/>
    <x v="1"/>
    <x v="0"/>
    <n v="0"/>
    <n v="33"/>
    <n v="7.3600858740974197E-10"/>
    <n v="16069317.0732354"/>
    <n v="6382383.5486468598"/>
    <n v="604671.66863263398"/>
    <n v="31141.419169699999"/>
    <n v="31141.419169699999"/>
    <n v="15570.709584849999"/>
    <n v="15570.709584849999"/>
    <n v="15570.709584849999"/>
    <n v="15570.709584849999"/>
    <n v="34276.255304858198"/>
    <n v="23215214.222498599"/>
  </r>
  <r>
    <x v="5"/>
    <x v="0"/>
    <x v="1"/>
    <x v="1"/>
    <n v="0"/>
    <n v="128"/>
    <n v="1181478.2166047699"/>
    <n v="40816637.774137199"/>
    <n v="18130488.628557701"/>
    <n v="1594838.9617932199"/>
    <n v="124695.647551513"/>
    <n v="101460.7527787"/>
    <n v="50730.37638935"/>
    <n v="48655.717313746798"/>
    <n v="33848.372846611797"/>
    <n v="12557.023858750001"/>
    <n v="4201.8158654161198"/>
    <n v="62099593.287696898"/>
  </r>
  <r>
    <x v="5"/>
    <x v="0"/>
    <x v="1"/>
    <x v="2"/>
    <n v="0"/>
    <n v="2"/>
    <n v="-1.6007106751203501E-10"/>
    <n v="33151547.549008701"/>
    <n v="32490457.2672856"/>
    <n v="0"/>
    <n v="0"/>
    <n v="0"/>
    <n v="0"/>
    <n v="0"/>
    <n v="0"/>
    <n v="0"/>
    <n v="0"/>
    <n v="65642004.816294298"/>
  </r>
  <r>
    <x v="5"/>
    <x v="1"/>
    <x v="0"/>
    <x v="0"/>
    <n v="0"/>
    <n v="2"/>
    <n v="5.6843418860807999E-12"/>
    <n v="142647.79103540001"/>
    <n v="142647.79103540001"/>
    <n v="87909.212630337002"/>
    <n v="33652.823941449999"/>
    <n v="33652.823941449999"/>
    <n v="16826.411970724999"/>
    <n v="16826.411970724999"/>
    <n v="16826.411970724999"/>
    <n v="16826.411970724999"/>
    <n v="378850.43262803101"/>
    <n v="886666.52309496806"/>
  </r>
  <r>
    <x v="5"/>
    <x v="1"/>
    <x v="0"/>
    <x v="1"/>
    <m/>
    <m/>
    <m/>
    <m/>
    <m/>
    <m/>
    <m/>
    <m/>
    <m/>
    <m/>
    <m/>
    <m/>
    <m/>
    <m/>
  </r>
  <r>
    <x v="5"/>
    <x v="1"/>
    <x v="0"/>
    <x v="2"/>
    <n v="0"/>
    <n v="2"/>
    <n v="1.09139364212751E-11"/>
    <n v="376710.71576250001"/>
    <n v="376710.71576250001"/>
    <n v="311193.188077086"/>
    <n v="0"/>
    <n v="0"/>
    <n v="0"/>
    <n v="0"/>
    <n v="0"/>
    <n v="0"/>
    <n v="0"/>
    <n v="1064614.61960209"/>
  </r>
  <r>
    <x v="5"/>
    <x v="1"/>
    <x v="1"/>
    <x v="0"/>
    <m/>
    <m/>
    <m/>
    <m/>
    <m/>
    <m/>
    <m/>
    <m/>
    <m/>
    <m/>
    <m/>
    <m/>
    <m/>
    <m/>
  </r>
  <r>
    <x v="5"/>
    <x v="1"/>
    <x v="1"/>
    <x v="1"/>
    <m/>
    <m/>
    <m/>
    <m/>
    <m/>
    <m/>
    <m/>
    <m/>
    <m/>
    <m/>
    <m/>
    <m/>
    <m/>
    <m/>
  </r>
  <r>
    <x v="5"/>
    <x v="1"/>
    <x v="1"/>
    <x v="2"/>
    <n v="0"/>
    <n v="5"/>
    <n v="-2.1600499167107E-11"/>
    <n v="1633840.6035982601"/>
    <n v="444436.50880532101"/>
    <n v="25747.495174146501"/>
    <n v="0"/>
    <n v="0"/>
    <n v="0"/>
    <n v="0"/>
    <n v="0"/>
    <n v="0"/>
    <n v="0"/>
    <n v="2104024.60757773"/>
  </r>
  <r>
    <x v="5"/>
    <x v="2"/>
    <x v="0"/>
    <x v="0"/>
    <n v="0"/>
    <n v="21"/>
    <n v="-1.10844666778576E-10"/>
    <n v="6044047.1798844198"/>
    <n v="4448907.34330732"/>
    <n v="704375.49449853902"/>
    <n v="77612.453066161994"/>
    <n v="2532.29965945088"/>
    <n v="0"/>
    <n v="0"/>
    <n v="0"/>
    <n v="0"/>
    <n v="0"/>
    <n v="11277474.7704159"/>
  </r>
  <r>
    <x v="5"/>
    <x v="2"/>
    <x v="0"/>
    <x v="1"/>
    <m/>
    <m/>
    <m/>
    <m/>
    <m/>
    <m/>
    <m/>
    <m/>
    <m/>
    <m/>
    <m/>
    <m/>
    <m/>
    <m/>
  </r>
  <r>
    <x v="5"/>
    <x v="2"/>
    <x v="0"/>
    <x v="2"/>
    <n v="0"/>
    <n v="13"/>
    <n v="8.5265128291212006E-12"/>
    <n v="1789702.3824922"/>
    <n v="1504170.72837286"/>
    <n v="1101738.2049380899"/>
    <n v="137434.114729247"/>
    <n v="19086.676265300001"/>
    <n v="9543.3381326500003"/>
    <n v="9543.3381326500003"/>
    <n v="9543.3381326500003"/>
    <n v="9262.0607982140009"/>
    <n v="0"/>
    <n v="4590024.1819938701"/>
  </r>
  <r>
    <x v="5"/>
    <x v="2"/>
    <x v="1"/>
    <x v="0"/>
    <n v="0"/>
    <n v="73"/>
    <n v="2.27873897529207E-9"/>
    <n v="38305077.908077203"/>
    <n v="30408380.5671115"/>
    <n v="2966586.9024774302"/>
    <n v="118567.531950772"/>
    <n v="103469.8765961"/>
    <n v="51734.938298050001"/>
    <n v="51734.938298050001"/>
    <n v="51734.938298050001"/>
    <n v="51734.938298050001"/>
    <n v="401141.92502212402"/>
    <n v="72510164.464427307"/>
  </r>
  <r>
    <x v="5"/>
    <x v="2"/>
    <x v="1"/>
    <x v="1"/>
    <m/>
    <m/>
    <m/>
    <m/>
    <m/>
    <m/>
    <m/>
    <m/>
    <m/>
    <m/>
    <m/>
    <m/>
    <m/>
    <m/>
  </r>
  <r>
    <x v="5"/>
    <x v="2"/>
    <x v="1"/>
    <x v="2"/>
    <n v="0"/>
    <n v="84"/>
    <n v="2.28794760914752E-10"/>
    <n v="12449520.153563"/>
    <n v="4634594.6133388504"/>
    <n v="1029108.7764944599"/>
    <n v="75092.077054286303"/>
    <n v="37881.456474508101"/>
    <n v="0"/>
    <n v="0"/>
    <n v="0"/>
    <n v="0"/>
    <n v="0"/>
    <n v="18226197.076925099"/>
  </r>
  <r>
    <x v="5"/>
    <x v="3"/>
    <x v="0"/>
    <x v="0"/>
    <m/>
    <m/>
    <m/>
    <m/>
    <m/>
    <m/>
    <m/>
    <m/>
    <m/>
    <m/>
    <m/>
    <m/>
    <m/>
    <m/>
  </r>
  <r>
    <x v="5"/>
    <x v="3"/>
    <x v="0"/>
    <x v="1"/>
    <m/>
    <m/>
    <m/>
    <m/>
    <m/>
    <m/>
    <m/>
    <m/>
    <m/>
    <m/>
    <m/>
    <m/>
    <m/>
    <m/>
  </r>
  <r>
    <x v="5"/>
    <x v="3"/>
    <x v="0"/>
    <x v="2"/>
    <m/>
    <m/>
    <m/>
    <m/>
    <m/>
    <m/>
    <m/>
    <m/>
    <m/>
    <m/>
    <m/>
    <m/>
    <m/>
    <m/>
  </r>
  <r>
    <x v="5"/>
    <x v="3"/>
    <x v="1"/>
    <x v="0"/>
    <m/>
    <m/>
    <m/>
    <m/>
    <m/>
    <m/>
    <m/>
    <m/>
    <m/>
    <m/>
    <m/>
    <m/>
    <m/>
    <m/>
  </r>
  <r>
    <x v="5"/>
    <x v="3"/>
    <x v="1"/>
    <x v="1"/>
    <m/>
    <m/>
    <m/>
    <m/>
    <m/>
    <m/>
    <m/>
    <m/>
    <m/>
    <m/>
    <m/>
    <m/>
    <m/>
    <m/>
  </r>
  <r>
    <x v="5"/>
    <x v="3"/>
    <x v="1"/>
    <x v="2"/>
    <m/>
    <m/>
    <m/>
    <m/>
    <m/>
    <m/>
    <m/>
    <m/>
    <m/>
    <m/>
    <m/>
    <m/>
    <m/>
    <m/>
  </r>
  <r>
    <x v="5"/>
    <x v="4"/>
    <x v="0"/>
    <x v="0"/>
    <m/>
    <m/>
    <m/>
    <m/>
    <m/>
    <m/>
    <m/>
    <m/>
    <m/>
    <m/>
    <m/>
    <m/>
    <m/>
    <m/>
  </r>
  <r>
    <x v="5"/>
    <x v="4"/>
    <x v="0"/>
    <x v="1"/>
    <n v="0"/>
    <n v="4"/>
    <n v="-2.6830093702301399E-11"/>
    <n v="767566.73481942795"/>
    <n v="830750.73198726703"/>
    <n v="65503.6273211882"/>
    <n v="0"/>
    <n v="0"/>
    <n v="0"/>
    <n v="0"/>
    <n v="0"/>
    <n v="0"/>
    <n v="0"/>
    <n v="1663821.0941278799"/>
  </r>
  <r>
    <x v="5"/>
    <x v="4"/>
    <x v="0"/>
    <x v="2"/>
    <m/>
    <m/>
    <m/>
    <m/>
    <m/>
    <m/>
    <m/>
    <m/>
    <m/>
    <m/>
    <m/>
    <m/>
    <m/>
    <m/>
  </r>
  <r>
    <x v="5"/>
    <x v="4"/>
    <x v="1"/>
    <x v="0"/>
    <m/>
    <m/>
    <m/>
    <m/>
    <m/>
    <m/>
    <m/>
    <m/>
    <m/>
    <m/>
    <m/>
    <m/>
    <m/>
    <m/>
  </r>
  <r>
    <x v="5"/>
    <x v="4"/>
    <x v="1"/>
    <x v="1"/>
    <n v="0"/>
    <n v="3"/>
    <n v="0"/>
    <n v="26303507.124081802"/>
    <n v="26085488.4041075"/>
    <n v="0"/>
    <n v="0"/>
    <n v="0"/>
    <n v="0"/>
    <n v="0"/>
    <n v="0"/>
    <n v="0"/>
    <n v="0"/>
    <n v="52388995.528189301"/>
  </r>
  <r>
    <x v="5"/>
    <x v="4"/>
    <x v="1"/>
    <x v="2"/>
    <m/>
    <m/>
    <m/>
    <m/>
    <m/>
    <m/>
    <m/>
    <m/>
    <m/>
    <m/>
    <m/>
    <m/>
    <m/>
    <m/>
  </r>
  <r>
    <x v="5"/>
    <x v="5"/>
    <x v="0"/>
    <x v="0"/>
    <m/>
    <m/>
    <m/>
    <m/>
    <m/>
    <m/>
    <m/>
    <m/>
    <m/>
    <m/>
    <m/>
    <m/>
    <m/>
    <m/>
  </r>
  <r>
    <x v="5"/>
    <x v="5"/>
    <x v="0"/>
    <x v="1"/>
    <m/>
    <m/>
    <m/>
    <m/>
    <m/>
    <m/>
    <m/>
    <m/>
    <m/>
    <m/>
    <m/>
    <m/>
    <m/>
    <m/>
  </r>
  <r>
    <x v="5"/>
    <x v="5"/>
    <x v="0"/>
    <x v="2"/>
    <n v="0"/>
    <n v="1"/>
    <n v="-7.2759576141834308E-12"/>
    <n v="98447.067052600003"/>
    <n v="98447.067052600003"/>
    <n v="9061.1484164739704"/>
    <n v="0"/>
    <n v="0"/>
    <n v="0"/>
    <n v="0"/>
    <n v="0"/>
    <n v="0"/>
    <n v="0"/>
    <n v="205955.282521674"/>
  </r>
  <r>
    <x v="5"/>
    <x v="5"/>
    <x v="1"/>
    <x v="0"/>
    <m/>
    <m/>
    <m/>
    <m/>
    <m/>
    <m/>
    <m/>
    <m/>
    <m/>
    <m/>
    <m/>
    <m/>
    <m/>
    <m/>
  </r>
  <r>
    <x v="5"/>
    <x v="5"/>
    <x v="1"/>
    <x v="1"/>
    <m/>
    <m/>
    <m/>
    <m/>
    <m/>
    <m/>
    <m/>
    <m/>
    <m/>
    <m/>
    <m/>
    <m/>
    <m/>
    <m/>
  </r>
  <r>
    <x v="5"/>
    <x v="5"/>
    <x v="1"/>
    <x v="2"/>
    <n v="0"/>
    <n v="1"/>
    <n v="1.47792889038101E-11"/>
    <n v="228035.55327490001"/>
    <n v="228035.55327490001"/>
    <n v="58086.544060569497"/>
    <n v="0"/>
    <n v="0"/>
    <n v="0"/>
    <n v="0"/>
    <n v="0"/>
    <n v="0"/>
    <n v="0"/>
    <n v="514157.65061036998"/>
  </r>
  <r>
    <x v="6"/>
    <x v="0"/>
    <x v="0"/>
    <x v="0"/>
    <n v="0"/>
    <n v="50246"/>
    <n v="116909671.507842"/>
    <n v="17762775522.493999"/>
    <n v="16984104969.1052"/>
    <n v="14716739174.117599"/>
    <n v="5941604756.3141403"/>
    <n v="4761301873.1405201"/>
    <n v="1823537449.2794099"/>
    <n v="1381790396.88358"/>
    <n v="967488172.20383799"/>
    <n v="676609081.91106403"/>
    <n v="1737903710.1556799"/>
    <n v="66870764777.112801"/>
  </r>
  <r>
    <x v="6"/>
    <x v="0"/>
    <x v="0"/>
    <x v="1"/>
    <n v="0"/>
    <n v="73175"/>
    <n v="146810981.66680199"/>
    <n v="27813695918.479599"/>
    <n v="26528298675.606098"/>
    <n v="23093398349.523899"/>
    <n v="9386146790.2998695"/>
    <n v="7509036942.5490503"/>
    <n v="2521787067.6963401"/>
    <n v="1796199601.6856501"/>
    <n v="1258697965.70279"/>
    <n v="901285276.99548399"/>
    <n v="2544251986.1022801"/>
    <n v="103499609556.30701"/>
  </r>
  <r>
    <x v="6"/>
    <x v="0"/>
    <x v="0"/>
    <x v="2"/>
    <n v="0"/>
    <n v="803"/>
    <n v="-6.0867932916153198E-9"/>
    <n v="335538512.89257598"/>
    <n v="294385057.10087001"/>
    <n v="208731293.268796"/>
    <n v="73366914.779639706"/>
    <n v="51847544.304772697"/>
    <n v="16919558.956721701"/>
    <n v="14331346.013275901"/>
    <n v="11766540.2939255"/>
    <n v="9352945.5432964191"/>
    <n v="25945097.357100099"/>
    <n v="1042184810.51097"/>
  </r>
  <r>
    <x v="6"/>
    <x v="0"/>
    <x v="1"/>
    <x v="0"/>
    <n v="0"/>
    <n v="38702"/>
    <n v="36561595.241728596"/>
    <n v="11579044070.205099"/>
    <n v="9128103448.6617603"/>
    <n v="6134014674.51056"/>
    <n v="1981407584.4538"/>
    <n v="1319750066.01752"/>
    <n v="395661956.09060103"/>
    <n v="250496515.95677099"/>
    <n v="159561362.35185"/>
    <n v="101282239.785732"/>
    <n v="248302999.320099"/>
    <n v="31334186512.595299"/>
  </r>
  <r>
    <x v="6"/>
    <x v="0"/>
    <x v="1"/>
    <x v="1"/>
    <n v="0"/>
    <n v="56546"/>
    <n v="61782289.720655903"/>
    <n v="17442721831.937801"/>
    <n v="14172957835.117201"/>
    <n v="10459508695.9366"/>
    <n v="3669819437.9724898"/>
    <n v="2468549920.8604898"/>
    <n v="628596376.39753401"/>
    <n v="393164008.78114003"/>
    <n v="255236974.575151"/>
    <n v="172571434.041067"/>
    <n v="493109481.77892703"/>
    <n v="50218018287.118896"/>
  </r>
  <r>
    <x v="6"/>
    <x v="0"/>
    <x v="1"/>
    <x v="2"/>
    <n v="0"/>
    <n v="342"/>
    <n v="-1.77038828041987E-9"/>
    <n v="107204645.13889299"/>
    <n v="79452246.8881239"/>
    <n v="46890323.502700798"/>
    <n v="12526590.997346601"/>
    <n v="7231140.7842936497"/>
    <n v="2336574.16738202"/>
    <n v="1676483.61917688"/>
    <n v="1351549.27585231"/>
    <n v="1066817.17687175"/>
    <n v="3962580.06917592"/>
    <n v="263698951.61981699"/>
  </r>
  <r>
    <x v="6"/>
    <x v="1"/>
    <x v="0"/>
    <x v="0"/>
    <n v="0"/>
    <n v="2758"/>
    <n v="9733163.1646036804"/>
    <n v="925853550.94762897"/>
    <n v="853392790.48429096"/>
    <n v="699496194.06681705"/>
    <n v="274683743.82213801"/>
    <n v="223736600.42879799"/>
    <n v="86794589.723285705"/>
    <n v="65964640.0446399"/>
    <n v="47146529.448528498"/>
    <n v="33617132.443229198"/>
    <n v="79687856.936801299"/>
    <n v="3300106791.5107498"/>
  </r>
  <r>
    <x v="6"/>
    <x v="1"/>
    <x v="0"/>
    <x v="1"/>
    <m/>
    <m/>
    <m/>
    <m/>
    <m/>
    <m/>
    <m/>
    <m/>
    <m/>
    <m/>
    <m/>
    <m/>
    <m/>
    <m/>
  </r>
  <r>
    <x v="6"/>
    <x v="1"/>
    <x v="0"/>
    <x v="2"/>
    <n v="0"/>
    <n v="10026"/>
    <n v="8161603.4097094899"/>
    <n v="3212745365.6100998"/>
    <n v="2959575017.64114"/>
    <n v="2427976403.6386199"/>
    <n v="914513977.28575802"/>
    <n v="688725760.85425198"/>
    <n v="261607585.17703101"/>
    <n v="208011393.35466599"/>
    <n v="158087265.70641801"/>
    <n v="115953113.110276"/>
    <n v="303566108.26417601"/>
    <n v="11258923594.0522"/>
  </r>
  <r>
    <x v="6"/>
    <x v="1"/>
    <x v="1"/>
    <x v="0"/>
    <n v="0"/>
    <n v="2086"/>
    <n v="2621659.1717809802"/>
    <n v="598331552.44676197"/>
    <n v="575089551.78010702"/>
    <n v="485178398.51023102"/>
    <n v="185004803.73443699"/>
    <n v="134152097.09788699"/>
    <n v="41929017.658269003"/>
    <n v="27870406.6189823"/>
    <n v="16580838.7806799"/>
    <n v="10390925.2432773"/>
    <n v="26929224.776402902"/>
    <n v="2104078475.81881"/>
  </r>
  <r>
    <x v="6"/>
    <x v="1"/>
    <x v="1"/>
    <x v="1"/>
    <m/>
    <m/>
    <m/>
    <m/>
    <m/>
    <m/>
    <m/>
    <m/>
    <m/>
    <m/>
    <m/>
    <m/>
    <m/>
    <m/>
  </r>
  <r>
    <x v="6"/>
    <x v="1"/>
    <x v="1"/>
    <x v="2"/>
    <n v="0"/>
    <n v="11386"/>
    <n v="4851704.47625395"/>
    <n v="3454651096.5901899"/>
    <n v="3008972455.3255701"/>
    <n v="2024547363.32919"/>
    <n v="556480434.86316597"/>
    <n v="315847950.828493"/>
    <n v="94612312.933529094"/>
    <n v="66375117.29383"/>
    <n v="45841706.775425203"/>
    <n v="30073101.7390651"/>
    <n v="69996798.305702895"/>
    <n v="9672250042.4604492"/>
  </r>
  <r>
    <x v="6"/>
    <x v="2"/>
    <x v="0"/>
    <x v="0"/>
    <n v="0"/>
    <n v="17999"/>
    <n v="60361231.6239805"/>
    <n v="6558233197.1868095"/>
    <n v="6224518710.2215405"/>
    <n v="5244841743.5649405"/>
    <n v="2105082333.5645199"/>
    <n v="1739507700.36378"/>
    <n v="611872195.03632402"/>
    <n v="416293682.57375997"/>
    <n v="282292443.89964402"/>
    <n v="187767004.515324"/>
    <n v="513197381.834777"/>
    <n v="23943967624.3853"/>
  </r>
  <r>
    <x v="6"/>
    <x v="2"/>
    <x v="0"/>
    <x v="1"/>
    <m/>
    <m/>
    <m/>
    <m/>
    <m/>
    <m/>
    <m/>
    <m/>
    <m/>
    <m/>
    <m/>
    <m/>
    <m/>
    <m/>
  </r>
  <r>
    <x v="6"/>
    <x v="2"/>
    <x v="0"/>
    <x v="2"/>
    <n v="0"/>
    <n v="10619"/>
    <n v="6543892.07160581"/>
    <n v="3149244416.4928899"/>
    <n v="2723974887.9013901"/>
    <n v="2047569206.1792099"/>
    <n v="753231480.40973604"/>
    <n v="545968623.207111"/>
    <n v="201320174.71204799"/>
    <n v="158272224.528925"/>
    <n v="122294516.04843201"/>
    <n v="93233416.068782002"/>
    <n v="260040140.45946801"/>
    <n v="10061692978.079599"/>
  </r>
  <r>
    <x v="6"/>
    <x v="2"/>
    <x v="1"/>
    <x v="0"/>
    <n v="0"/>
    <n v="54186"/>
    <n v="130393342.575662"/>
    <n v="16934173343.5481"/>
    <n v="15869268927.466299"/>
    <n v="12588658395.658001"/>
    <n v="4543635060.3406897"/>
    <n v="3268577076.4535098"/>
    <n v="938903839.04315996"/>
    <n v="575513839.20197499"/>
    <n v="357911261.33782297"/>
    <n v="230543440.31460401"/>
    <n v="657578352.76652396"/>
    <n v="56095156878.706299"/>
  </r>
  <r>
    <x v="6"/>
    <x v="2"/>
    <x v="1"/>
    <x v="1"/>
    <m/>
    <m/>
    <m/>
    <m/>
    <m/>
    <m/>
    <m/>
    <m/>
    <m/>
    <m/>
    <m/>
    <m/>
    <m/>
    <m/>
  </r>
  <r>
    <x v="6"/>
    <x v="2"/>
    <x v="1"/>
    <x v="2"/>
    <n v="0"/>
    <n v="75844"/>
    <n v="25425903.139677498"/>
    <n v="17620860586.780602"/>
    <n v="10933426321.997601"/>
    <n v="5355857796.1199303"/>
    <n v="1208582457.9270501"/>
    <n v="663299889.63098598"/>
    <n v="203974515.954647"/>
    <n v="142873803.25920001"/>
    <n v="99196322.607761696"/>
    <n v="70943061.288054705"/>
    <n v="194686904.46610901"/>
    <n v="36519127563.1716"/>
  </r>
  <r>
    <x v="6"/>
    <x v="3"/>
    <x v="0"/>
    <x v="0"/>
    <m/>
    <m/>
    <m/>
    <m/>
    <m/>
    <m/>
    <m/>
    <m/>
    <m/>
    <m/>
    <m/>
    <m/>
    <m/>
    <m/>
  </r>
  <r>
    <x v="6"/>
    <x v="3"/>
    <x v="0"/>
    <x v="1"/>
    <m/>
    <m/>
    <m/>
    <m/>
    <m/>
    <m/>
    <m/>
    <m/>
    <m/>
    <m/>
    <m/>
    <m/>
    <m/>
    <m/>
  </r>
  <r>
    <x v="6"/>
    <x v="3"/>
    <x v="0"/>
    <x v="2"/>
    <m/>
    <m/>
    <m/>
    <m/>
    <m/>
    <m/>
    <m/>
    <m/>
    <m/>
    <m/>
    <m/>
    <m/>
    <m/>
    <m/>
  </r>
  <r>
    <x v="6"/>
    <x v="3"/>
    <x v="1"/>
    <x v="0"/>
    <m/>
    <m/>
    <m/>
    <m/>
    <m/>
    <m/>
    <m/>
    <m/>
    <m/>
    <m/>
    <m/>
    <m/>
    <m/>
    <m/>
  </r>
  <r>
    <x v="6"/>
    <x v="3"/>
    <x v="1"/>
    <x v="1"/>
    <m/>
    <m/>
    <m/>
    <m/>
    <m/>
    <m/>
    <m/>
    <m/>
    <m/>
    <m/>
    <m/>
    <m/>
    <m/>
    <m/>
  </r>
  <r>
    <x v="6"/>
    <x v="3"/>
    <x v="1"/>
    <x v="2"/>
    <n v="0"/>
    <n v="163"/>
    <n v="4311275.5782097597"/>
    <n v="14215852.256617401"/>
    <n v="1381573.67215794"/>
    <n v="116358.368364334"/>
    <n v="0"/>
    <n v="0"/>
    <n v="0"/>
    <n v="0"/>
    <n v="0"/>
    <n v="0"/>
    <n v="0"/>
    <n v="20025059.875349399"/>
  </r>
  <r>
    <x v="6"/>
    <x v="4"/>
    <x v="0"/>
    <x v="0"/>
    <n v="0"/>
    <n v="11"/>
    <n v="-7.90805643191561E-10"/>
    <n v="3656605.347668"/>
    <n v="3656605.347668"/>
    <n v="3656605.347668"/>
    <n v="1733888.92284483"/>
    <n v="1529445.50599575"/>
    <n v="741877.425575273"/>
    <n v="632994.43257721304"/>
    <n v="460860.60297358001"/>
    <n v="296708.88246146101"/>
    <n v="1260902.2494549099"/>
    <n v="17626494.064886998"/>
  </r>
  <r>
    <x v="6"/>
    <x v="4"/>
    <x v="0"/>
    <x v="1"/>
    <n v="0"/>
    <n v="15"/>
    <n v="2.1009327610954601E-9"/>
    <n v="22527300.8025975"/>
    <n v="21143929.924240801"/>
    <n v="19796720.060316399"/>
    <n v="6587266.28255828"/>
    <n v="4803828.9826861899"/>
    <n v="2166840.0370658999"/>
    <n v="1852688.31206402"/>
    <n v="873530.73817098502"/>
    <n v="844585.42473952495"/>
    <n v="555469.06646966503"/>
    <n v="81152159.630909294"/>
  </r>
  <r>
    <x v="6"/>
    <x v="4"/>
    <x v="0"/>
    <x v="2"/>
    <n v="0"/>
    <n v="9"/>
    <n v="2.12821760214865E-10"/>
    <n v="4855047.7047471004"/>
    <n v="4855047.7047471004"/>
    <n v="4855047.7047471004"/>
    <n v="2427523.8523735502"/>
    <n v="2337193.6455432498"/>
    <n v="1062073.0779730701"/>
    <n v="923624.35571604106"/>
    <n v="397726.15089250298"/>
    <n v="205935.1912835"/>
    <n v="271151.35039630398"/>
    <n v="22190370.738419499"/>
  </r>
  <r>
    <x v="6"/>
    <x v="4"/>
    <x v="1"/>
    <x v="0"/>
    <n v="0"/>
    <n v="1"/>
    <n v="1.4551915228366901E-10"/>
    <n v="618810.13575919997"/>
    <n v="618810.13575919997"/>
    <n v="618810.13575919997"/>
    <n v="309405.06787959998"/>
    <n v="309405.06787959998"/>
    <n v="102161.240842749"/>
    <n v="0"/>
    <n v="0"/>
    <n v="0"/>
    <n v="0"/>
    <n v="2577401.7838795502"/>
  </r>
  <r>
    <x v="6"/>
    <x v="4"/>
    <x v="1"/>
    <x v="1"/>
    <n v="0"/>
    <n v="11"/>
    <n v="-6.2755134422331997E-10"/>
    <n v="7388552.8384884996"/>
    <n v="6333841.8949709898"/>
    <n v="5440680.1709000096"/>
    <n v="822514.947382994"/>
    <n v="555522.73551110004"/>
    <n v="277761.36775555002"/>
    <n v="277761.36775555002"/>
    <n v="256425.71701411001"/>
    <n v="215227.388938975"/>
    <n v="1872540.5364455101"/>
    <n v="23440828.965163302"/>
  </r>
  <r>
    <x v="6"/>
    <x v="4"/>
    <x v="1"/>
    <x v="2"/>
    <n v="0"/>
    <n v="2"/>
    <n v="-6.5483618527650794E-11"/>
    <n v="1060817.3755872"/>
    <n v="489515.460589358"/>
    <n v="358628.60140589997"/>
    <n v="129588.48622229999"/>
    <n v="0"/>
    <n v="0"/>
    <n v="0"/>
    <n v="0"/>
    <n v="0"/>
    <n v="0"/>
    <n v="2038549.92380476"/>
  </r>
  <r>
    <x v="6"/>
    <x v="5"/>
    <x v="0"/>
    <x v="0"/>
    <n v="0"/>
    <n v="460"/>
    <n v="3.0109390536381402E-9"/>
    <n v="98360545.823902205"/>
    <n v="83643497.334452406"/>
    <n v="70888262.379648805"/>
    <n v="31013606.3419323"/>
    <n v="30139289.252404802"/>
    <n v="12870422.9125161"/>
    <n v="10960965.3998011"/>
    <n v="9015072.98286709"/>
    <n v="7240316.98378886"/>
    <n v="18547234.081950899"/>
    <n v="372679213.49326497"/>
  </r>
  <r>
    <x v="6"/>
    <x v="5"/>
    <x v="0"/>
    <x v="1"/>
    <m/>
    <m/>
    <m/>
    <m/>
    <m/>
    <m/>
    <m/>
    <m/>
    <m/>
    <m/>
    <m/>
    <m/>
    <m/>
    <m/>
  </r>
  <r>
    <x v="6"/>
    <x v="5"/>
    <x v="0"/>
    <x v="2"/>
    <n v="0"/>
    <n v="530"/>
    <n v="-1.2340706234681399E-10"/>
    <n v="134942635.784206"/>
    <n v="116257565.270624"/>
    <n v="81368136.572430596"/>
    <n v="25680063.056889299"/>
    <n v="15347536.5211289"/>
    <n v="4748251.0318252798"/>
    <n v="3677428.2409633198"/>
    <n v="2810873.9962049802"/>
    <n v="1961693.8083631101"/>
    <n v="4427015.92850044"/>
    <n v="391221200.21113598"/>
  </r>
  <r>
    <x v="6"/>
    <x v="5"/>
    <x v="1"/>
    <x v="0"/>
    <n v="0"/>
    <n v="594"/>
    <n v="1008436.64878443"/>
    <n v="98249463.8326758"/>
    <n v="69584241.6491234"/>
    <n v="61032274.500754997"/>
    <n v="31243807.435734499"/>
    <n v="25693931.705484599"/>
    <n v="9273469.4766390603"/>
    <n v="7119274.7955674902"/>
    <n v="5413302.1552905897"/>
    <n v="3930690.4401649302"/>
    <n v="9191664.4554350004"/>
    <n v="321740557.09565502"/>
  </r>
  <r>
    <x v="6"/>
    <x v="5"/>
    <x v="1"/>
    <x v="1"/>
    <m/>
    <m/>
    <m/>
    <m/>
    <m/>
    <m/>
    <m/>
    <m/>
    <m/>
    <m/>
    <m/>
    <m/>
    <m/>
    <m/>
  </r>
  <r>
    <x v="6"/>
    <x v="5"/>
    <x v="1"/>
    <x v="2"/>
    <n v="0"/>
    <n v="1448"/>
    <n v="704820.67479783797"/>
    <n v="354412380.56556797"/>
    <n v="272996394.78825599"/>
    <n v="146802507.32491201"/>
    <n v="31738125.073407199"/>
    <n v="15366807.8357787"/>
    <n v="4418891.4455476897"/>
    <n v="2997733.1110088401"/>
    <n v="1808101.3240218901"/>
    <n v="1121424.1029846701"/>
    <n v="2509130.2983792801"/>
    <n v="834876316.544662"/>
  </r>
  <r>
    <x v="7"/>
    <x v="0"/>
    <x v="0"/>
    <x v="0"/>
    <n v="0"/>
    <n v="1908"/>
    <n v="4630872.3078779802"/>
    <n v="1827052954.1249101"/>
    <n v="1657285158.3002501"/>
    <n v="1428035368.04442"/>
    <n v="575296932.59086299"/>
    <n v="447686192.49273401"/>
    <n v="174423583.15194601"/>
    <n v="140096310.28251401"/>
    <n v="110117213.448404"/>
    <n v="93447715.310201898"/>
    <n v="356540099.73056298"/>
    <n v="6814612399.7846804"/>
  </r>
  <r>
    <x v="7"/>
    <x v="0"/>
    <x v="0"/>
    <x v="1"/>
    <n v="0"/>
    <n v="4157"/>
    <n v="79690127.004078999"/>
    <n v="3735721382.0623298"/>
    <n v="3621970843.8176899"/>
    <n v="3102571680.64537"/>
    <n v="1226195410.18487"/>
    <n v="951945006.42252696"/>
    <n v="341092938.25226498"/>
    <n v="251928936.63325"/>
    <n v="206587265.771925"/>
    <n v="178648232.32144901"/>
    <n v="888467084.60491097"/>
    <n v="14584818907.720699"/>
  </r>
  <r>
    <x v="7"/>
    <x v="0"/>
    <x v="0"/>
    <x v="2"/>
    <n v="0"/>
    <n v="149"/>
    <n v="7674.4144223531002"/>
    <n v="182918670.85051"/>
    <n v="135457103.176734"/>
    <n v="94969623.152944595"/>
    <n v="39017752.249625497"/>
    <n v="36075942.118213996"/>
    <n v="14551203.6082597"/>
    <n v="12236486.612379"/>
    <n v="9594451.6601542104"/>
    <n v="6241378.3194410596"/>
    <n v="36790760.456865802"/>
    <n v="567861046.61954999"/>
  </r>
  <r>
    <x v="7"/>
    <x v="0"/>
    <x v="1"/>
    <x v="0"/>
    <n v="0"/>
    <n v="1711"/>
    <n v="1527856.5440050799"/>
    <n v="847879478.61877096"/>
    <n v="554627640.97737896"/>
    <n v="329949524.90517402"/>
    <n v="97914365.128402099"/>
    <n v="64623162.238765702"/>
    <n v="24019266.030655399"/>
    <n v="19371003.466809001"/>
    <n v="16674069.243192799"/>
    <n v="13192043.3868079"/>
    <n v="33205036.913788199"/>
    <n v="2002983447.4537499"/>
  </r>
  <r>
    <x v="7"/>
    <x v="0"/>
    <x v="1"/>
    <x v="1"/>
    <n v="0"/>
    <n v="4290"/>
    <n v="9982126.8701079991"/>
    <n v="1892793130.20824"/>
    <n v="1357105971.97122"/>
    <n v="1076972088.13975"/>
    <n v="415640453.49274802"/>
    <n v="277782296.10714501"/>
    <n v="81733091.362289101"/>
    <n v="60239365.621066101"/>
    <n v="48228437.981960997"/>
    <n v="31707653.138449602"/>
    <n v="115569972.421508"/>
    <n v="5367754587.3144903"/>
  </r>
  <r>
    <x v="7"/>
    <x v="0"/>
    <x v="1"/>
    <x v="2"/>
    <n v="0"/>
    <n v="49"/>
    <n v="1568.8216575809499"/>
    <n v="62054066.573652402"/>
    <n v="29982593.1690781"/>
    <n v="12258297.7597955"/>
    <n v="2336879.1361446399"/>
    <n v="886013.28941330803"/>
    <n v="360637.72522329999"/>
    <n v="328795.04334897798"/>
    <n v="168790.178557557"/>
    <n v="77671.911312384997"/>
    <n v="5315856.2333261603"/>
    <n v="113771169.84151"/>
  </r>
  <r>
    <x v="7"/>
    <x v="1"/>
    <x v="0"/>
    <x v="0"/>
    <n v="0"/>
    <n v="12"/>
    <n v="3.4106051316484802E-11"/>
    <n v="3380350.8227754999"/>
    <n v="3904713.0211143801"/>
    <n v="2957762.7692045802"/>
    <n v="1121593.37106355"/>
    <n v="1083420.01853295"/>
    <n v="513582.27582287497"/>
    <n v="477767.66598016099"/>
    <n v="342801.72853433102"/>
    <n v="295290.97306236502"/>
    <n v="682820.66668267897"/>
    <n v="14760103.312773401"/>
  </r>
  <r>
    <x v="7"/>
    <x v="1"/>
    <x v="0"/>
    <x v="1"/>
    <m/>
    <m/>
    <m/>
    <m/>
    <m/>
    <m/>
    <m/>
    <m/>
    <m/>
    <m/>
    <m/>
    <m/>
    <m/>
    <m/>
  </r>
  <r>
    <x v="7"/>
    <x v="1"/>
    <x v="0"/>
    <x v="2"/>
    <n v="0"/>
    <n v="188"/>
    <n v="2.00839167519007E-9"/>
    <n v="75180901.1097693"/>
    <n v="58734554.558600299"/>
    <n v="41457682.620961398"/>
    <n v="17881728.580193199"/>
    <n v="14661878.5531743"/>
    <n v="6304600.4021439403"/>
    <n v="5960724.8098378303"/>
    <n v="5814180.9873746103"/>
    <n v="5081490.1260284204"/>
    <n v="16284799.091916"/>
    <n v="247362540.83999899"/>
  </r>
  <r>
    <x v="7"/>
    <x v="1"/>
    <x v="1"/>
    <x v="0"/>
    <n v="0"/>
    <n v="26"/>
    <n v="-2.9649527277797502E-10"/>
    <n v="14343395.3636629"/>
    <n v="12880689.3957706"/>
    <n v="4411958.4692889899"/>
    <n v="1701386.3891123"/>
    <n v="1118505.99912218"/>
    <n v="139393.551508256"/>
    <n v="135364.71719732499"/>
    <n v="135364.71719732499"/>
    <n v="126671.473289936"/>
    <n v="473775.27895751002"/>
    <n v="35466505.355107397"/>
  </r>
  <r>
    <x v="7"/>
    <x v="1"/>
    <x v="1"/>
    <x v="1"/>
    <m/>
    <m/>
    <m/>
    <m/>
    <m/>
    <m/>
    <m/>
    <m/>
    <m/>
    <m/>
    <m/>
    <m/>
    <m/>
    <m/>
  </r>
  <r>
    <x v="7"/>
    <x v="1"/>
    <x v="1"/>
    <x v="2"/>
    <n v="0"/>
    <n v="213"/>
    <n v="2.8436488719307801E-9"/>
    <n v="64775355.008309998"/>
    <n v="51218134.980109699"/>
    <n v="35836209.402827203"/>
    <n v="12987903.0718836"/>
    <n v="9718655.9675390907"/>
    <n v="3748345.53829091"/>
    <n v="2757512.2213795902"/>
    <n v="2272212.94458568"/>
    <n v="1762818.7243562799"/>
    <n v="3391208.12366556"/>
    <n v="188468355.98294801"/>
  </r>
  <r>
    <x v="7"/>
    <x v="2"/>
    <x v="0"/>
    <x v="0"/>
    <n v="0"/>
    <n v="227"/>
    <n v="-8.6616296357533396E-9"/>
    <n v="199972206.53345901"/>
    <n v="212551467.51383001"/>
    <n v="154875406.15917501"/>
    <n v="44172911.158261202"/>
    <n v="27340775.376554001"/>
    <n v="7381859.1853450797"/>
    <n v="5975407.2607107097"/>
    <n v="5127259.5387215801"/>
    <n v="4037669.8447562801"/>
    <n v="13130275.403442901"/>
    <n v="674565237.97425604"/>
  </r>
  <r>
    <x v="7"/>
    <x v="2"/>
    <x v="0"/>
    <x v="1"/>
    <m/>
    <m/>
    <m/>
    <m/>
    <m/>
    <m/>
    <m/>
    <m/>
    <m/>
    <m/>
    <m/>
    <m/>
    <m/>
    <m/>
  </r>
  <r>
    <x v="7"/>
    <x v="2"/>
    <x v="0"/>
    <x v="2"/>
    <n v="0"/>
    <n v="297"/>
    <n v="-4.9059281082008998E-9"/>
    <n v="182935947.14391899"/>
    <n v="171828978.27234101"/>
    <n v="116582235.724387"/>
    <n v="42297689.946776301"/>
    <n v="34226977.789139301"/>
    <n v="13190121.446771299"/>
    <n v="11060663.380957801"/>
    <n v="9881928.5652314201"/>
    <n v="6887470.0237125903"/>
    <n v="34470152.881421"/>
    <n v="623362165.17465699"/>
  </r>
  <r>
    <x v="7"/>
    <x v="2"/>
    <x v="1"/>
    <x v="0"/>
    <n v="0"/>
    <n v="1093"/>
    <n v="4880940.4483944597"/>
    <n v="752594482.60986996"/>
    <n v="561304201.50484896"/>
    <n v="361600423.12224197"/>
    <n v="134495738.748851"/>
    <n v="103675182.66871899"/>
    <n v="27450876.449361999"/>
    <n v="20718952.1043876"/>
    <n v="15926706.174370199"/>
    <n v="11579525.8949602"/>
    <n v="49672016.007751003"/>
    <n v="2043899045.7337601"/>
  </r>
  <r>
    <x v="7"/>
    <x v="2"/>
    <x v="1"/>
    <x v="1"/>
    <m/>
    <m/>
    <m/>
    <m/>
    <m/>
    <m/>
    <m/>
    <m/>
    <m/>
    <m/>
    <m/>
    <m/>
    <m/>
    <m/>
  </r>
  <r>
    <x v="7"/>
    <x v="2"/>
    <x v="1"/>
    <x v="2"/>
    <n v="0"/>
    <n v="3629"/>
    <n v="69610092.164889097"/>
    <n v="1078785974.49419"/>
    <n v="590688783.99883902"/>
    <n v="342434664.67283899"/>
    <n v="106419548.801194"/>
    <n v="72127287.180530295"/>
    <n v="27896976.060697202"/>
    <n v="21658727.0989567"/>
    <n v="16693047.0171893"/>
    <n v="13793772.2174301"/>
    <n v="95982049.703719005"/>
    <n v="2436090923.41048"/>
  </r>
  <r>
    <x v="7"/>
    <x v="3"/>
    <x v="0"/>
    <x v="0"/>
    <m/>
    <m/>
    <m/>
    <m/>
    <m/>
    <m/>
    <m/>
    <m/>
    <m/>
    <m/>
    <m/>
    <m/>
    <m/>
    <m/>
  </r>
  <r>
    <x v="7"/>
    <x v="3"/>
    <x v="0"/>
    <x v="1"/>
    <m/>
    <m/>
    <m/>
    <m/>
    <m/>
    <m/>
    <m/>
    <m/>
    <m/>
    <m/>
    <m/>
    <m/>
    <m/>
    <m/>
  </r>
  <r>
    <x v="7"/>
    <x v="3"/>
    <x v="0"/>
    <x v="2"/>
    <m/>
    <m/>
    <m/>
    <m/>
    <m/>
    <m/>
    <m/>
    <m/>
    <m/>
    <m/>
    <m/>
    <m/>
    <m/>
    <m/>
  </r>
  <r>
    <x v="7"/>
    <x v="3"/>
    <x v="1"/>
    <x v="0"/>
    <m/>
    <m/>
    <m/>
    <m/>
    <m/>
    <m/>
    <m/>
    <m/>
    <m/>
    <m/>
    <m/>
    <m/>
    <m/>
    <m/>
  </r>
  <r>
    <x v="7"/>
    <x v="3"/>
    <x v="1"/>
    <x v="1"/>
    <m/>
    <m/>
    <m/>
    <m/>
    <m/>
    <m/>
    <m/>
    <m/>
    <m/>
    <m/>
    <m/>
    <m/>
    <m/>
    <m/>
  </r>
  <r>
    <x v="7"/>
    <x v="3"/>
    <x v="1"/>
    <x v="2"/>
    <n v="0"/>
    <n v="976"/>
    <n v="41841753.923777796"/>
    <n v="295918721.51747698"/>
    <n v="195031260.89778"/>
    <n v="137755310.74427101"/>
    <n v="51212801.195501402"/>
    <n v="38029800.349097498"/>
    <n v="16372042.528284"/>
    <n v="14669567.809404301"/>
    <n v="12083028.8620912"/>
    <n v="10710868.7371144"/>
    <n v="100555735.76546501"/>
    <n v="914180892.33026505"/>
  </r>
  <r>
    <x v="7"/>
    <x v="4"/>
    <x v="0"/>
    <x v="0"/>
    <n v="0"/>
    <n v="168"/>
    <n v="5223151.6306914296"/>
    <n v="338478418.31229502"/>
    <n v="311971705.199395"/>
    <n v="241498812.062644"/>
    <n v="95046834.540975302"/>
    <n v="82625372.366313204"/>
    <n v="34992758.807607099"/>
    <n v="27015548.015790898"/>
    <n v="16920023.872853801"/>
    <n v="13886318.5040242"/>
    <n v="81838722.315315396"/>
    <n v="1249497665.6278999"/>
  </r>
  <r>
    <x v="7"/>
    <x v="4"/>
    <x v="0"/>
    <x v="1"/>
    <n v="0"/>
    <n v="605"/>
    <n v="-1.40360043587862E-8"/>
    <n v="1482147173.6269801"/>
    <n v="1256983650.20139"/>
    <n v="1105073596.22789"/>
    <n v="384972994.394557"/>
    <n v="283189059.34768099"/>
    <n v="109304288.198644"/>
    <n v="88155276.926983297"/>
    <n v="64668803.796780601"/>
    <n v="42172396.337288998"/>
    <n v="252634308.037945"/>
    <n v="5069301547.0961399"/>
  </r>
  <r>
    <x v="7"/>
    <x v="4"/>
    <x v="0"/>
    <x v="2"/>
    <n v="0"/>
    <n v="140"/>
    <n v="1732989.83993657"/>
    <n v="380896203.13170999"/>
    <n v="264852421.767535"/>
    <n v="200046388.7209"/>
    <n v="70776717.707421198"/>
    <n v="67240889.498008505"/>
    <n v="34983607.284381203"/>
    <n v="34004649.5306345"/>
    <n v="19149544.9776057"/>
    <n v="16199610.907304499"/>
    <n v="65172545.971767701"/>
    <n v="1155055569.3371999"/>
  </r>
  <r>
    <x v="7"/>
    <x v="4"/>
    <x v="1"/>
    <x v="0"/>
    <n v="0"/>
    <n v="30"/>
    <n v="-1.55796442413703E-9"/>
    <n v="49715257.983307198"/>
    <n v="37707929.198085703"/>
    <n v="21234139.2871686"/>
    <n v="8454731.2400225103"/>
    <n v="5836205.3923308197"/>
    <n v="2769818.9371788302"/>
    <n v="1946087.55762907"/>
    <n v="1908018.16975948"/>
    <n v="1606895.5911429899"/>
    <n v="3105029.7739006602"/>
    <n v="134284113.13052601"/>
  </r>
  <r>
    <x v="7"/>
    <x v="4"/>
    <x v="1"/>
    <x v="1"/>
    <n v="0"/>
    <n v="161"/>
    <n v="-2.4514804408681799E-8"/>
    <n v="313731843.55290699"/>
    <n v="311858794.01647598"/>
    <n v="281070984.27575099"/>
    <n v="126083080.458781"/>
    <n v="111598939.526706"/>
    <n v="34181945.8427587"/>
    <n v="28655892.924032699"/>
    <n v="27974357.845152799"/>
    <n v="27587849.149204299"/>
    <n v="33074233.524060201"/>
    <n v="1295817921.1158299"/>
  </r>
  <r>
    <x v="7"/>
    <x v="4"/>
    <x v="1"/>
    <x v="2"/>
    <n v="0"/>
    <n v="34"/>
    <n v="-6.78028300171718E-10"/>
    <n v="22014340.471143499"/>
    <n v="12005261.087559501"/>
    <n v="10624414.247063899"/>
    <n v="3828960.1744623501"/>
    <n v="3544117.0768102598"/>
    <n v="968952.07445717102"/>
    <n v="911587.28988663596"/>
    <n v="847405.99348429602"/>
    <n v="630612.37353073002"/>
    <n v="948686.32694419299"/>
    <n v="56324337.115342602"/>
  </r>
  <r>
    <x v="7"/>
    <x v="5"/>
    <x v="0"/>
    <x v="0"/>
    <n v="0"/>
    <n v="4"/>
    <n v="2.7284841053187799E-11"/>
    <n v="1689258.4776152601"/>
    <n v="1700723.3114291001"/>
    <n v="1224560.9667052999"/>
    <n v="440412.76882874098"/>
    <n v="110501.809957"/>
    <n v="55250.904978500002"/>
    <n v="55250.904978500002"/>
    <n v="34155.104895800003"/>
    <n v="0"/>
    <n v="0"/>
    <n v="5310114.2493882002"/>
  </r>
  <r>
    <x v="7"/>
    <x v="5"/>
    <x v="0"/>
    <x v="1"/>
    <m/>
    <m/>
    <m/>
    <m/>
    <m/>
    <m/>
    <m/>
    <m/>
    <m/>
    <m/>
    <m/>
    <m/>
    <m/>
    <m/>
  </r>
  <r>
    <x v="7"/>
    <x v="5"/>
    <x v="0"/>
    <x v="2"/>
    <n v="0"/>
    <n v="13"/>
    <n v="-3.6379788070917101E-12"/>
    <n v="3258919.3792518401"/>
    <n v="2939348.1448562001"/>
    <n v="2561232.3577948799"/>
    <n v="1114059.1567483"/>
    <n v="907238.63561177999"/>
    <n v="282382.35253556998"/>
    <n v="274245.4010751"/>
    <n v="274245.4010751"/>
    <n v="216000.901608674"/>
    <n v="2514398.36623793"/>
    <n v="14342070.096795401"/>
  </r>
  <r>
    <x v="7"/>
    <x v="5"/>
    <x v="1"/>
    <x v="0"/>
    <n v="0"/>
    <n v="4"/>
    <n v="-9.8225427791476301E-11"/>
    <n v="1005566.4706087"/>
    <n v="1005566.4706087"/>
    <n v="1005566.4706087"/>
    <n v="460901.834019184"/>
    <n v="217487.65323354999"/>
    <n v="108743.826616775"/>
    <n v="108743.826616775"/>
    <n v="105236.34432807899"/>
    <n v="58515.731181775001"/>
    <n v="286265.54143344698"/>
    <n v="4362594.1692556897"/>
  </r>
  <r>
    <x v="7"/>
    <x v="5"/>
    <x v="1"/>
    <x v="1"/>
    <m/>
    <m/>
    <m/>
    <m/>
    <m/>
    <m/>
    <m/>
    <m/>
    <m/>
    <m/>
    <m/>
    <m/>
    <m/>
    <m/>
  </r>
  <r>
    <x v="7"/>
    <x v="5"/>
    <x v="1"/>
    <x v="2"/>
    <n v="0"/>
    <n v="72"/>
    <n v="-6.9462657847907394E-11"/>
    <n v="15964521.2762504"/>
    <n v="12789025.316013901"/>
    <n v="8194290.43538268"/>
    <n v="2150182.6996101998"/>
    <n v="1591856.4896677299"/>
    <n v="620755.65654300002"/>
    <n v="476641.69414163497"/>
    <n v="319489.19102091098"/>
    <n v="162578.44074632501"/>
    <n v="205933.99685939"/>
    <n v="42475275.196236201"/>
  </r>
  <r>
    <x v="8"/>
    <x v="0"/>
    <x v="0"/>
    <x v="0"/>
    <n v="0"/>
    <n v="12"/>
    <n v="-3.7834979593753799E-10"/>
    <n v="21635678.995440699"/>
    <n v="20989899.5294649"/>
    <n v="14759786.5324784"/>
    <n v="2539639.2573468699"/>
    <n v="1939497.4869423299"/>
    <n v="839813.75567320001"/>
    <n v="839813.75567320001"/>
    <n v="839813.75567320001"/>
    <n v="839813.75567320001"/>
    <n v="5536592.71517321"/>
    <n v="70760349.539539203"/>
  </r>
  <r>
    <x v="8"/>
    <x v="0"/>
    <x v="0"/>
    <x v="1"/>
    <n v="0"/>
    <n v="28"/>
    <n v="3.76053321815562E-9"/>
    <n v="62758751.5630593"/>
    <n v="66440905.280643702"/>
    <n v="47151699.965332501"/>
    <n v="4312865.1096093496"/>
    <n v="2290464.9314699098"/>
    <n v="513901.241772554"/>
    <n v="285044.441593625"/>
    <n v="285044.441593625"/>
    <n v="220635.094215975"/>
    <n v="4277056.4947994296"/>
    <n v="188536368.56409001"/>
  </r>
  <r>
    <x v="8"/>
    <x v="0"/>
    <x v="0"/>
    <x v="2"/>
    <n v="0"/>
    <n v="1"/>
    <n v="-4.4703483581543002E-8"/>
    <n v="632239597.52617002"/>
    <n v="39556723.117370002"/>
    <n v="0"/>
    <n v="0"/>
    <n v="0"/>
    <n v="0"/>
    <n v="0"/>
    <n v="0"/>
    <n v="0"/>
    <n v="0"/>
    <n v="671796320.64354002"/>
  </r>
  <r>
    <x v="8"/>
    <x v="0"/>
    <x v="1"/>
    <x v="0"/>
    <n v="0"/>
    <n v="126"/>
    <n v="9180922.1968692206"/>
    <n v="353977289.82627898"/>
    <n v="261098855.66573501"/>
    <n v="162978000.31481501"/>
    <n v="36500258.242754601"/>
    <n v="15517537.996494699"/>
    <n v="3291698.2343327301"/>
    <n v="3237089.16233837"/>
    <n v="2197025.4816681701"/>
    <n v="4205792.12576757"/>
    <n v="23784065.8946472"/>
    <n v="875968535.14170098"/>
  </r>
  <r>
    <x v="8"/>
    <x v="0"/>
    <x v="1"/>
    <x v="1"/>
    <n v="0"/>
    <n v="265"/>
    <n v="8618.3437867168304"/>
    <n v="790017692.32874298"/>
    <n v="572012232.254951"/>
    <n v="303766987.623887"/>
    <n v="47369935.327474497"/>
    <n v="22363321.755066201"/>
    <n v="7880729.9617101401"/>
    <n v="6767520.05577836"/>
    <n v="5608183.33922002"/>
    <n v="4543011.6402294999"/>
    <n v="59470943.840990797"/>
    <n v="1819809176.4718399"/>
  </r>
  <r>
    <x v="8"/>
    <x v="0"/>
    <x v="1"/>
    <x v="2"/>
    <n v="0"/>
    <n v="8"/>
    <n v="7.5760908657684902E-10"/>
    <n v="43362912.807510197"/>
    <n v="25066074.2797557"/>
    <n v="8372018.9471057998"/>
    <n v="4186009.4735528999"/>
    <n v="4186009.4735528999"/>
    <n v="2093004.73677645"/>
    <n v="2093004.73677645"/>
    <n v="2093004.73677645"/>
    <n v="102849.26966393201"/>
    <n v="0"/>
    <n v="91554888.461470902"/>
  </r>
  <r>
    <x v="8"/>
    <x v="1"/>
    <x v="0"/>
    <x v="0"/>
    <m/>
    <m/>
    <m/>
    <m/>
    <m/>
    <m/>
    <m/>
    <m/>
    <m/>
    <m/>
    <m/>
    <m/>
    <m/>
    <m/>
  </r>
  <r>
    <x v="8"/>
    <x v="1"/>
    <x v="0"/>
    <x v="1"/>
    <m/>
    <m/>
    <m/>
    <m/>
    <m/>
    <m/>
    <m/>
    <m/>
    <m/>
    <m/>
    <m/>
    <m/>
    <m/>
    <m/>
  </r>
  <r>
    <x v="8"/>
    <x v="1"/>
    <x v="0"/>
    <x v="2"/>
    <n v="0"/>
    <n v="2"/>
    <n v="5.8207660913467401E-11"/>
    <n v="1317985.2242143999"/>
    <n v="290720.21637778002"/>
    <n v="0"/>
    <n v="0"/>
    <n v="0"/>
    <n v="0"/>
    <n v="0"/>
    <n v="0"/>
    <n v="0"/>
    <n v="0"/>
    <n v="1608705.44059218"/>
  </r>
  <r>
    <x v="8"/>
    <x v="1"/>
    <x v="1"/>
    <x v="0"/>
    <n v="0"/>
    <n v="2"/>
    <n v="-1.1059455573558799E-9"/>
    <n v="4353771.3123057997"/>
    <n v="6840915.4165016403"/>
    <n v="17933429.1703928"/>
    <n v="307668.221526496"/>
    <n v="0"/>
    <n v="0"/>
    <n v="0"/>
    <n v="0"/>
    <n v="0"/>
    <n v="0"/>
    <n v="29435784.120726701"/>
  </r>
  <r>
    <x v="8"/>
    <x v="1"/>
    <x v="1"/>
    <x v="1"/>
    <m/>
    <m/>
    <m/>
    <m/>
    <m/>
    <m/>
    <m/>
    <m/>
    <m/>
    <m/>
    <m/>
    <m/>
    <m/>
    <m/>
  </r>
  <r>
    <x v="8"/>
    <x v="1"/>
    <x v="1"/>
    <x v="2"/>
    <n v="0"/>
    <n v="26"/>
    <n v="1.1868905858136701E-10"/>
    <n v="55852933.680820398"/>
    <n v="40001702.629541799"/>
    <n v="23978172.781405199"/>
    <n v="2585742.3529937998"/>
    <n v="2585742.3529937998"/>
    <n v="1172574.04168712"/>
    <n v="844118.57247365802"/>
    <n v="774637.61577785399"/>
    <n v="262692.93912504998"/>
    <n v="1452187.75590397"/>
    <n v="129510504.72272301"/>
  </r>
  <r>
    <x v="8"/>
    <x v="2"/>
    <x v="0"/>
    <x v="0"/>
    <n v="0"/>
    <n v="10"/>
    <n v="3.5543052945285998E-9"/>
    <n v="46415762.900245301"/>
    <n v="12483268.9234132"/>
    <n v="33563679.117671996"/>
    <n v="1415812.67748171"/>
    <n v="0"/>
    <n v="0"/>
    <n v="0"/>
    <n v="0"/>
    <n v="0"/>
    <n v="0"/>
    <n v="93878523.618812203"/>
  </r>
  <r>
    <x v="8"/>
    <x v="2"/>
    <x v="0"/>
    <x v="1"/>
    <m/>
    <m/>
    <m/>
    <m/>
    <m/>
    <m/>
    <m/>
    <m/>
    <m/>
    <m/>
    <m/>
    <m/>
    <m/>
    <m/>
  </r>
  <r>
    <x v="8"/>
    <x v="2"/>
    <x v="0"/>
    <x v="2"/>
    <n v="0"/>
    <n v="3"/>
    <n v="8.7311491370201098E-11"/>
    <n v="6160777.2736753598"/>
    <n v="279268.21061860002"/>
    <n v="79822.489265302007"/>
    <n v="0"/>
    <n v="0"/>
    <n v="0"/>
    <n v="0"/>
    <n v="0"/>
    <n v="0"/>
    <n v="0"/>
    <n v="6519867.9735592604"/>
  </r>
  <r>
    <x v="8"/>
    <x v="2"/>
    <x v="1"/>
    <x v="0"/>
    <n v="0"/>
    <n v="234"/>
    <n v="9260472.5896537006"/>
    <n v="759254007.37232006"/>
    <n v="707816835.31688797"/>
    <n v="503181304.23443598"/>
    <n v="95404071.122813702"/>
    <n v="57277441.313782699"/>
    <n v="27389134.650993198"/>
    <n v="20890002.060247801"/>
    <n v="11256766.5070567"/>
    <n v="7742902.42196682"/>
    <n v="74189203.407604799"/>
    <n v="2273662140.9977598"/>
  </r>
  <r>
    <x v="8"/>
    <x v="2"/>
    <x v="1"/>
    <x v="1"/>
    <m/>
    <m/>
    <m/>
    <m/>
    <m/>
    <m/>
    <m/>
    <m/>
    <m/>
    <m/>
    <m/>
    <m/>
    <m/>
    <m/>
  </r>
  <r>
    <x v="8"/>
    <x v="2"/>
    <x v="1"/>
    <x v="2"/>
    <n v="0"/>
    <n v="613"/>
    <n v="1.7793979623093E-9"/>
    <n v="501775917.26912898"/>
    <n v="215795813.31132501"/>
    <n v="72361034.600453407"/>
    <n v="12457128.555786001"/>
    <n v="5776369.5921118297"/>
    <n v="2172347.87561935"/>
    <n v="2176516.2650770298"/>
    <n v="2004854.4292880299"/>
    <n v="2004854.4292880299"/>
    <n v="21824568.222281799"/>
    <n v="838349404.55035901"/>
  </r>
  <r>
    <x v="8"/>
    <x v="3"/>
    <x v="0"/>
    <x v="0"/>
    <m/>
    <m/>
    <m/>
    <m/>
    <m/>
    <m/>
    <m/>
    <m/>
    <m/>
    <m/>
    <m/>
    <m/>
    <m/>
    <m/>
  </r>
  <r>
    <x v="8"/>
    <x v="3"/>
    <x v="0"/>
    <x v="1"/>
    <m/>
    <m/>
    <m/>
    <m/>
    <m/>
    <m/>
    <m/>
    <m/>
    <m/>
    <m/>
    <m/>
    <m/>
    <m/>
    <m/>
  </r>
  <r>
    <x v="8"/>
    <x v="3"/>
    <x v="0"/>
    <x v="2"/>
    <m/>
    <m/>
    <m/>
    <m/>
    <m/>
    <m/>
    <m/>
    <m/>
    <m/>
    <m/>
    <m/>
    <m/>
    <m/>
    <m/>
  </r>
  <r>
    <x v="8"/>
    <x v="3"/>
    <x v="1"/>
    <x v="0"/>
    <m/>
    <m/>
    <m/>
    <m/>
    <m/>
    <m/>
    <m/>
    <m/>
    <m/>
    <m/>
    <m/>
    <m/>
    <m/>
    <m/>
  </r>
  <r>
    <x v="8"/>
    <x v="3"/>
    <x v="1"/>
    <x v="1"/>
    <m/>
    <m/>
    <m/>
    <m/>
    <m/>
    <m/>
    <m/>
    <m/>
    <m/>
    <m/>
    <m/>
    <m/>
    <m/>
    <m/>
  </r>
  <r>
    <x v="8"/>
    <x v="3"/>
    <x v="1"/>
    <x v="2"/>
    <n v="0"/>
    <n v="119"/>
    <n v="-1.68472524819663E-9"/>
    <n v="106768376.601421"/>
    <n v="34887049.406613603"/>
    <n v="10866536.141356099"/>
    <n v="1704902.60292"/>
    <n v="1012096.12301525"/>
    <n v="335998.31743694999"/>
    <n v="235569.76759015"/>
    <n v="235569.76759015"/>
    <n v="221532.04609886699"/>
    <n v="1397841.0004165799"/>
    <n v="157665471.774459"/>
  </r>
  <r>
    <x v="8"/>
    <x v="4"/>
    <x v="0"/>
    <x v="0"/>
    <n v="0"/>
    <n v="7"/>
    <n v="-3.4924596548080398E-10"/>
    <n v="65721431.150237203"/>
    <n v="31288085.208370201"/>
    <n v="20262082.7621102"/>
    <n v="1348001.5340463601"/>
    <n v="1513874.7964109001"/>
    <n v="756937.39820545004"/>
    <n v="756937.39820545004"/>
    <n v="756937.39820545004"/>
    <n v="756937.39820545004"/>
    <n v="1286607.7329961499"/>
    <n v="124447832.77699301"/>
  </r>
  <r>
    <x v="8"/>
    <x v="4"/>
    <x v="0"/>
    <x v="1"/>
    <n v="0"/>
    <n v="10"/>
    <n v="1.67055986821651E-8"/>
    <n v="144071749.35380301"/>
    <n v="136314308.18806201"/>
    <n v="88802478.956947699"/>
    <n v="2473231.4192193998"/>
    <n v="2473231.4192193998"/>
    <n v="1236615.7096096999"/>
    <n v="1236615.7096096999"/>
    <n v="1236615.7096096999"/>
    <n v="1236615.7096096999"/>
    <n v="5777433.4456753302"/>
    <n v="384858895.62136501"/>
  </r>
  <r>
    <x v="8"/>
    <x v="4"/>
    <x v="0"/>
    <x v="2"/>
    <n v="0"/>
    <n v="10"/>
    <n v="2.3801476345397499E-9"/>
    <n v="24633532.407926202"/>
    <n v="20108315.726447899"/>
    <n v="4506116.3375454899"/>
    <n v="478332.19844659202"/>
    <n v="0"/>
    <n v="0"/>
    <n v="0"/>
    <n v="0"/>
    <n v="0"/>
    <n v="0"/>
    <n v="49726296.670366198"/>
  </r>
  <r>
    <x v="8"/>
    <x v="4"/>
    <x v="1"/>
    <x v="0"/>
    <n v="0"/>
    <n v="3"/>
    <n v="-9.6042640507221201E-10"/>
    <n v="17391980.325323101"/>
    <n v="17391980.325323101"/>
    <n v="5108346.5900808899"/>
    <n v="2430537.5380996498"/>
    <n v="264722.56649019202"/>
    <n v="0"/>
    <n v="0"/>
    <n v="0"/>
    <n v="0"/>
    <n v="0"/>
    <n v="42587567.345316902"/>
  </r>
  <r>
    <x v="8"/>
    <x v="4"/>
    <x v="1"/>
    <x v="1"/>
    <n v="0"/>
    <n v="37"/>
    <n v="1.5483237802982301E-8"/>
    <n v="390693329.13683498"/>
    <n v="369924339.60598397"/>
    <n v="168152984.93231201"/>
    <n v="20035282.855398402"/>
    <n v="6059015.1523240497"/>
    <n v="1350988.8146343399"/>
    <n v="541961.14974364999"/>
    <n v="541961.14974364999"/>
    <n v="247042.882318013"/>
    <n v="22699522.628422599"/>
    <n v="980246428.30771601"/>
  </r>
  <r>
    <x v="8"/>
    <x v="4"/>
    <x v="1"/>
    <x v="2"/>
    <n v="0"/>
    <n v="12"/>
    <n v="-1.84809323400259E-9"/>
    <n v="125482694.501781"/>
    <n v="85791306.097148597"/>
    <n v="69525219.878725499"/>
    <n v="30438579.1468734"/>
    <n v="21922356.993291799"/>
    <n v="2735422.0773900999"/>
    <n v="1917952.81532529"/>
    <n v="974137.28383098205"/>
    <n v="0"/>
    <n v="5152462.8713807296"/>
    <n v="343940131.665748"/>
  </r>
  <r>
    <x v="8"/>
    <x v="5"/>
    <x v="0"/>
    <x v="0"/>
    <m/>
    <m/>
    <m/>
    <m/>
    <m/>
    <m/>
    <m/>
    <m/>
    <m/>
    <m/>
    <m/>
    <m/>
    <m/>
    <m/>
  </r>
  <r>
    <x v="8"/>
    <x v="5"/>
    <x v="0"/>
    <x v="1"/>
    <m/>
    <m/>
    <m/>
    <m/>
    <m/>
    <m/>
    <m/>
    <m/>
    <m/>
    <m/>
    <m/>
    <m/>
    <m/>
    <m/>
  </r>
  <r>
    <x v="8"/>
    <x v="5"/>
    <x v="0"/>
    <x v="2"/>
    <m/>
    <m/>
    <m/>
    <m/>
    <m/>
    <m/>
    <m/>
    <m/>
    <m/>
    <m/>
    <m/>
    <m/>
    <m/>
    <m/>
  </r>
  <r>
    <x v="8"/>
    <x v="5"/>
    <x v="1"/>
    <x v="0"/>
    <m/>
    <m/>
    <m/>
    <m/>
    <m/>
    <m/>
    <m/>
    <m/>
    <m/>
    <m/>
    <m/>
    <m/>
    <m/>
    <m/>
  </r>
  <r>
    <x v="8"/>
    <x v="5"/>
    <x v="1"/>
    <x v="1"/>
    <m/>
    <m/>
    <m/>
    <m/>
    <m/>
    <m/>
    <m/>
    <m/>
    <m/>
    <m/>
    <m/>
    <m/>
    <m/>
    <m/>
  </r>
  <r>
    <x v="8"/>
    <x v="5"/>
    <x v="1"/>
    <x v="2"/>
    <n v="0"/>
    <n v="1"/>
    <n v="-1.00044417195022E-10"/>
    <n v="770498.98397289997"/>
    <n v="207281.087054873"/>
    <n v="0"/>
    <n v="0"/>
    <n v="0"/>
    <n v="0"/>
    <n v="0"/>
    <n v="0"/>
    <n v="0"/>
    <n v="0"/>
    <n v="977780.07102777297"/>
  </r>
  <r>
    <x v="9"/>
    <x v="0"/>
    <x v="0"/>
    <x v="0"/>
    <n v="0"/>
    <n v="17"/>
    <n v="-3.1704985303804299E-9"/>
    <n v="26434989.8543704"/>
    <n v="23320527.7563341"/>
    <n v="17719612.0324018"/>
    <n v="3331452.7053801902"/>
    <n v="1282383.61829826"/>
    <n v="1557268.10335776"/>
    <n v="1896612.8836256"/>
    <n v="1896612.8836256"/>
    <n v="1896612.8836256"/>
    <n v="2660035.4602198298"/>
    <n v="81996108.181239203"/>
  </r>
  <r>
    <x v="9"/>
    <x v="0"/>
    <x v="0"/>
    <x v="1"/>
    <n v="0"/>
    <n v="9"/>
    <n v="-4.0745362639427201E-10"/>
    <n v="30929642.0264077"/>
    <n v="30840025.260149699"/>
    <n v="29284636.722338699"/>
    <n v="6494204.8652836103"/>
    <n v="6656729.4880005503"/>
    <n v="3423654.9620590601"/>
    <n v="3561674.24729585"/>
    <n v="2651409.9836014202"/>
    <n v="1513329.34855877"/>
    <n v="5036595.4806040004"/>
    <n v="120391902.384299"/>
  </r>
  <r>
    <x v="9"/>
    <x v="0"/>
    <x v="0"/>
    <x v="2"/>
    <n v="0"/>
    <n v="4"/>
    <n v="-5.1772985898423899E-10"/>
    <n v="3968668.0788133801"/>
    <n v="5358333.2210058002"/>
    <n v="2144302.5020992798"/>
    <n v="532417.81161099998"/>
    <n v="532417.81161099998"/>
    <n v="266208.90580549999"/>
    <n v="266208.90580549999"/>
    <n v="96491.612239993497"/>
    <n v="0"/>
    <n v="0"/>
    <n v="13165048.8489915"/>
  </r>
  <r>
    <x v="9"/>
    <x v="0"/>
    <x v="1"/>
    <x v="0"/>
    <n v="0"/>
    <n v="1427"/>
    <n v="5048060326.1220703"/>
    <n v="3063681726.3384199"/>
    <n v="2306572933.4447498"/>
    <n v="1764712871.8417699"/>
    <n v="674470986.05027795"/>
    <n v="604238972.29036903"/>
    <n v="252550499.18926001"/>
    <n v="219289917.060772"/>
    <n v="210998511.08883801"/>
    <n v="196391698.77819899"/>
    <n v="1169180975.84658"/>
    <n v="15510149418.0513"/>
  </r>
  <r>
    <x v="9"/>
    <x v="0"/>
    <x v="1"/>
    <x v="1"/>
    <n v="0"/>
    <n v="1869"/>
    <n v="4916977098.2364902"/>
    <n v="1679704408.6711199"/>
    <n v="1082710389.8341701"/>
    <n v="825585808.96973705"/>
    <n v="340646179.51465797"/>
    <n v="345645121.21572"/>
    <n v="141357655.635539"/>
    <n v="127773266.737085"/>
    <n v="105361370.809433"/>
    <n v="99947598.657079905"/>
    <n v="801510255.53656101"/>
    <n v="10467219153.8176"/>
  </r>
  <r>
    <x v="9"/>
    <x v="0"/>
    <x v="1"/>
    <x v="2"/>
    <n v="0"/>
    <n v="9"/>
    <n v="4.65661287307739E-10"/>
    <n v="19946402.3769604"/>
    <n v="11882022.2500314"/>
    <n v="5598423.5171851004"/>
    <n v="1467267.9829063399"/>
    <n v="0"/>
    <n v="0"/>
    <n v="0"/>
    <n v="0"/>
    <n v="0"/>
    <n v="0"/>
    <n v="38894116.127083197"/>
  </r>
  <r>
    <x v="9"/>
    <x v="1"/>
    <x v="0"/>
    <x v="0"/>
    <m/>
    <m/>
    <m/>
    <m/>
    <m/>
    <m/>
    <m/>
    <m/>
    <m/>
    <m/>
    <m/>
    <m/>
    <m/>
    <m/>
  </r>
  <r>
    <x v="9"/>
    <x v="1"/>
    <x v="0"/>
    <x v="1"/>
    <m/>
    <m/>
    <m/>
    <m/>
    <m/>
    <m/>
    <m/>
    <m/>
    <m/>
    <m/>
    <m/>
    <m/>
    <m/>
    <m/>
  </r>
  <r>
    <x v="9"/>
    <x v="1"/>
    <x v="0"/>
    <x v="2"/>
    <n v="0"/>
    <n v="3"/>
    <n v="-8.7311491370201098E-11"/>
    <n v="5205077.2562145302"/>
    <n v="12321614.8210652"/>
    <n v="0"/>
    <n v="0"/>
    <n v="0"/>
    <n v="0"/>
    <n v="0"/>
    <n v="0"/>
    <n v="0"/>
    <n v="0"/>
    <n v="17526692.077279799"/>
  </r>
  <r>
    <x v="9"/>
    <x v="1"/>
    <x v="1"/>
    <x v="0"/>
    <n v="0"/>
    <n v="1"/>
    <n v="0"/>
    <n v="677946.92789814703"/>
    <n v="0"/>
    <n v="0"/>
    <n v="0"/>
    <n v="0"/>
    <n v="0"/>
    <n v="0"/>
    <n v="0"/>
    <n v="0"/>
    <n v="0"/>
    <n v="677946.92789814703"/>
  </r>
  <r>
    <x v="9"/>
    <x v="1"/>
    <x v="1"/>
    <x v="1"/>
    <m/>
    <m/>
    <m/>
    <m/>
    <m/>
    <m/>
    <m/>
    <m/>
    <m/>
    <m/>
    <m/>
    <m/>
    <m/>
    <m/>
  </r>
  <r>
    <x v="9"/>
    <x v="1"/>
    <x v="1"/>
    <x v="2"/>
    <n v="0"/>
    <n v="22"/>
    <n v="1.14596332423389E-10"/>
    <n v="27814890.369994398"/>
    <n v="4404837.5419505304"/>
    <n v="3517569.45576073"/>
    <n v="231049.23900100001"/>
    <n v="231049.23900100001"/>
    <n v="115524.6195005"/>
    <n v="115524.6195005"/>
    <n v="99804.480327168203"/>
    <n v="0"/>
    <n v="1485829.0659586401"/>
    <n v="38016078.630994499"/>
  </r>
  <r>
    <x v="9"/>
    <x v="2"/>
    <x v="0"/>
    <x v="0"/>
    <n v="0"/>
    <n v="3"/>
    <n v="-5.0931703299284001E-11"/>
    <n v="0"/>
    <n v="8053.0152901886204"/>
    <n v="606738.87283421098"/>
    <n v="0"/>
    <n v="693408.90309926204"/>
    <n v="424658.455664751"/>
    <n v="144305.31818475499"/>
    <n v="0"/>
    <n v="0"/>
    <n v="0"/>
    <n v="1877164.56507317"/>
  </r>
  <r>
    <x v="9"/>
    <x v="2"/>
    <x v="0"/>
    <x v="1"/>
    <m/>
    <m/>
    <m/>
    <m/>
    <m/>
    <m/>
    <m/>
    <m/>
    <m/>
    <m/>
    <m/>
    <m/>
    <m/>
    <m/>
  </r>
  <r>
    <x v="9"/>
    <x v="2"/>
    <x v="0"/>
    <x v="2"/>
    <n v="0"/>
    <n v="11"/>
    <n v="2.4556356947869101E-11"/>
    <n v="1827463.1903782799"/>
    <n v="1908651.1065094101"/>
    <n v="984643.57190439"/>
    <n v="374199.31099074997"/>
    <n v="336729.15179624001"/>
    <n v="0"/>
    <n v="0"/>
    <n v="0"/>
    <n v="0"/>
    <n v="0"/>
    <n v="5431686.3315790696"/>
  </r>
  <r>
    <x v="9"/>
    <x v="2"/>
    <x v="1"/>
    <x v="0"/>
    <n v="0"/>
    <n v="1715"/>
    <n v="59700037.833499297"/>
    <n v="2716161140.8280802"/>
    <n v="1777030839.3584599"/>
    <n v="1095903859.7060499"/>
    <n v="392410803.90379602"/>
    <n v="268625553.45945501"/>
    <n v="105618461.790994"/>
    <n v="111703353.53266899"/>
    <n v="72511359.797474802"/>
    <n v="58253641.832394101"/>
    <n v="435644229.29143"/>
    <n v="7093563281.3343201"/>
  </r>
  <r>
    <x v="9"/>
    <x v="2"/>
    <x v="1"/>
    <x v="1"/>
    <m/>
    <m/>
    <m/>
    <m/>
    <m/>
    <m/>
    <m/>
    <m/>
    <m/>
    <m/>
    <m/>
    <m/>
    <m/>
    <m/>
  </r>
  <r>
    <x v="9"/>
    <x v="2"/>
    <x v="1"/>
    <x v="2"/>
    <n v="0"/>
    <n v="5136"/>
    <n v="201914632.328953"/>
    <n v="3571055634.04498"/>
    <n v="1019184445.21226"/>
    <n v="347059132.67313403"/>
    <n v="76356155.196712703"/>
    <n v="51052825.8942324"/>
    <n v="6460221.8130540401"/>
    <n v="6030609.4290134003"/>
    <n v="8916484.9674097206"/>
    <n v="6471059.1566635203"/>
    <n v="197247941.80138201"/>
    <n v="5491749142.5177898"/>
  </r>
  <r>
    <x v="9"/>
    <x v="3"/>
    <x v="0"/>
    <x v="0"/>
    <m/>
    <m/>
    <m/>
    <m/>
    <m/>
    <m/>
    <m/>
    <m/>
    <m/>
    <m/>
    <m/>
    <m/>
    <m/>
    <m/>
  </r>
  <r>
    <x v="9"/>
    <x v="3"/>
    <x v="0"/>
    <x v="1"/>
    <m/>
    <m/>
    <m/>
    <m/>
    <m/>
    <m/>
    <m/>
    <m/>
    <m/>
    <m/>
    <m/>
    <m/>
    <m/>
    <m/>
  </r>
  <r>
    <x v="9"/>
    <x v="3"/>
    <x v="0"/>
    <x v="2"/>
    <m/>
    <m/>
    <m/>
    <m/>
    <m/>
    <m/>
    <m/>
    <m/>
    <m/>
    <m/>
    <m/>
    <m/>
    <m/>
    <m/>
  </r>
  <r>
    <x v="9"/>
    <x v="3"/>
    <x v="1"/>
    <x v="0"/>
    <m/>
    <m/>
    <m/>
    <m/>
    <m/>
    <m/>
    <m/>
    <m/>
    <m/>
    <m/>
    <m/>
    <m/>
    <m/>
    <m/>
  </r>
  <r>
    <x v="9"/>
    <x v="3"/>
    <x v="1"/>
    <x v="1"/>
    <m/>
    <m/>
    <m/>
    <m/>
    <m/>
    <m/>
    <m/>
    <m/>
    <m/>
    <m/>
    <m/>
    <m/>
    <m/>
    <m/>
  </r>
  <r>
    <x v="9"/>
    <x v="3"/>
    <x v="1"/>
    <x v="2"/>
    <n v="0"/>
    <n v="6439"/>
    <n v="1704953543.0804801"/>
    <n v="8399996832.7386503"/>
    <n v="5585695124.2414904"/>
    <n v="4126391239.62286"/>
    <n v="1530663862.11744"/>
    <n v="1300303191.3724699"/>
    <n v="610060489.95005798"/>
    <n v="559670107.49813104"/>
    <n v="513857712.95701897"/>
    <n v="461791094.47561198"/>
    <n v="2406555582.16049"/>
    <n v="27199938780.214699"/>
  </r>
  <r>
    <x v="9"/>
    <x v="4"/>
    <x v="0"/>
    <x v="0"/>
    <n v="0"/>
    <n v="3"/>
    <n v="6.5483618527650802E-10"/>
    <n v="7254489.9318631897"/>
    <n v="5810593.6236166097"/>
    <n v="895064.66065169999"/>
    <n v="447532.33032584999"/>
    <n v="312393.63955798198"/>
    <n v="106483.5623222"/>
    <n v="106483.5623222"/>
    <n v="106483.5623222"/>
    <n v="106483.5623222"/>
    <n v="52061.420918377597"/>
    <n v="15198069.856222499"/>
  </r>
  <r>
    <x v="9"/>
    <x v="4"/>
    <x v="0"/>
    <x v="1"/>
    <n v="0"/>
    <n v="2"/>
    <n v="3.92901711165905E-9"/>
    <n v="8246448.7085183002"/>
    <n v="13891824.4078805"/>
    <n v="20659632.930538699"/>
    <n v="0"/>
    <n v="0"/>
    <n v="0"/>
    <n v="0"/>
    <n v="0"/>
    <n v="0"/>
    <n v="0"/>
    <n v="42797906.046937503"/>
  </r>
  <r>
    <x v="9"/>
    <x v="4"/>
    <x v="0"/>
    <x v="2"/>
    <n v="0"/>
    <n v="5"/>
    <n v="1.4733814168721401E-10"/>
    <n v="2925284.2781344"/>
    <n v="2925284.2781344"/>
    <n v="2925284.2781344"/>
    <n v="1462642.1390672"/>
    <n v="528319.19902350404"/>
    <n v="184588.25072362501"/>
    <n v="184588.25072362501"/>
    <n v="184588.25072362501"/>
    <n v="184588.25072362501"/>
    <n v="2035684.4342660301"/>
    <n v="13540851.6096544"/>
  </r>
  <r>
    <x v="9"/>
    <x v="4"/>
    <x v="1"/>
    <x v="0"/>
    <n v="0"/>
    <n v="2"/>
    <n v="3.4924596548080398E-10"/>
    <n v="2157420.0803767"/>
    <n v="7594488.0297720004"/>
    <n v="1185373.00304847"/>
    <n v="387258.61580385"/>
    <n v="377862.96205938997"/>
    <n v="0"/>
    <n v="0"/>
    <n v="0"/>
    <n v="0"/>
    <n v="0"/>
    <n v="11702402.6910604"/>
  </r>
  <r>
    <x v="9"/>
    <x v="4"/>
    <x v="1"/>
    <x v="1"/>
    <n v="0"/>
    <n v="11"/>
    <n v="-2.2700987756252301E-9"/>
    <n v="54979587.874035597"/>
    <n v="36233830.960515201"/>
    <n v="6000941.0277263504"/>
    <n v="4460715.0254186802"/>
    <n v="4123224.3542591501"/>
    <n v="2061612.1771295799"/>
    <n v="2061612.1771295799"/>
    <n v="2061612.1771295799"/>
    <n v="2061612.1771295799"/>
    <n v="3656748.16708451"/>
    <n v="117701496.117558"/>
  </r>
  <r>
    <x v="9"/>
    <x v="4"/>
    <x v="1"/>
    <x v="2"/>
    <n v="0"/>
    <n v="1"/>
    <n v="-1.6298145055770901E-9"/>
    <n v="16897884.575089399"/>
    <n v="18561767.4061541"/>
    <n v="0"/>
    <n v="0"/>
    <n v="0"/>
    <n v="0"/>
    <n v="0"/>
    <n v="0"/>
    <n v="0"/>
    <n v="0"/>
    <n v="35459651.981243499"/>
  </r>
  <r>
    <x v="9"/>
    <x v="5"/>
    <x v="0"/>
    <x v="0"/>
    <m/>
    <m/>
    <m/>
    <m/>
    <m/>
    <m/>
    <m/>
    <m/>
    <m/>
    <m/>
    <m/>
    <m/>
    <m/>
    <m/>
  </r>
  <r>
    <x v="9"/>
    <x v="5"/>
    <x v="0"/>
    <x v="1"/>
    <m/>
    <m/>
    <m/>
    <m/>
    <m/>
    <m/>
    <m/>
    <m/>
    <m/>
    <m/>
    <m/>
    <m/>
    <m/>
    <m/>
  </r>
  <r>
    <x v="9"/>
    <x v="5"/>
    <x v="0"/>
    <x v="2"/>
    <n v="0"/>
    <n v="1"/>
    <n v="0"/>
    <n v="0"/>
    <n v="12054019.6198257"/>
    <n v="0"/>
    <n v="0"/>
    <n v="0"/>
    <n v="0"/>
    <n v="0"/>
    <n v="0"/>
    <n v="0"/>
    <n v="0"/>
    <n v="12054019.6198257"/>
  </r>
  <r>
    <x v="9"/>
    <x v="5"/>
    <x v="1"/>
    <x v="0"/>
    <m/>
    <m/>
    <m/>
    <m/>
    <m/>
    <m/>
    <m/>
    <m/>
    <m/>
    <m/>
    <m/>
    <m/>
    <m/>
    <m/>
  </r>
  <r>
    <x v="9"/>
    <x v="5"/>
    <x v="1"/>
    <x v="1"/>
    <m/>
    <m/>
    <m/>
    <m/>
    <m/>
    <m/>
    <m/>
    <m/>
    <m/>
    <m/>
    <m/>
    <m/>
    <m/>
    <m/>
  </r>
  <r>
    <x v="9"/>
    <x v="5"/>
    <x v="1"/>
    <x v="2"/>
    <n v="0"/>
    <n v="16"/>
    <n v="9.4587448984384498E-11"/>
    <n v="10965120.751382301"/>
    <n v="2467370.7335023601"/>
    <n v="3467682.7162887701"/>
    <n v="1340587.8671601501"/>
    <n v="1340587.8671601501"/>
    <n v="151919.434567447"/>
    <n v="0"/>
    <n v="0"/>
    <n v="0"/>
    <n v="0"/>
    <n v="19733269.3700612"/>
  </r>
  <r>
    <x v="10"/>
    <x v="6"/>
    <x v="2"/>
    <x v="3"/>
    <m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51">
  <r>
    <x v="0"/>
    <x v="0"/>
    <x v="0"/>
    <n v="0"/>
    <n v="3059"/>
    <n v="56120555.586284898"/>
    <n v="3182152555.5826001"/>
    <n v="2656089164.9137101"/>
    <n v="1626117839.4064801"/>
    <n v="454251917.74453002"/>
    <n v="246273265.119526"/>
    <n v="75730199.046335697"/>
    <n v="53742895.682356402"/>
    <n v="31317384.4607822"/>
    <n v="19010025.107570499"/>
    <n v="177307036.29993099"/>
    <n v="8578112838.9500999"/>
  </r>
  <r>
    <x v="0"/>
    <x v="0"/>
    <x v="1"/>
    <n v="0"/>
    <n v="10199"/>
    <n v="125315054.535354"/>
    <n v="12943543370.625299"/>
    <n v="11877771687.030001"/>
    <n v="8088149902.1197596"/>
    <n v="2136515111.46573"/>
    <n v="1178270288.39204"/>
    <n v="337828072.92203897"/>
    <n v="222637917.95135301"/>
    <n v="147349472.57826701"/>
    <n v="108130410.88369501"/>
    <n v="904098052.36738801"/>
    <n v="38069609340.871002"/>
  </r>
  <r>
    <x v="0"/>
    <x v="0"/>
    <x v="2"/>
    <n v="0"/>
    <n v="2001"/>
    <n v="1827064.71610491"/>
    <n v="1587163636.84181"/>
    <n v="891736720.02978599"/>
    <n v="376704523.92389798"/>
    <n v="75167198.3215532"/>
    <n v="39523077.518831298"/>
    <n v="12710706.2248726"/>
    <n v="8313281.0697681503"/>
    <n v="5361358.4566774303"/>
    <n v="4557249.3648347603"/>
    <n v="33915302.6079408"/>
    <n v="3036980119.0760698"/>
  </r>
  <r>
    <x v="0"/>
    <x v="1"/>
    <x v="0"/>
    <n v="0"/>
    <n v="101"/>
    <n v="3536.1087637251799"/>
    <n v="73262529.237483606"/>
    <n v="2885337.2827828401"/>
    <n v="456499.60467325099"/>
    <n v="0"/>
    <n v="0"/>
    <n v="0"/>
    <n v="0"/>
    <n v="0"/>
    <n v="0"/>
    <n v="292553.80178170302"/>
    <n v="76900456.035485104"/>
  </r>
  <r>
    <x v="0"/>
    <x v="1"/>
    <x v="1"/>
    <n v="0"/>
    <n v="324"/>
    <n v="34071.713462854801"/>
    <n v="256872093.069572"/>
    <n v="15783706.427794199"/>
    <n v="30657.7596651323"/>
    <n v="0"/>
    <n v="0"/>
    <n v="0"/>
    <n v="0"/>
    <n v="0"/>
    <n v="0"/>
    <n v="0"/>
    <n v="272720528.97049499"/>
  </r>
  <r>
    <x v="0"/>
    <x v="1"/>
    <x v="2"/>
    <n v="0"/>
    <n v="375"/>
    <n v="-4.8538595365243995E-10"/>
    <n v="121658119.578518"/>
    <n v="7709805.7519720905"/>
    <n v="801631.15303608798"/>
    <n v="2511.4047717499998"/>
    <n v="2440.1471773182702"/>
    <n v="0"/>
    <n v="0"/>
    <n v="0"/>
    <n v="0"/>
    <n v="0"/>
    <n v="130174508.035475"/>
  </r>
  <r>
    <x v="0"/>
    <x v="2"/>
    <x v="0"/>
    <m/>
    <m/>
    <m/>
    <m/>
    <m/>
    <m/>
    <m/>
    <m/>
    <m/>
    <m/>
    <m/>
    <m/>
    <m/>
    <m/>
  </r>
  <r>
    <x v="0"/>
    <x v="2"/>
    <x v="1"/>
    <m/>
    <m/>
    <m/>
    <m/>
    <m/>
    <m/>
    <m/>
    <m/>
    <m/>
    <m/>
    <m/>
    <m/>
    <m/>
    <m/>
  </r>
  <r>
    <x v="0"/>
    <x v="2"/>
    <x v="2"/>
    <n v="0"/>
    <n v="401"/>
    <n v="277700.70628013101"/>
    <n v="138751867.396139"/>
    <n v="21250703.549826"/>
    <n v="1249597.0301361601"/>
    <n v="3515.9666804499998"/>
    <n v="3515.9666804499998"/>
    <n v="1757.9833402249999"/>
    <n v="1757.9833402249999"/>
    <n v="1757.9833402249999"/>
    <n v="1757.9833402249999"/>
    <n v="94057.232470052797"/>
    <n v="161637989.781573"/>
  </r>
  <r>
    <x v="0"/>
    <x v="3"/>
    <x v="0"/>
    <m/>
    <m/>
    <m/>
    <m/>
    <m/>
    <m/>
    <m/>
    <m/>
    <m/>
    <m/>
    <m/>
    <m/>
    <m/>
    <m/>
  </r>
  <r>
    <x v="0"/>
    <x v="3"/>
    <x v="1"/>
    <m/>
    <m/>
    <m/>
    <m/>
    <m/>
    <m/>
    <m/>
    <m/>
    <m/>
    <m/>
    <m/>
    <m/>
    <m/>
    <m/>
  </r>
  <r>
    <x v="0"/>
    <x v="3"/>
    <x v="2"/>
    <n v="0"/>
    <n v="30"/>
    <n v="0"/>
    <n v="2239377.1521468102"/>
    <n v="0"/>
    <n v="0"/>
    <n v="0"/>
    <n v="0"/>
    <n v="0"/>
    <n v="0"/>
    <n v="0"/>
    <n v="0"/>
    <n v="0"/>
    <n v="2239377.1521468102"/>
  </r>
  <r>
    <x v="0"/>
    <x v="4"/>
    <x v="0"/>
    <m/>
    <m/>
    <m/>
    <m/>
    <m/>
    <m/>
    <m/>
    <m/>
    <m/>
    <m/>
    <m/>
    <m/>
    <m/>
    <m/>
  </r>
  <r>
    <x v="0"/>
    <x v="4"/>
    <x v="1"/>
    <m/>
    <m/>
    <m/>
    <m/>
    <m/>
    <m/>
    <m/>
    <m/>
    <m/>
    <m/>
    <m/>
    <m/>
    <m/>
    <m/>
  </r>
  <r>
    <x v="0"/>
    <x v="4"/>
    <x v="2"/>
    <n v="0"/>
    <n v="16"/>
    <n v="-9.0949470177292804E-13"/>
    <n v="53734.227454363798"/>
    <n v="0"/>
    <n v="0"/>
    <n v="0"/>
    <n v="0"/>
    <n v="0"/>
    <n v="0"/>
    <n v="0"/>
    <n v="0"/>
    <n v="0"/>
    <n v="53734.227454363798"/>
  </r>
  <r>
    <x v="1"/>
    <x v="0"/>
    <x v="0"/>
    <n v="0"/>
    <n v="2117"/>
    <n v="16132368.9417994"/>
    <n v="6152254315.4231005"/>
    <n v="3751944480.1523499"/>
    <n v="2148243291.6803198"/>
    <n v="776944410.60044503"/>
    <n v="569423243.30460799"/>
    <n v="215974410.87396899"/>
    <n v="185464559.769905"/>
    <n v="151327607.15453801"/>
    <n v="125332141.75055"/>
    <n v="586375620.14687097"/>
    <n v="14679416449.7985"/>
  </r>
  <r>
    <x v="1"/>
    <x v="0"/>
    <x v="1"/>
    <n v="0"/>
    <n v="806"/>
    <n v="12389844.2835893"/>
    <n v="1702708218.65797"/>
    <n v="1285579276.0513401"/>
    <n v="978312883.41190195"/>
    <n v="404470295.62284899"/>
    <n v="349895260.08472198"/>
    <n v="139276170.422135"/>
    <n v="107995777.90891901"/>
    <n v="91821842.350164801"/>
    <n v="80608602.809843197"/>
    <n v="447984319.84746897"/>
    <n v="5601042491.4509001"/>
  </r>
  <r>
    <x v="1"/>
    <x v="0"/>
    <x v="2"/>
    <n v="0"/>
    <n v="1177"/>
    <n v="144834056.363848"/>
    <n v="2466062241.2866702"/>
    <n v="1239267571.5389099"/>
    <n v="864506615.12037802"/>
    <n v="357883517.33351302"/>
    <n v="293954488.71600097"/>
    <n v="123827093.146172"/>
    <n v="100269477.981731"/>
    <n v="89998171.377138793"/>
    <n v="81463813.794854105"/>
    <n v="418653581.73419797"/>
    <n v="6180720628.3934097"/>
  </r>
  <r>
    <x v="1"/>
    <x v="1"/>
    <x v="0"/>
    <n v="0"/>
    <n v="15"/>
    <n v="3.7834979593753799E-10"/>
    <n v="10179267.134898201"/>
    <n v="140088.01179337301"/>
    <n v="0"/>
    <n v="0"/>
    <n v="0"/>
    <n v="0"/>
    <n v="0"/>
    <n v="0"/>
    <n v="0"/>
    <n v="0"/>
    <n v="10319355.1466916"/>
  </r>
  <r>
    <x v="1"/>
    <x v="1"/>
    <x v="1"/>
    <n v="0"/>
    <n v="18"/>
    <n v="-2.0554580260068199E-10"/>
    <n v="15180312.972457601"/>
    <n v="2016930.70210148"/>
    <n v="767041.81499411003"/>
    <n v="0"/>
    <n v="0"/>
    <n v="192016.429912989"/>
    <n v="97182.014107236493"/>
    <n v="0"/>
    <n v="0"/>
    <n v="0"/>
    <n v="18253483.933573499"/>
  </r>
  <r>
    <x v="1"/>
    <x v="1"/>
    <x v="2"/>
    <n v="0"/>
    <n v="1830"/>
    <n v="698635662.77390599"/>
    <n v="1625782883.7388899"/>
    <n v="1033939718.11708"/>
    <n v="786133350.29775095"/>
    <n v="229733691.06610501"/>
    <n v="148269915.72137299"/>
    <n v="55675323.185278296"/>
    <n v="42072845.677074403"/>
    <n v="31624682.344447698"/>
    <n v="21381190.865361899"/>
    <n v="171829655.98788601"/>
    <n v="4845078919.7751398"/>
  </r>
  <r>
    <x v="1"/>
    <x v="2"/>
    <x v="0"/>
    <m/>
    <m/>
    <m/>
    <m/>
    <m/>
    <m/>
    <m/>
    <m/>
    <m/>
    <m/>
    <m/>
    <m/>
    <m/>
    <m/>
  </r>
  <r>
    <x v="1"/>
    <x v="2"/>
    <x v="1"/>
    <m/>
    <m/>
    <m/>
    <m/>
    <m/>
    <m/>
    <m/>
    <m/>
    <m/>
    <m/>
    <m/>
    <m/>
    <m/>
    <m/>
  </r>
  <r>
    <x v="1"/>
    <x v="2"/>
    <x v="2"/>
    <n v="0"/>
    <n v="328"/>
    <n v="1.27883481582103E-9"/>
    <n v="31590036.749495901"/>
    <n v="177807.45783989999"/>
    <n v="87202.841622227497"/>
    <n v="0"/>
    <n v="0"/>
    <n v="0"/>
    <n v="0"/>
    <n v="0"/>
    <n v="0"/>
    <n v="0"/>
    <n v="31855047.048958"/>
  </r>
  <r>
    <x v="1"/>
    <x v="3"/>
    <x v="0"/>
    <m/>
    <m/>
    <m/>
    <m/>
    <m/>
    <m/>
    <m/>
    <m/>
    <m/>
    <m/>
    <m/>
    <m/>
    <m/>
    <m/>
  </r>
  <r>
    <x v="1"/>
    <x v="3"/>
    <x v="1"/>
    <m/>
    <m/>
    <m/>
    <m/>
    <m/>
    <m/>
    <m/>
    <m/>
    <m/>
    <m/>
    <m/>
    <m/>
    <m/>
    <m/>
  </r>
  <r>
    <x v="1"/>
    <x v="3"/>
    <x v="2"/>
    <n v="0"/>
    <n v="149"/>
    <n v="-2.9672264645341803E-11"/>
    <n v="14991653.5579396"/>
    <n v="0"/>
    <n v="0"/>
    <n v="0"/>
    <n v="0"/>
    <n v="0"/>
    <n v="0"/>
    <n v="0"/>
    <n v="0"/>
    <n v="0"/>
    <n v="14991653.5579396"/>
  </r>
  <r>
    <x v="1"/>
    <x v="4"/>
    <x v="0"/>
    <m/>
    <m/>
    <m/>
    <m/>
    <m/>
    <m/>
    <m/>
    <m/>
    <m/>
    <m/>
    <m/>
    <m/>
    <m/>
    <m/>
  </r>
  <r>
    <x v="1"/>
    <x v="4"/>
    <x v="1"/>
    <m/>
    <m/>
    <m/>
    <m/>
    <m/>
    <m/>
    <m/>
    <m/>
    <m/>
    <m/>
    <m/>
    <m/>
    <m/>
    <m/>
  </r>
  <r>
    <x v="1"/>
    <x v="4"/>
    <x v="2"/>
    <n v="0"/>
    <n v="2"/>
    <n v="-7.2759576141834308E-12"/>
    <n v="79087.252765045007"/>
    <n v="0"/>
    <n v="0"/>
    <n v="0"/>
    <n v="0"/>
    <n v="0"/>
    <n v="0"/>
    <n v="0"/>
    <n v="0"/>
    <n v="0"/>
    <n v="79087.252765044905"/>
  </r>
  <r>
    <x v="2"/>
    <x v="0"/>
    <x v="0"/>
    <n v="0"/>
    <n v="11397"/>
    <n v="5578495.7973826705"/>
    <n v="2868036347.7681499"/>
    <n v="2546949912.2086501"/>
    <n v="1807208979.79142"/>
    <n v="436207386.788791"/>
    <n v="183696341.12739399"/>
    <n v="47626869.679968297"/>
    <n v="31866162.942974798"/>
    <n v="21748983.1465609"/>
    <n v="16293637.536777699"/>
    <n v="43885612.433003999"/>
    <n v="8009098729.2210598"/>
  </r>
  <r>
    <x v="2"/>
    <x v="0"/>
    <x v="1"/>
    <n v="0"/>
    <n v="11725"/>
    <n v="11454845.3764976"/>
    <n v="3222209886.50453"/>
    <n v="2830762162.3997598"/>
    <n v="2068334726.1890399"/>
    <n v="470859073.65899998"/>
    <n v="206239024.63477901"/>
    <n v="55709282.524800196"/>
    <n v="39561949.162398398"/>
    <n v="29045669.852690499"/>
    <n v="20868252.2735794"/>
    <n v="95967487.609989405"/>
    <n v="9051012360.1870899"/>
  </r>
  <r>
    <x v="2"/>
    <x v="0"/>
    <x v="2"/>
    <n v="0"/>
    <n v="8433"/>
    <n v="1183613.00468976"/>
    <n v="1694028574.84958"/>
    <n v="1225618616.1218901"/>
    <n v="684508650.10867596"/>
    <n v="162432130.58848199"/>
    <n v="84391991.744426802"/>
    <n v="22335311.603443999"/>
    <n v="14553194.8099904"/>
    <n v="8132258.3790815696"/>
    <n v="5117323.1949825101"/>
    <n v="15810081.4911677"/>
    <n v="3918111745.89641"/>
  </r>
  <r>
    <x v="2"/>
    <x v="1"/>
    <x v="0"/>
    <n v="0"/>
    <n v="117"/>
    <n v="1.61207935889252E-10"/>
    <n v="23839125.747542702"/>
    <n v="5809503.9874168299"/>
    <n v="0"/>
    <n v="0"/>
    <n v="0"/>
    <n v="0"/>
    <n v="0"/>
    <n v="0"/>
    <n v="0"/>
    <n v="0"/>
    <n v="29648629.734959502"/>
  </r>
  <r>
    <x v="2"/>
    <x v="1"/>
    <x v="1"/>
    <n v="0"/>
    <n v="223"/>
    <n v="1.70597758142321E-10"/>
    <n v="42338360.489800103"/>
    <n v="3654837.7445593802"/>
    <n v="152421.55170869199"/>
    <n v="0"/>
    <n v="0"/>
    <n v="0"/>
    <n v="0"/>
    <n v="0"/>
    <n v="0"/>
    <n v="0"/>
    <n v="46145619.786068201"/>
  </r>
  <r>
    <x v="2"/>
    <x v="1"/>
    <x v="2"/>
    <n v="0"/>
    <n v="1101"/>
    <n v="-2.5516655455248802E-10"/>
    <n v="98875861.106436893"/>
    <n v="3111092.1933890702"/>
    <n v="33620.472276320797"/>
    <n v="2511.4047717499998"/>
    <n v="2511.4047717499998"/>
    <n v="1255.7023858749999"/>
    <n v="1255.7023858749999"/>
    <n v="1255.7023858749999"/>
    <n v="1255.7023858749999"/>
    <n v="54210.940901750699"/>
    <n v="102084830.332091"/>
  </r>
  <r>
    <x v="2"/>
    <x v="2"/>
    <x v="0"/>
    <m/>
    <m/>
    <m/>
    <m/>
    <m/>
    <m/>
    <m/>
    <m/>
    <m/>
    <m/>
    <m/>
    <m/>
    <m/>
    <m/>
  </r>
  <r>
    <x v="2"/>
    <x v="2"/>
    <x v="1"/>
    <m/>
    <m/>
    <m/>
    <m/>
    <m/>
    <m/>
    <m/>
    <m/>
    <m/>
    <m/>
    <m/>
    <m/>
    <m/>
    <m/>
  </r>
  <r>
    <x v="2"/>
    <x v="2"/>
    <x v="2"/>
    <m/>
    <m/>
    <m/>
    <m/>
    <m/>
    <m/>
    <m/>
    <m/>
    <m/>
    <m/>
    <m/>
    <m/>
    <m/>
    <m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n v="0"/>
    <n v="3"/>
    <n v="-4.5474735088646402E-13"/>
    <n v="14400.3011351322"/>
    <n v="0"/>
    <n v="0"/>
    <n v="0"/>
    <n v="0"/>
    <n v="0"/>
    <n v="0"/>
    <n v="0"/>
    <n v="0"/>
    <n v="0"/>
    <n v="14400.3011351322"/>
  </r>
  <r>
    <x v="2"/>
    <x v="4"/>
    <x v="0"/>
    <m/>
    <m/>
    <m/>
    <m/>
    <m/>
    <m/>
    <m/>
    <m/>
    <m/>
    <m/>
    <m/>
    <m/>
    <m/>
    <m/>
  </r>
  <r>
    <x v="2"/>
    <x v="4"/>
    <x v="1"/>
    <m/>
    <m/>
    <m/>
    <m/>
    <m/>
    <m/>
    <m/>
    <m/>
    <m/>
    <m/>
    <m/>
    <m/>
    <m/>
    <m/>
  </r>
  <r>
    <x v="2"/>
    <x v="4"/>
    <x v="2"/>
    <m/>
    <m/>
    <m/>
    <m/>
    <m/>
    <m/>
    <m/>
    <m/>
    <m/>
    <m/>
    <m/>
    <m/>
    <m/>
    <m/>
  </r>
  <r>
    <x v="3"/>
    <x v="0"/>
    <x v="0"/>
    <n v="0"/>
    <n v="477"/>
    <n v="49295.141859581097"/>
    <n v="1232459868.13745"/>
    <n v="1261485649.0536799"/>
    <n v="686018566.33935106"/>
    <n v="180447483.22024199"/>
    <n v="120243280.551733"/>
    <n v="47786478.009241201"/>
    <n v="42798993.171017297"/>
    <n v="36457885.1514908"/>
    <n v="29079765.909076799"/>
    <n v="217453472.09352699"/>
    <n v="3854280736.7786698"/>
  </r>
  <r>
    <x v="3"/>
    <x v="0"/>
    <x v="1"/>
    <n v="0"/>
    <n v="914"/>
    <n v="8348614.7333255103"/>
    <n v="4640010783.9534197"/>
    <n v="2406466675.9538698"/>
    <n v="1656458528.16693"/>
    <n v="251926588.54978099"/>
    <n v="157330471.72653201"/>
    <n v="63407732.886817597"/>
    <n v="57340223.064398997"/>
    <n v="51770664.803541899"/>
    <n v="34653164.917394698"/>
    <n v="217611773.12345099"/>
    <n v="9545325221.8794403"/>
  </r>
  <r>
    <x v="3"/>
    <x v="0"/>
    <x v="2"/>
    <n v="0"/>
    <n v="630"/>
    <n v="5.3653366194339502E-9"/>
    <n v="2627444175.63205"/>
    <n v="2188853668.6879201"/>
    <n v="1001412151.9206899"/>
    <n v="134809103.61440301"/>
    <n v="97269651.240904704"/>
    <n v="35572631.9065262"/>
    <n v="33179414.648463301"/>
    <n v="30528587.4226682"/>
    <n v="30341597.724985901"/>
    <n v="488427596.63345999"/>
    <n v="6667838579.4320803"/>
  </r>
  <r>
    <x v="3"/>
    <x v="1"/>
    <x v="0"/>
    <n v="0"/>
    <n v="19"/>
    <n v="772.63487588911596"/>
    <n v="15453713.380743699"/>
    <n v="2349503.7973351302"/>
    <n v="0"/>
    <n v="0"/>
    <n v="0"/>
    <n v="0"/>
    <n v="0"/>
    <n v="0"/>
    <n v="0"/>
    <n v="0"/>
    <n v="17803989.812954701"/>
  </r>
  <r>
    <x v="3"/>
    <x v="1"/>
    <x v="1"/>
    <n v="0"/>
    <n v="72"/>
    <n v="9543.8866190743393"/>
    <n v="47837291.002017103"/>
    <n v="15299444.350651201"/>
    <n v="968866.26363264397"/>
    <n v="0"/>
    <n v="0"/>
    <n v="0"/>
    <n v="0"/>
    <n v="0"/>
    <n v="0"/>
    <n v="0"/>
    <n v="64115145.502920099"/>
  </r>
  <r>
    <x v="3"/>
    <x v="1"/>
    <x v="2"/>
    <n v="0"/>
    <n v="250"/>
    <n v="7.3584658366598904E-9"/>
    <n v="92882421.974971399"/>
    <n v="23698340.6459953"/>
    <n v="30342444.657480501"/>
    <n v="10632978.616913401"/>
    <n v="10471914.7875083"/>
    <n v="5222717.3633313002"/>
    <n v="5222717.3633313002"/>
    <n v="5222717.3633313002"/>
    <n v="907054.25420034397"/>
    <n v="5827947.2585782697"/>
    <n v="190431254.28564101"/>
  </r>
  <r>
    <x v="3"/>
    <x v="2"/>
    <x v="0"/>
    <m/>
    <m/>
    <m/>
    <m/>
    <m/>
    <m/>
    <m/>
    <m/>
    <m/>
    <m/>
    <m/>
    <m/>
    <m/>
    <m/>
  </r>
  <r>
    <x v="3"/>
    <x v="2"/>
    <x v="1"/>
    <m/>
    <m/>
    <m/>
    <m/>
    <m/>
    <m/>
    <m/>
    <m/>
    <m/>
    <m/>
    <m/>
    <m/>
    <m/>
    <m/>
  </r>
  <r>
    <x v="3"/>
    <x v="2"/>
    <x v="2"/>
    <m/>
    <m/>
    <m/>
    <m/>
    <m/>
    <m/>
    <m/>
    <m/>
    <m/>
    <m/>
    <m/>
    <m/>
    <m/>
    <m/>
  </r>
  <r>
    <x v="3"/>
    <x v="3"/>
    <x v="0"/>
    <m/>
    <m/>
    <m/>
    <m/>
    <m/>
    <m/>
    <m/>
    <m/>
    <m/>
    <m/>
    <m/>
    <m/>
    <m/>
    <m/>
  </r>
  <r>
    <x v="3"/>
    <x v="3"/>
    <x v="1"/>
    <m/>
    <m/>
    <m/>
    <m/>
    <m/>
    <m/>
    <m/>
    <m/>
    <m/>
    <m/>
    <m/>
    <m/>
    <m/>
    <m/>
  </r>
  <r>
    <x v="3"/>
    <x v="3"/>
    <x v="2"/>
    <n v="0"/>
    <n v="5"/>
    <n v="-2.7284841053187799E-12"/>
    <n v="69161.208138652306"/>
    <n v="0"/>
    <n v="0"/>
    <n v="0"/>
    <n v="0"/>
    <n v="0"/>
    <n v="0"/>
    <n v="0"/>
    <n v="0"/>
    <n v="0"/>
    <n v="69161.208138652306"/>
  </r>
  <r>
    <x v="3"/>
    <x v="4"/>
    <x v="0"/>
    <m/>
    <m/>
    <m/>
    <m/>
    <m/>
    <m/>
    <m/>
    <m/>
    <m/>
    <m/>
    <m/>
    <m/>
    <m/>
    <m/>
  </r>
  <r>
    <x v="3"/>
    <x v="4"/>
    <x v="1"/>
    <m/>
    <m/>
    <m/>
    <m/>
    <m/>
    <m/>
    <m/>
    <m/>
    <m/>
    <m/>
    <m/>
    <m/>
    <m/>
    <m/>
  </r>
  <r>
    <x v="3"/>
    <x v="4"/>
    <x v="2"/>
    <m/>
    <m/>
    <m/>
    <m/>
    <m/>
    <m/>
    <m/>
    <m/>
    <m/>
    <m/>
    <m/>
    <m/>
    <m/>
    <m/>
  </r>
  <r>
    <x v="4"/>
    <x v="0"/>
    <x v="0"/>
    <n v="0"/>
    <n v="3392"/>
    <n v="44379502.720393702"/>
    <n v="6705133136.79107"/>
    <n v="5765122942.8806601"/>
    <n v="4571530841.6895599"/>
    <n v="1546967468.9795499"/>
    <n v="938872566.74998105"/>
    <n v="315201212.52119601"/>
    <n v="225029419.30160901"/>
    <n v="181941888.657864"/>
    <n v="135326617.18755701"/>
    <n v="597709027.41951394"/>
    <n v="21027214624.898998"/>
  </r>
  <r>
    <x v="4"/>
    <x v="0"/>
    <x v="1"/>
    <n v="0"/>
    <n v="6067"/>
    <n v="774920271.73013401"/>
    <n v="19353828306.404598"/>
    <n v="17388819446.715099"/>
    <n v="13212275254.8985"/>
    <n v="2478479368.1157398"/>
    <n v="1095551967.14482"/>
    <n v="290416726.31503302"/>
    <n v="220191398.14996001"/>
    <n v="151028824.13120899"/>
    <n v="107814633.733467"/>
    <n v="914335714.54925001"/>
    <n v="55987661911.887703"/>
  </r>
  <r>
    <x v="4"/>
    <x v="0"/>
    <x v="2"/>
    <n v="0"/>
    <n v="2677"/>
    <n v="-5.2412289619496699E-8"/>
    <n v="3249560099.0769701"/>
    <n v="2083973752.9182899"/>
    <n v="1382970625.5748601"/>
    <n v="549359170.26155996"/>
    <n v="167234133.79348299"/>
    <n v="68948110.823496103"/>
    <n v="56491839.682453401"/>
    <n v="47732106.676495701"/>
    <n v="24640278.7946219"/>
    <n v="103465544.080312"/>
    <n v="7734375661.6825504"/>
  </r>
  <r>
    <x v="4"/>
    <x v="1"/>
    <x v="0"/>
    <n v="0"/>
    <n v="97"/>
    <n v="4.3155523599125398E-10"/>
    <n v="50212862.781930603"/>
    <n v="4320922.4679133696"/>
    <n v="86384.017856589198"/>
    <n v="0"/>
    <n v="0"/>
    <n v="0"/>
    <n v="0"/>
    <n v="0"/>
    <n v="0"/>
    <n v="0"/>
    <n v="54620169.267700598"/>
  </r>
  <r>
    <x v="4"/>
    <x v="1"/>
    <x v="1"/>
    <n v="0"/>
    <n v="212"/>
    <n v="9.3655216915067306E-10"/>
    <n v="97832708.448517203"/>
    <n v="11248087.438977201"/>
    <n v="2465567.3646590598"/>
    <n v="448459.42924938502"/>
    <n v="118895.641663036"/>
    <n v="0"/>
    <n v="0"/>
    <n v="0"/>
    <n v="0"/>
    <n v="0"/>
    <n v="112113718.323066"/>
  </r>
  <r>
    <x v="4"/>
    <x v="1"/>
    <x v="2"/>
    <n v="0"/>
    <n v="454"/>
    <n v="-1.06410880107433E-10"/>
    <n v="67808131.286598295"/>
    <n v="9041604.4990386609"/>
    <n v="1645316.1649780399"/>
    <n v="278857.845712693"/>
    <n v="463584.93890666001"/>
    <n v="90675.034664773702"/>
    <n v="53817.660941866103"/>
    <n v="15570.709584849999"/>
    <n v="15570.709584849999"/>
    <n v="1015833.71755038"/>
    <n v="80428962.567561105"/>
  </r>
  <r>
    <x v="4"/>
    <x v="2"/>
    <x v="0"/>
    <m/>
    <m/>
    <m/>
    <m/>
    <m/>
    <m/>
    <m/>
    <m/>
    <m/>
    <m/>
    <m/>
    <m/>
    <m/>
    <m/>
  </r>
  <r>
    <x v="4"/>
    <x v="2"/>
    <x v="1"/>
    <m/>
    <m/>
    <m/>
    <m/>
    <m/>
    <m/>
    <m/>
    <m/>
    <m/>
    <m/>
    <m/>
    <m/>
    <m/>
    <m/>
  </r>
  <r>
    <x v="4"/>
    <x v="2"/>
    <x v="2"/>
    <n v="0"/>
    <n v="3"/>
    <n v="3.6379788070917097E-11"/>
    <n v="3684396.1239503701"/>
    <n v="324115.83748010203"/>
    <n v="0"/>
    <n v="0"/>
    <n v="0"/>
    <n v="0"/>
    <n v="0"/>
    <n v="0"/>
    <n v="0"/>
    <n v="0"/>
    <n v="4008511.96143047"/>
  </r>
  <r>
    <x v="4"/>
    <x v="3"/>
    <x v="0"/>
    <m/>
    <m/>
    <m/>
    <m/>
    <m/>
    <m/>
    <m/>
    <m/>
    <m/>
    <m/>
    <m/>
    <m/>
    <m/>
    <m/>
  </r>
  <r>
    <x v="4"/>
    <x v="3"/>
    <x v="1"/>
    <m/>
    <m/>
    <m/>
    <m/>
    <m/>
    <m/>
    <m/>
    <m/>
    <m/>
    <m/>
    <m/>
    <m/>
    <m/>
    <m/>
  </r>
  <r>
    <x v="4"/>
    <x v="3"/>
    <x v="2"/>
    <n v="0"/>
    <n v="76"/>
    <n v="-1.1215206541237399E-10"/>
    <n v="6193978.7351932898"/>
    <n v="0"/>
    <n v="0"/>
    <n v="0"/>
    <n v="0"/>
    <n v="0"/>
    <n v="0"/>
    <n v="0"/>
    <n v="0"/>
    <n v="0"/>
    <n v="6193978.7351932898"/>
  </r>
  <r>
    <x v="4"/>
    <x v="4"/>
    <x v="0"/>
    <m/>
    <m/>
    <m/>
    <m/>
    <m/>
    <m/>
    <m/>
    <m/>
    <m/>
    <m/>
    <m/>
    <m/>
    <m/>
    <m/>
  </r>
  <r>
    <x v="4"/>
    <x v="4"/>
    <x v="1"/>
    <m/>
    <m/>
    <m/>
    <m/>
    <m/>
    <m/>
    <m/>
    <m/>
    <m/>
    <m/>
    <m/>
    <m/>
    <m/>
    <m/>
  </r>
  <r>
    <x v="4"/>
    <x v="4"/>
    <x v="2"/>
    <m/>
    <m/>
    <m/>
    <m/>
    <m/>
    <m/>
    <m/>
    <m/>
    <m/>
    <m/>
    <m/>
    <m/>
    <m/>
    <m/>
  </r>
  <r>
    <x v="5"/>
    <x v="0"/>
    <x v="0"/>
    <n v="0"/>
    <n v="180"/>
    <n v="3.0394176064874E-9"/>
    <n v="77773921.585243404"/>
    <n v="51071800.169361196"/>
    <n v="7187316.7261555605"/>
    <n v="433639.32384393801"/>
    <n v="341571.943845701"/>
    <n v="169519.822093125"/>
    <n v="144217.14203379501"/>
    <n v="98183.701818453905"/>
    <n v="84132.059853625004"/>
    <n v="814268.61295501306"/>
    <n v="138118571.08720401"/>
  </r>
  <r>
    <x v="5"/>
    <x v="0"/>
    <x v="1"/>
    <n v="0"/>
    <n v="412"/>
    <n v="1181478.2166047699"/>
    <n v="163317558.32010701"/>
    <n v="91887814.1917402"/>
    <n v="10221474.868858"/>
    <n v="550357.56119219202"/>
    <n v="257235.87855919701"/>
    <n v="246619.94858585001"/>
    <n v="242964.224972022"/>
    <n v="228984.52361158701"/>
    <n v="185673.13720163199"/>
    <n v="411957.07901250402"/>
    <n v="268732117.950445"/>
  </r>
  <r>
    <x v="5"/>
    <x v="0"/>
    <x v="2"/>
    <n v="0"/>
    <n v="101"/>
    <n v="3.12638803734444E-12"/>
    <n v="47880215.478916802"/>
    <n v="39932559.549741201"/>
    <n v="2665662.3536686101"/>
    <n v="212526.191783533"/>
    <n v="56968.132739808098"/>
    <n v="9543.3381326500003"/>
    <n v="9543.3381326500003"/>
    <n v="9543.3381326500003"/>
    <n v="9262.0607982140009"/>
    <n v="0"/>
    <n v="90785823.782046005"/>
  </r>
  <r>
    <x v="5"/>
    <x v="1"/>
    <x v="0"/>
    <m/>
    <m/>
    <m/>
    <m/>
    <m/>
    <m/>
    <m/>
    <m/>
    <m/>
    <m/>
    <m/>
    <m/>
    <m/>
    <m/>
  </r>
  <r>
    <x v="5"/>
    <x v="1"/>
    <x v="1"/>
    <m/>
    <m/>
    <m/>
    <m/>
    <m/>
    <m/>
    <m/>
    <m/>
    <m/>
    <m/>
    <m/>
    <m/>
    <m/>
    <m/>
  </r>
  <r>
    <x v="5"/>
    <x v="1"/>
    <x v="2"/>
    <n v="0"/>
    <n v="6"/>
    <n v="-3.6379788070917101E-12"/>
    <n v="376279.59912900801"/>
    <n v="0"/>
    <n v="0"/>
    <n v="0"/>
    <n v="0"/>
    <n v="0"/>
    <n v="0"/>
    <n v="0"/>
    <n v="0"/>
    <n v="0"/>
    <n v="376279.59912900801"/>
  </r>
  <r>
    <x v="5"/>
    <x v="2"/>
    <x v="0"/>
    <m/>
    <m/>
    <m/>
    <m/>
    <m/>
    <m/>
    <m/>
    <m/>
    <m/>
    <m/>
    <m/>
    <m/>
    <m/>
    <m/>
  </r>
  <r>
    <x v="5"/>
    <x v="2"/>
    <x v="1"/>
    <m/>
    <m/>
    <m/>
    <m/>
    <m/>
    <m/>
    <m/>
    <m/>
    <m/>
    <m/>
    <m/>
    <m/>
    <m/>
    <m/>
  </r>
  <r>
    <x v="5"/>
    <x v="2"/>
    <x v="2"/>
    <n v="0"/>
    <n v="2"/>
    <n v="5.8207660913467401E-11"/>
    <n v="1627016.0425549101"/>
    <n v="0"/>
    <n v="0"/>
    <n v="0"/>
    <n v="0"/>
    <n v="0"/>
    <n v="0"/>
    <n v="0"/>
    <n v="0"/>
    <n v="0"/>
    <n v="1627016.0425549101"/>
  </r>
  <r>
    <x v="5"/>
    <x v="3"/>
    <x v="0"/>
    <m/>
    <m/>
    <m/>
    <m/>
    <m/>
    <m/>
    <m/>
    <m/>
    <m/>
    <m/>
    <m/>
    <m/>
    <m/>
    <m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m/>
    <m/>
    <m/>
    <m/>
    <m/>
    <m/>
    <m/>
    <m/>
    <m/>
    <m/>
    <m/>
    <m/>
    <m/>
    <m/>
  </r>
  <r>
    <x v="5"/>
    <x v="4"/>
    <x v="1"/>
    <m/>
    <m/>
    <m/>
    <m/>
    <m/>
    <m/>
    <m/>
    <m/>
    <m/>
    <m/>
    <m/>
    <m/>
    <m/>
    <m/>
  </r>
  <r>
    <x v="5"/>
    <x v="4"/>
    <x v="2"/>
    <m/>
    <m/>
    <m/>
    <m/>
    <m/>
    <m/>
    <m/>
    <m/>
    <m/>
    <m/>
    <m/>
    <m/>
    <m/>
    <m/>
  </r>
  <r>
    <x v="6"/>
    <x v="0"/>
    <x v="0"/>
    <n v="0"/>
    <n v="164383"/>
    <n v="357589099.93438202"/>
    <n v="54054356450.053299"/>
    <n v="49671542085.306602"/>
    <n v="39997278570.063797"/>
    <n v="15095026475.8799"/>
    <n v="11504353924.8608"/>
    <n v="3921472988.0988202"/>
    <n v="2736528392.4382601"/>
    <n v="1845848805.1523299"/>
    <n v="1251677540.51965"/>
    <n v="3292599326.5771399"/>
    <n v="183728273658.88101"/>
  </r>
  <r>
    <x v="6"/>
    <x v="0"/>
    <x v="1"/>
    <n v="0"/>
    <n v="127175"/>
    <n v="208833613.01919201"/>
    <n v="44558006857.096397"/>
    <n v="40566681229.546997"/>
    <n v="33567521806.337101"/>
    <n v="13062774875.2694"/>
    <n v="9982832699.6319504"/>
    <n v="3152522092.2634401"/>
    <n v="2191417304.7258601"/>
    <n v="1515024463.1163001"/>
    <n v="1074876090.2334001"/>
    <n v="3039459688.3285699"/>
    <n v="152919950719.56799"/>
  </r>
  <r>
    <x v="6"/>
    <x v="0"/>
    <x v="2"/>
    <n v="0"/>
    <n v="92869"/>
    <n v="38775718.991910599"/>
    <n v="26143544359.496399"/>
    <n v="19882290994.1539"/>
    <n v="12291326024.3251"/>
    <n v="3575018396.6655998"/>
    <n v="2304182513.3506598"/>
    <n v="790344310.08696795"/>
    <n v="598725219.71282196"/>
    <n v="443294663.315696"/>
    <n v="323705803.21005899"/>
    <n v="859150784.07081997"/>
    <n v="67250358787.383003"/>
  </r>
  <r>
    <x v="6"/>
    <x v="1"/>
    <x v="0"/>
    <n v="0"/>
    <n v="2660"/>
    <n v="-3.9092640236049202E-10"/>
    <n v="504940211.91631103"/>
    <n v="120439466.881006"/>
    <n v="7845962.7285349797"/>
    <n v="692514.11793413595"/>
    <n v="343560.17277539999"/>
    <n v="213989.787805164"/>
    <n v="114323.469392766"/>
    <n v="21038.611166037801"/>
    <n v="0"/>
    <n v="0"/>
    <n v="634611067.68492401"/>
  </r>
  <r>
    <x v="6"/>
    <x v="1"/>
    <x v="1"/>
    <n v="0"/>
    <n v="2572"/>
    <n v="-240341.63173456001"/>
    <n v="728326746.96210301"/>
    <n v="162053052.99574"/>
    <n v="10622639.354217"/>
    <n v="601134.23272782296"/>
    <n v="113515.4956831"/>
    <n v="305953.235268688"/>
    <n v="76755.420746518794"/>
    <n v="40433.616825174999"/>
    <n v="40433.616825174999"/>
    <n v="329789.15555916401"/>
    <n v="902270112.45395994"/>
  </r>
  <r>
    <x v="6"/>
    <x v="1"/>
    <x v="2"/>
    <n v="0"/>
    <n v="11994"/>
    <n v="6569723.8455868401"/>
    <n v="2096626985.57095"/>
    <n v="509889219.54650098"/>
    <n v="52895787.985281602"/>
    <n v="3615397.4748475398"/>
    <n v="1550682.52774317"/>
    <n v="595108.75161851"/>
    <n v="409162.39487442398"/>
    <n v="255167.19417079599"/>
    <n v="200933.14985198801"/>
    <n v="3357875.6977129602"/>
    <n v="2675966044.1391501"/>
  </r>
  <r>
    <x v="6"/>
    <x v="2"/>
    <x v="0"/>
    <m/>
    <m/>
    <m/>
    <m/>
    <m/>
    <m/>
    <m/>
    <m/>
    <m/>
    <m/>
    <m/>
    <m/>
    <m/>
    <m/>
  </r>
  <r>
    <x v="6"/>
    <x v="2"/>
    <x v="1"/>
    <m/>
    <m/>
    <m/>
    <m/>
    <m/>
    <m/>
    <m/>
    <m/>
    <m/>
    <m/>
    <m/>
    <m/>
    <m/>
    <m/>
  </r>
  <r>
    <x v="6"/>
    <x v="2"/>
    <x v="2"/>
    <n v="0"/>
    <n v="347"/>
    <n v="4653756.5127569502"/>
    <n v="39989350.0600072"/>
    <n v="3143218.9244042402"/>
    <n v="650267.766054395"/>
    <n v="23236.6775035356"/>
    <n v="219664.683364002"/>
    <n v="26680.429640651098"/>
    <n v="0"/>
    <n v="0"/>
    <n v="0"/>
    <n v="0"/>
    <n v="48706175.053731002"/>
  </r>
  <r>
    <x v="6"/>
    <x v="3"/>
    <x v="0"/>
    <m/>
    <m/>
    <m/>
    <m/>
    <m/>
    <m/>
    <m/>
    <m/>
    <m/>
    <m/>
    <m/>
    <m/>
    <m/>
    <m/>
  </r>
  <r>
    <x v="6"/>
    <x v="3"/>
    <x v="1"/>
    <m/>
    <m/>
    <m/>
    <m/>
    <m/>
    <m/>
    <m/>
    <m/>
    <m/>
    <m/>
    <m/>
    <m/>
    <m/>
    <m/>
  </r>
  <r>
    <x v="6"/>
    <x v="3"/>
    <x v="2"/>
    <n v="0"/>
    <n v="5939"/>
    <n v="3.9410963381669701E-10"/>
    <n v="109499190.78704999"/>
    <n v="442651.12563721201"/>
    <n v="200984.53379635501"/>
    <n v="20125.913641964398"/>
    <n v="19587.050602334799"/>
    <n v="33838.188476429197"/>
    <n v="4771.6690663250001"/>
    <n v="4771.6690663250001"/>
    <n v="4771.6690663250001"/>
    <n v="2896266.7304734201"/>
    <n v="113126959.336877"/>
  </r>
  <r>
    <x v="6"/>
    <x v="4"/>
    <x v="0"/>
    <m/>
    <m/>
    <m/>
    <m/>
    <m/>
    <m/>
    <m/>
    <m/>
    <m/>
    <m/>
    <m/>
    <m/>
    <m/>
    <m/>
  </r>
  <r>
    <x v="6"/>
    <x v="4"/>
    <x v="1"/>
    <m/>
    <m/>
    <m/>
    <m/>
    <m/>
    <m/>
    <m/>
    <m/>
    <m/>
    <m/>
    <m/>
    <m/>
    <m/>
    <m/>
  </r>
  <r>
    <x v="6"/>
    <x v="4"/>
    <x v="2"/>
    <n v="0"/>
    <n v="23"/>
    <n v="-1.3642420526593899E-12"/>
    <n v="71471.276151483893"/>
    <n v="0"/>
    <n v="0"/>
    <n v="0"/>
    <n v="0"/>
    <n v="0"/>
    <n v="0"/>
    <n v="0"/>
    <n v="0"/>
    <n v="0"/>
    <n v="71471.276151483893"/>
  </r>
  <r>
    <x v="7"/>
    <x v="0"/>
    <x v="0"/>
    <n v="0"/>
    <n v="4976"/>
    <n v="16259294.2716795"/>
    <n v="3926426561.4090099"/>
    <n v="3315603409.8879499"/>
    <n v="2539517407.3146901"/>
    <n v="957933011.75952494"/>
    <n v="733665418.65232003"/>
    <n v="271800384.496997"/>
    <n v="215845687.17859"/>
    <n v="167236099.71823299"/>
    <n v="138175898.085403"/>
    <n v="538696199.960976"/>
    <n v="12821159372.7353"/>
  </r>
  <r>
    <x v="7"/>
    <x v="0"/>
    <x v="1"/>
    <n v="0"/>
    <n v="8846"/>
    <n v="89661587.671603903"/>
    <n v="7217463679.8599396"/>
    <n v="6501044537.74823"/>
    <n v="5550608543.0761604"/>
    <n v="2152315431.3126502"/>
    <n v="1624038117.53426"/>
    <n v="566182132.41851103"/>
    <n v="428961492.02338099"/>
    <n v="347441285.56241798"/>
    <n v="280098551.11298901"/>
    <n v="1289673890.8938899"/>
    <n v="26047489249.214001"/>
  </r>
  <r>
    <x v="7"/>
    <x v="0"/>
    <x v="2"/>
    <n v="0"/>
    <n v="3477"/>
    <n v="53854327.585209101"/>
    <n v="1805571226.97842"/>
    <n v="1244746885.7641301"/>
    <n v="830635040.06748295"/>
    <n v="288566340.61411601"/>
    <n v="232447400.755467"/>
    <n v="99439227.905860707"/>
    <n v="87397600.409663007"/>
    <n v="62923902.853693403"/>
    <n v="49804403.543156497"/>
    <n v="238891291.52134699"/>
    <n v="4994277647.9985399"/>
  </r>
  <r>
    <x v="7"/>
    <x v="1"/>
    <x v="0"/>
    <n v="0"/>
    <n v="207"/>
    <n v="3526.6592894526898"/>
    <n v="109684807.908259"/>
    <n v="39336385.004760303"/>
    <n v="7276114.9419472497"/>
    <n v="1172796.01087385"/>
    <n v="651387.36394167098"/>
    <n v="54748.624024149998"/>
    <n v="54748.624024149998"/>
    <n v="54748.624024149998"/>
    <n v="54748.624024149998"/>
    <n v="237841.67085893001"/>
    <n v="158581854.056027"/>
  </r>
  <r>
    <x v="7"/>
    <x v="1"/>
    <x v="1"/>
    <n v="0"/>
    <n v="367"/>
    <n v="10666.202583104599"/>
    <n v="206929849.590527"/>
    <n v="46874722.258539803"/>
    <n v="15079806.2125885"/>
    <n v="576507.21829595498"/>
    <n v="477183.869807337"/>
    <n v="130131.237445719"/>
    <n v="17980.0819510359"/>
    <n v="17579.833402249998"/>
    <n v="17579.833402249998"/>
    <n v="71707.694533595597"/>
    <n v="270203714.033077"/>
  </r>
  <r>
    <x v="7"/>
    <x v="1"/>
    <x v="2"/>
    <n v="0"/>
    <n v="2004"/>
    <n v="59339751.579474203"/>
    <n v="525139687.44318199"/>
    <n v="279265606.13240403"/>
    <n v="171242536.974235"/>
    <n v="61457882.105444103"/>
    <n v="46563256.1917383"/>
    <n v="19840396.771726601"/>
    <n v="16942000.4823392"/>
    <n v="14174422.924676601"/>
    <n v="11959869.139428901"/>
    <n v="122740835.396841"/>
    <n v="1328666245.14149"/>
  </r>
  <r>
    <x v="7"/>
    <x v="2"/>
    <x v="0"/>
    <m/>
    <m/>
    <m/>
    <m/>
    <m/>
    <m/>
    <m/>
    <m/>
    <m/>
    <m/>
    <m/>
    <m/>
    <m/>
    <m/>
  </r>
  <r>
    <x v="7"/>
    <x v="2"/>
    <x v="1"/>
    <m/>
    <m/>
    <m/>
    <m/>
    <m/>
    <m/>
    <m/>
    <m/>
    <m/>
    <m/>
    <m/>
    <m/>
    <m/>
    <m/>
  </r>
  <r>
    <x v="7"/>
    <x v="2"/>
    <x v="2"/>
    <n v="0"/>
    <n v="30"/>
    <n v="2.35559127759188E-10"/>
    <n v="8964113.8091247808"/>
    <n v="1399312.04996079"/>
    <n v="842772.79745062604"/>
    <n v="0"/>
    <n v="0"/>
    <n v="0"/>
    <n v="0"/>
    <n v="0"/>
    <n v="0"/>
    <n v="0"/>
    <n v="11206198.656536199"/>
  </r>
  <r>
    <x v="7"/>
    <x v="3"/>
    <x v="0"/>
    <m/>
    <m/>
    <m/>
    <m/>
    <m/>
    <m/>
    <m/>
    <m/>
    <m/>
    <m/>
    <m/>
    <m/>
    <m/>
    <m/>
  </r>
  <r>
    <x v="7"/>
    <x v="3"/>
    <x v="1"/>
    <m/>
    <m/>
    <m/>
    <m/>
    <m/>
    <m/>
    <m/>
    <m/>
    <m/>
    <m/>
    <m/>
    <m/>
    <m/>
    <m/>
  </r>
  <r>
    <x v="7"/>
    <x v="3"/>
    <x v="2"/>
    <n v="0"/>
    <n v="247"/>
    <n v="-4.6338755055330699E-10"/>
    <n v="25015848.802855201"/>
    <n v="115661.422951263"/>
    <n v="0"/>
    <n v="0"/>
    <n v="0"/>
    <n v="0"/>
    <n v="0"/>
    <n v="0"/>
    <n v="0"/>
    <n v="0"/>
    <n v="25131510.2258064"/>
  </r>
  <r>
    <x v="7"/>
    <x v="4"/>
    <x v="0"/>
    <m/>
    <m/>
    <m/>
    <m/>
    <m/>
    <m/>
    <m/>
    <m/>
    <m/>
    <m/>
    <m/>
    <m/>
    <m/>
    <m/>
  </r>
  <r>
    <x v="7"/>
    <x v="4"/>
    <x v="1"/>
    <m/>
    <m/>
    <m/>
    <m/>
    <m/>
    <m/>
    <m/>
    <m/>
    <m/>
    <m/>
    <m/>
    <m/>
    <m/>
    <m/>
  </r>
  <r>
    <x v="7"/>
    <x v="4"/>
    <x v="2"/>
    <n v="0"/>
    <n v="2"/>
    <n v="1.8189894035458601E-12"/>
    <n v="12743.9226018636"/>
    <n v="0"/>
    <n v="0"/>
    <n v="0"/>
    <n v="0"/>
    <n v="0"/>
    <n v="0"/>
    <n v="0"/>
    <n v="0"/>
    <n v="0"/>
    <n v="12743.9226018636"/>
  </r>
  <r>
    <x v="8"/>
    <x v="0"/>
    <x v="0"/>
    <n v="0"/>
    <n v="384"/>
    <n v="18441394.786522899"/>
    <n v="1242507712.52546"/>
    <n v="1040761609.25624"/>
    <n v="757786628.72198498"/>
    <n v="139945988.594069"/>
    <n v="76513074.1601208"/>
    <n v="32277584.039204601"/>
    <n v="25723842.376464799"/>
    <n v="15050543.1426036"/>
    <n v="13545445.701613"/>
    <n v="104796469.750421"/>
    <n v="3467350293.0546999"/>
  </r>
  <r>
    <x v="8"/>
    <x v="0"/>
    <x v="1"/>
    <n v="0"/>
    <n v="312"/>
    <n v="8618.3437867535595"/>
    <n v="1346724706.2060399"/>
    <n v="1130924003.0541501"/>
    <n v="605037146.00303602"/>
    <n v="73108620.901371703"/>
    <n v="33186033.2580796"/>
    <n v="10867997.306853199"/>
    <n v="8831141.3567253407"/>
    <n v="7671804.6401669998"/>
    <n v="6247305.3263731804"/>
    <n v="92224956.409888193"/>
    <n v="3314832332.8064699"/>
  </r>
  <r>
    <x v="8"/>
    <x v="0"/>
    <x v="2"/>
    <n v="0"/>
    <n v="399"/>
    <n v="-4.1359726310474798E-8"/>
    <n v="1310877559.18819"/>
    <n v="416958238.51204401"/>
    <n v="174398843.886944"/>
    <n v="49082115.523776799"/>
    <n v="34157318.662942097"/>
    <n v="8054057.0048149005"/>
    <n v="6859589.4203103902"/>
    <n v="5843118.0989928599"/>
    <n v="2366880.67139656"/>
    <n v="28127590.074527301"/>
    <n v="2036725311.0439401"/>
  </r>
  <r>
    <x v="8"/>
    <x v="1"/>
    <x v="0"/>
    <n v="0"/>
    <n v="10"/>
    <n v="8.0899553722701998E-10"/>
    <n v="26242209.356694601"/>
    <n v="17148231.129458498"/>
    <n v="0"/>
    <n v="0"/>
    <n v="0"/>
    <n v="0"/>
    <n v="0"/>
    <n v="0"/>
    <n v="0"/>
    <n v="0"/>
    <n v="43390440.486153103"/>
  </r>
  <r>
    <x v="8"/>
    <x v="1"/>
    <x v="1"/>
    <n v="0"/>
    <n v="28"/>
    <n v="-7.8398443292826404E-10"/>
    <n v="40816816.176404402"/>
    <n v="13767782.2754902"/>
    <n v="2837005.4754429599"/>
    <n v="1082693.8103299199"/>
    <n v="0"/>
    <n v="114238.420873533"/>
    <n v="0"/>
    <n v="0"/>
    <n v="0"/>
    <n v="0"/>
    <n v="58618536.158541098"/>
  </r>
  <r>
    <x v="8"/>
    <x v="1"/>
    <x v="2"/>
    <n v="0"/>
    <n v="220"/>
    <n v="-1.25206156553759E-9"/>
    <n v="119407084.199944"/>
    <n v="40006169.666779198"/>
    <n v="14341050.395455601"/>
    <n v="2757026.3448458598"/>
    <n v="1313703.4100734401"/>
    <n v="449513.81312005001"/>
    <n v="401796.50595715799"/>
    <n v="233309.50329557501"/>
    <n v="219271.781804292"/>
    <n v="1320617.28373254"/>
    <n v="180449542.90500799"/>
  </r>
  <r>
    <x v="8"/>
    <x v="2"/>
    <x v="0"/>
    <m/>
    <m/>
    <m/>
    <m/>
    <m/>
    <m/>
    <m/>
    <m/>
    <m/>
    <m/>
    <m/>
    <m/>
    <m/>
    <m/>
  </r>
  <r>
    <x v="8"/>
    <x v="2"/>
    <x v="1"/>
    <m/>
    <m/>
    <m/>
    <m/>
    <m/>
    <m/>
    <m/>
    <m/>
    <m/>
    <m/>
    <m/>
    <m/>
    <m/>
    <m/>
  </r>
  <r>
    <x v="8"/>
    <x v="2"/>
    <x v="2"/>
    <n v="0"/>
    <n v="83"/>
    <n v="-2.3214852262754001E-10"/>
    <n v="43611945.213235296"/>
    <n v="5019845.9034301396"/>
    <n v="949026.89345758595"/>
    <n v="11552.461950049999"/>
    <n v="11552.461950049999"/>
    <n v="5776.2309750249997"/>
    <n v="5776.2309750249997"/>
    <n v="5776.2309750249997"/>
    <n v="5776.2309750249997"/>
    <n v="378852.49172327801"/>
    <n v="50005880.349646501"/>
  </r>
  <r>
    <x v="8"/>
    <x v="3"/>
    <x v="0"/>
    <m/>
    <m/>
    <m/>
    <m/>
    <m/>
    <m/>
    <m/>
    <m/>
    <m/>
    <m/>
    <m/>
    <m/>
    <m/>
    <m/>
  </r>
  <r>
    <x v="8"/>
    <x v="3"/>
    <x v="1"/>
    <m/>
    <m/>
    <m/>
    <m/>
    <m/>
    <m/>
    <m/>
    <m/>
    <m/>
    <m/>
    <m/>
    <m/>
    <m/>
    <m/>
  </r>
  <r>
    <x v="8"/>
    <x v="3"/>
    <x v="2"/>
    <n v="0"/>
    <n v="93"/>
    <n v="-3.1104718800634099E-10"/>
    <n v="24468637.675253"/>
    <n v="0"/>
    <n v="0"/>
    <n v="0"/>
    <n v="0"/>
    <n v="0"/>
    <n v="0"/>
    <n v="0"/>
    <n v="0"/>
    <n v="0"/>
    <n v="24468637.675253"/>
  </r>
  <r>
    <x v="8"/>
    <x v="4"/>
    <x v="0"/>
    <m/>
    <m/>
    <m/>
    <m/>
    <m/>
    <m/>
    <m/>
    <m/>
    <m/>
    <m/>
    <m/>
    <m/>
    <m/>
    <m/>
  </r>
  <r>
    <x v="8"/>
    <x v="4"/>
    <x v="1"/>
    <m/>
    <m/>
    <m/>
    <m/>
    <m/>
    <m/>
    <m/>
    <m/>
    <m/>
    <m/>
    <m/>
    <m/>
    <m/>
    <m/>
  </r>
  <r>
    <x v="8"/>
    <x v="4"/>
    <x v="2"/>
    <m/>
    <m/>
    <m/>
    <m/>
    <m/>
    <m/>
    <m/>
    <m/>
    <m/>
    <m/>
    <m/>
    <m/>
    <m/>
    <m/>
  </r>
  <r>
    <x v="9"/>
    <x v="0"/>
    <x v="0"/>
    <n v="0"/>
    <n v="2948"/>
    <n v="5026845724.4946499"/>
    <n v="5223039565.4537001"/>
    <n v="3970646732.2420101"/>
    <n v="2735931578.7453699"/>
    <n v="1021271357.36669"/>
    <n v="846531167.46380997"/>
    <n v="351543144.47535402"/>
    <n v="325955705.66424298"/>
    <n v="279250113.85523403"/>
    <n v="251428334.02966401"/>
    <n v="1596086705.1770699"/>
    <n v="21628530128.967701"/>
  </r>
  <r>
    <x v="9"/>
    <x v="0"/>
    <x v="1"/>
    <n v="0"/>
    <n v="1500"/>
    <n v="4909333852.0408201"/>
    <n v="1476654825.23405"/>
    <n v="1117169666.45994"/>
    <n v="870587787.06023097"/>
    <n v="343216499.78022599"/>
    <n v="352021039.78879899"/>
    <n v="144058363.10411799"/>
    <n v="132657858.704532"/>
    <n v="109541796.049686"/>
    <n v="103088193.728862"/>
    <n v="807804698.54494798"/>
    <n v="10366134580.496201"/>
  </r>
  <r>
    <x v="9"/>
    <x v="0"/>
    <x v="2"/>
    <n v="0"/>
    <n v="2447"/>
    <n v="278653586.74194801"/>
    <n v="2296547738.9720302"/>
    <n v="895447339.06886899"/>
    <n v="308174719.87957102"/>
    <n v="74746366.679122299"/>
    <n v="48540675.946369998"/>
    <n v="6206137.7579477001"/>
    <n v="4589552.44462719"/>
    <n v="8057778.4844895201"/>
    <n v="4573234.5343647199"/>
    <n v="190674263.45574099"/>
    <n v="4116211393.9650798"/>
  </r>
  <r>
    <x v="9"/>
    <x v="1"/>
    <x v="0"/>
    <n v="0"/>
    <n v="220"/>
    <n v="80914639.460921094"/>
    <n v="593328148.50731397"/>
    <n v="149690702.986211"/>
    <n v="145091941.371389"/>
    <n v="49776676.2388926"/>
    <n v="28999407.4090278"/>
    <n v="8714226.6262443401"/>
    <n v="7184966.69333083"/>
    <n v="6262853.4770269701"/>
    <n v="5220103.026877"/>
    <n v="11450596.842084"/>
    <n v="1086634262.6393199"/>
  </r>
  <r>
    <x v="9"/>
    <x v="1"/>
    <x v="1"/>
    <n v="0"/>
    <n v="391"/>
    <n v="7643246.1956704604"/>
    <n v="297205262.04603302"/>
    <n v="46506404.002780303"/>
    <n v="10943232.590109801"/>
    <n v="8384599.6251338497"/>
    <n v="4404035.2691808399"/>
    <n v="2784559.6706097801"/>
    <n v="738694.45697912097"/>
    <n v="532596.92047818901"/>
    <n v="434346.45390675898"/>
    <n v="2398900.6393017201"/>
    <n v="381975877.87018299"/>
  </r>
  <r>
    <x v="9"/>
    <x v="1"/>
    <x v="2"/>
    <n v="0"/>
    <n v="6506"/>
    <n v="1628214588.66749"/>
    <n v="8617312002.3339291"/>
    <n v="5694760379.1627903"/>
    <n v="4166500396.3260798"/>
    <n v="1537389487.47034"/>
    <n v="1305525640.9193201"/>
    <n v="610924458.69758606"/>
    <n v="561677486.25854599"/>
    <n v="515097303.78323001"/>
    <n v="463873507.34863502"/>
    <n v="2416623064.4342599"/>
    <n v="27517898315.402199"/>
  </r>
  <r>
    <x v="9"/>
    <x v="2"/>
    <x v="0"/>
    <m/>
    <m/>
    <m/>
    <m/>
    <m/>
    <m/>
    <m/>
    <m/>
    <m/>
    <m/>
    <m/>
    <m/>
    <m/>
    <m/>
  </r>
  <r>
    <x v="9"/>
    <x v="2"/>
    <x v="1"/>
    <m/>
    <m/>
    <m/>
    <m/>
    <m/>
    <m/>
    <m/>
    <m/>
    <m/>
    <m/>
    <m/>
    <m/>
    <m/>
    <m/>
  </r>
  <r>
    <x v="9"/>
    <x v="2"/>
    <x v="2"/>
    <n v="0"/>
    <n v="686"/>
    <n v="3.9097400872378801E-9"/>
    <n v="127642082.755925"/>
    <n v="4756898.5352724604"/>
    <n v="1025301.5140146"/>
    <n v="0"/>
    <n v="0"/>
    <n v="0"/>
    <n v="0"/>
    <n v="0"/>
    <n v="0"/>
    <n v="0"/>
    <n v="133424282.805213"/>
  </r>
  <r>
    <x v="9"/>
    <x v="3"/>
    <x v="0"/>
    <m/>
    <m/>
    <m/>
    <m/>
    <m/>
    <m/>
    <m/>
    <m/>
    <m/>
    <m/>
    <m/>
    <m/>
    <m/>
    <m/>
  </r>
  <r>
    <x v="9"/>
    <x v="3"/>
    <x v="1"/>
    <m/>
    <m/>
    <m/>
    <m/>
    <m/>
    <m/>
    <m/>
    <m/>
    <m/>
    <m/>
    <m/>
    <m/>
    <m/>
    <m/>
  </r>
  <r>
    <x v="9"/>
    <x v="3"/>
    <x v="2"/>
    <n v="0"/>
    <n v="2008"/>
    <n v="4.28006075026133E-9"/>
    <n v="1019101433.59874"/>
    <n v="81798853.665000603"/>
    <n v="16387860.617706399"/>
    <n v="292327.51543169998"/>
    <n v="258803.669604656"/>
    <n v="108356.5181747"/>
    <n v="0"/>
    <n v="0"/>
    <n v="0"/>
    <n v="27709.572092536"/>
    <n v="1117975345.15675"/>
  </r>
  <r>
    <x v="9"/>
    <x v="4"/>
    <x v="0"/>
    <m/>
    <m/>
    <m/>
    <m/>
    <m/>
    <m/>
    <m/>
    <m/>
    <m/>
    <m/>
    <m/>
    <m/>
    <m/>
    <m/>
  </r>
  <r>
    <x v="9"/>
    <x v="4"/>
    <x v="1"/>
    <m/>
    <m/>
    <m/>
    <m/>
    <m/>
    <m/>
    <m/>
    <m/>
    <m/>
    <m/>
    <m/>
    <m/>
    <m/>
    <m/>
  </r>
  <r>
    <x v="9"/>
    <x v="4"/>
    <x v="2"/>
    <m/>
    <m/>
    <m/>
    <m/>
    <m/>
    <m/>
    <m/>
    <m/>
    <m/>
    <m/>
    <m/>
    <m/>
    <m/>
    <m/>
  </r>
  <r>
    <x v="10"/>
    <x v="5"/>
    <x v="3"/>
    <m/>
    <m/>
    <m/>
    <m/>
    <m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11">
  <r>
    <x v="0"/>
    <x v="0"/>
    <x v="0"/>
    <m/>
    <m/>
    <m/>
    <m/>
    <m/>
    <m/>
    <m/>
    <m/>
    <m/>
    <m/>
    <m/>
    <m/>
    <m/>
    <m/>
  </r>
  <r>
    <x v="0"/>
    <x v="0"/>
    <x v="1"/>
    <m/>
    <m/>
    <m/>
    <m/>
    <m/>
    <m/>
    <m/>
    <m/>
    <m/>
    <m/>
    <m/>
    <m/>
    <m/>
    <m/>
  </r>
  <r>
    <x v="0"/>
    <x v="0"/>
    <x v="2"/>
    <m/>
    <m/>
    <m/>
    <m/>
    <m/>
    <m/>
    <m/>
    <m/>
    <m/>
    <m/>
    <m/>
    <m/>
    <m/>
    <m/>
  </r>
  <r>
    <x v="0"/>
    <x v="1"/>
    <x v="0"/>
    <n v="0"/>
    <n v="684"/>
    <n v="2410476.4295113301"/>
    <n v="627184061.07397103"/>
    <n v="252328561.49241501"/>
    <n v="105621414.971223"/>
    <n v="25258314.228609402"/>
    <n v="7762007.44365454"/>
    <n v="1733466.20026989"/>
    <n v="4640693.4467712902"/>
    <n v="7330391.6732810801"/>
    <n v="2339361.7680694899"/>
    <n v="5038430.9981414601"/>
    <n v="1041647179.72592"/>
  </r>
  <r>
    <x v="0"/>
    <x v="1"/>
    <x v="1"/>
    <n v="0"/>
    <n v="1615"/>
    <n v="6228270.0293153198"/>
    <n v="1872084381.81866"/>
    <n v="600457376.417624"/>
    <n v="168265087.01312"/>
    <n v="59252311.574853197"/>
    <n v="43923571.819827698"/>
    <n v="13579271.844667001"/>
    <n v="10968592.9664871"/>
    <n v="9273429.5767873097"/>
    <n v="10894171.291992299"/>
    <n v="30896055.664511099"/>
    <n v="2825822520.0178399"/>
  </r>
  <r>
    <x v="0"/>
    <x v="1"/>
    <x v="2"/>
    <n v="0"/>
    <n v="419"/>
    <n v="-1.3233147910796101E-10"/>
    <n v="261306671.59332001"/>
    <n v="73213870.034405097"/>
    <n v="9340523.6013297997"/>
    <n v="4146203.0621327399"/>
    <n v="2758825.7214420498"/>
    <n v="1234412.5939009599"/>
    <n v="431506.334064316"/>
    <n v="148359.326013468"/>
    <n v="0"/>
    <n v="0"/>
    <n v="352580372.266608"/>
  </r>
  <r>
    <x v="0"/>
    <x v="2"/>
    <x v="0"/>
    <n v="0"/>
    <n v="17"/>
    <n v="-2.0918378140777301E-11"/>
    <n v="4064168.2778007798"/>
    <n v="641949.95082226396"/>
    <n v="0"/>
    <n v="138661.426789196"/>
    <n v="296345.76306650002"/>
    <n v="16662.489165761999"/>
    <n v="0"/>
    <n v="0"/>
    <n v="0"/>
    <n v="0"/>
    <n v="5157787.9076445"/>
  </r>
  <r>
    <x v="0"/>
    <x v="2"/>
    <x v="1"/>
    <n v="0"/>
    <n v="59"/>
    <n v="1094.7465244646801"/>
    <n v="16446071.958833899"/>
    <n v="1517090.1145406601"/>
    <n v="1631482.0180025001"/>
    <n v="4767900.4044550797"/>
    <n v="655112.36641571601"/>
    <n v="0"/>
    <n v="0"/>
    <n v="0"/>
    <n v="0"/>
    <n v="0"/>
    <n v="25018751.6087723"/>
  </r>
  <r>
    <x v="0"/>
    <x v="2"/>
    <x v="2"/>
    <n v="0"/>
    <n v="286"/>
    <n v="1078049.16465322"/>
    <n v="104908184.765569"/>
    <n v="18372901.864301901"/>
    <n v="6601819.2096110797"/>
    <n v="1821352.7663237201"/>
    <n v="813121.60749821796"/>
    <n v="405340.73016044998"/>
    <n v="405340.73016044998"/>
    <n v="405340.73016044998"/>
    <n v="51561.770177128099"/>
    <n v="59656.373558032297"/>
    <n v="134922669.71217301"/>
  </r>
  <r>
    <x v="0"/>
    <x v="3"/>
    <x v="0"/>
    <n v="0"/>
    <n v="125"/>
    <n v="3832.4878984259499"/>
    <n v="78058346.933425501"/>
    <n v="17235115.7064909"/>
    <n v="11231067.841863099"/>
    <n v="549739.04261003702"/>
    <n v="1751324.16888914"/>
    <n v="0"/>
    <n v="0"/>
    <n v="0"/>
    <n v="0"/>
    <n v="5467152.85786564"/>
    <n v="114296579.03904299"/>
  </r>
  <r>
    <x v="0"/>
    <x v="3"/>
    <x v="1"/>
    <n v="0"/>
    <n v="266"/>
    <n v="839623.51143682795"/>
    <n v="160514096.834932"/>
    <n v="61860555.627882399"/>
    <n v="16979920.2393413"/>
    <n v="3202292.6790913502"/>
    <n v="1361298.7891582099"/>
    <n v="764195.98468750098"/>
    <n v="0"/>
    <n v="0"/>
    <n v="0"/>
    <n v="387501.90295958298"/>
    <n v="245909485.569489"/>
  </r>
  <r>
    <x v="0"/>
    <x v="3"/>
    <x v="2"/>
    <n v="0"/>
    <n v="412"/>
    <n v="-1.16834542041033E-9"/>
    <n v="200213980.80601501"/>
    <n v="24220445.3427587"/>
    <n v="3243229.24058638"/>
    <n v="0"/>
    <n v="0"/>
    <n v="0"/>
    <n v="0"/>
    <n v="96571.257842454594"/>
    <n v="73271.282375701296"/>
    <n v="0"/>
    <n v="227847497.92957801"/>
  </r>
  <r>
    <x v="0"/>
    <x v="4"/>
    <x v="0"/>
    <n v="0"/>
    <n v="3"/>
    <n v="2.5465851649642E-11"/>
    <n v="841423.54392308998"/>
    <n v="356679.546405442"/>
    <n v="0"/>
    <n v="0"/>
    <n v="0"/>
    <n v="0"/>
    <n v="0"/>
    <n v="0"/>
    <n v="0"/>
    <n v="0"/>
    <n v="1198103.0903285299"/>
  </r>
  <r>
    <x v="0"/>
    <x v="4"/>
    <x v="1"/>
    <n v="0"/>
    <n v="13"/>
    <n v="143.94078789237199"/>
    <n v="4998976.2732335702"/>
    <n v="3343047.0838671299"/>
    <n v="0"/>
    <n v="0"/>
    <n v="0"/>
    <n v="0"/>
    <n v="0"/>
    <n v="0"/>
    <n v="0"/>
    <n v="0"/>
    <n v="8342167.29788859"/>
  </r>
  <r>
    <x v="0"/>
    <x v="4"/>
    <x v="2"/>
    <n v="0"/>
    <n v="190"/>
    <n v="745349.72877144895"/>
    <n v="13125449.52045"/>
    <n v="2765951.2974068099"/>
    <n v="10791271.655161399"/>
    <n v="4948725.7339137299"/>
    <n v="3315369.1219402002"/>
    <n v="1134741.9201452599"/>
    <n v="1492663.8331349101"/>
    <n v="220595.64303759599"/>
    <n v="860530.88386430196"/>
    <n v="1933165.5268484999"/>
    <n v="41333814.864674203"/>
  </r>
  <r>
    <x v="0"/>
    <x v="5"/>
    <x v="0"/>
    <n v="0"/>
    <n v="11"/>
    <n v="123.172446702592"/>
    <n v="4544176.8649548301"/>
    <n v="1985014.3315912001"/>
    <n v="458740.993873987"/>
    <n v="0"/>
    <n v="0"/>
    <n v="0"/>
    <n v="0"/>
    <n v="0"/>
    <n v="0"/>
    <n v="0"/>
    <n v="6988055.3628667304"/>
  </r>
  <r>
    <x v="0"/>
    <x v="5"/>
    <x v="1"/>
    <n v="0"/>
    <n v="16"/>
    <n v="1060.3996748817301"/>
    <n v="6525304.0766430497"/>
    <n v="151236.63524429299"/>
    <n v="671069.30516225204"/>
    <n v="0"/>
    <n v="0"/>
    <n v="0"/>
    <n v="0"/>
    <n v="0"/>
    <n v="0"/>
    <n v="0"/>
    <n v="7348670.4167244704"/>
  </r>
  <r>
    <x v="0"/>
    <x v="5"/>
    <x v="2"/>
    <n v="0"/>
    <n v="221"/>
    <n v="279113.54787039198"/>
    <n v="32406053.401506901"/>
    <n v="4069874.3316825302"/>
    <n v="2099398.7435400598"/>
    <n v="335459.05484186299"/>
    <n v="3515.9666804499998"/>
    <n v="1757.9833402249999"/>
    <n v="1757.9833402249999"/>
    <n v="1757.9833402249999"/>
    <n v="1757.9833402249999"/>
    <n v="374275.74528105301"/>
    <n v="39574722.724764101"/>
  </r>
  <r>
    <x v="0"/>
    <x v="6"/>
    <x v="0"/>
    <n v="0"/>
    <n v="2320"/>
    <n v="53709659.605192102"/>
    <n v="2540722908.1260099"/>
    <n v="2386427181.1687698"/>
    <n v="1509263115.20419"/>
    <n v="428305203.04652101"/>
    <n v="236463587.743916"/>
    <n v="73980070.356900096"/>
    <n v="49102202.235585101"/>
    <n v="23986992.7875011"/>
    <n v="16670663.339500999"/>
    <n v="167094006.24570599"/>
    <n v="7485725589.8597898"/>
  </r>
  <r>
    <x v="0"/>
    <x v="6"/>
    <x v="1"/>
    <n v="0"/>
    <n v="8554"/>
    <n v="118278933.621078"/>
    <n v="11139846632.732599"/>
    <n v="11226226087.578699"/>
    <n v="7900633001.3037901"/>
    <n v="2069292606.8073299"/>
    <n v="1132330305.41663"/>
    <n v="323484605.09268498"/>
    <n v="211669324.98486599"/>
    <n v="138076043.001479"/>
    <n v="97236239.591703102"/>
    <n v="872814494.79991698"/>
    <n v="35229888274.930702"/>
  </r>
  <r>
    <x v="0"/>
    <x v="6"/>
    <x v="2"/>
    <n v="0"/>
    <n v="1295"/>
    <n v="2252.9810899792401"/>
    <n v="1237906395.10921"/>
    <n v="798054186.46102798"/>
    <n v="346679509.65684199"/>
    <n v="63921485.075793304"/>
    <n v="32638201.215128101"/>
    <n v="9936210.9806659706"/>
    <n v="5983770.1724084802"/>
    <n v="4490491.4996234598"/>
    <n v="3571885.42841763"/>
    <n v="31642262.194723301"/>
    <n v="2534826650.77492"/>
  </r>
  <r>
    <x v="1"/>
    <x v="0"/>
    <x v="0"/>
    <m/>
    <m/>
    <m/>
    <m/>
    <m/>
    <m/>
    <m/>
    <m/>
    <m/>
    <m/>
    <m/>
    <m/>
    <m/>
    <m/>
  </r>
  <r>
    <x v="1"/>
    <x v="0"/>
    <x v="1"/>
    <m/>
    <m/>
    <m/>
    <m/>
    <m/>
    <m/>
    <m/>
    <m/>
    <m/>
    <m/>
    <m/>
    <m/>
    <m/>
    <m/>
  </r>
  <r>
    <x v="1"/>
    <x v="0"/>
    <x v="2"/>
    <m/>
    <m/>
    <m/>
    <m/>
    <m/>
    <m/>
    <m/>
    <m/>
    <m/>
    <m/>
    <m/>
    <m/>
    <m/>
    <m/>
  </r>
  <r>
    <x v="1"/>
    <x v="1"/>
    <x v="0"/>
    <n v="0"/>
    <n v="357"/>
    <n v="5336.9095303472996"/>
    <n v="943363864.99311996"/>
    <n v="303027484.81490803"/>
    <n v="129574237.16517401"/>
    <n v="48871341.849407598"/>
    <n v="41237467.530813299"/>
    <n v="21541506.061904602"/>
    <n v="21543928.890186802"/>
    <n v="16728102.0215689"/>
    <n v="13885515.920901099"/>
    <n v="47443950.196695998"/>
    <n v="1587222736.3542099"/>
  </r>
  <r>
    <x v="1"/>
    <x v="1"/>
    <x v="1"/>
    <n v="0"/>
    <n v="121"/>
    <n v="4672.9196153652101"/>
    <n v="265863663.28031299"/>
    <n v="62366891.126901403"/>
    <n v="22994861.462434001"/>
    <n v="12029598.965505"/>
    <n v="4455570.7383116903"/>
    <n v="971298.28569159098"/>
    <n v="725009.65784318605"/>
    <n v="623581.80482552503"/>
    <n v="623581.80482552503"/>
    <n v="5214718.05031313"/>
    <n v="375873448.09658003"/>
  </r>
  <r>
    <x v="1"/>
    <x v="1"/>
    <x v="2"/>
    <n v="0"/>
    <n v="451"/>
    <n v="93530893.174149901"/>
    <n v="390483322.271469"/>
    <n v="119971890.91584501"/>
    <n v="70070067.677688003"/>
    <n v="19508735.3893728"/>
    <n v="12062018.090262201"/>
    <n v="2515466.8177780998"/>
    <n v="2743270.8478251598"/>
    <n v="1437116.6863806499"/>
    <n v="1135657.2377853501"/>
    <n v="16592167.283695299"/>
    <n v="730050606.39225197"/>
  </r>
  <r>
    <x v="1"/>
    <x v="2"/>
    <x v="0"/>
    <n v="0"/>
    <n v="8"/>
    <n v="-6.1118043959140798E-10"/>
    <n v="4439433.9750221903"/>
    <n v="3804275.9482469"/>
    <n v="1194028.8975915201"/>
    <n v="0"/>
    <n v="226840.974340897"/>
    <n v="642668.48109082505"/>
    <n v="642668.48109082505"/>
    <n v="642668.48109082505"/>
    <n v="339422.11239341099"/>
    <n v="4289769.7762291403"/>
    <n v="16221777.1270965"/>
  </r>
  <r>
    <x v="1"/>
    <x v="2"/>
    <x v="1"/>
    <n v="0"/>
    <n v="8"/>
    <n v="-1.4042598195374E-9"/>
    <n v="20920051.773534499"/>
    <n v="0"/>
    <n v="0"/>
    <n v="0"/>
    <n v="0"/>
    <n v="0"/>
    <n v="0"/>
    <n v="0"/>
    <n v="0"/>
    <n v="0"/>
    <n v="20920051.773534499"/>
  </r>
  <r>
    <x v="1"/>
    <x v="2"/>
    <x v="2"/>
    <n v="0"/>
    <n v="170"/>
    <n v="5.8753357734531195E-10"/>
    <n v="71689770.601011798"/>
    <n v="6143713.3029044596"/>
    <n v="199907.8198313"/>
    <n v="99953.909915650001"/>
    <n v="99953.909915650103"/>
    <n v="401251.84615230298"/>
    <n v="49976.954957825001"/>
    <n v="49976.954957825001"/>
    <n v="49976.954957825001"/>
    <n v="830973.64151577803"/>
    <n v="79615455.896120399"/>
  </r>
  <r>
    <x v="1"/>
    <x v="3"/>
    <x v="0"/>
    <n v="0"/>
    <n v="37"/>
    <n v="1.24055077321827E-9"/>
    <n v="50377036.842267901"/>
    <n v="4543924.0873209601"/>
    <n v="13046134.272249401"/>
    <n v="0"/>
    <n v="529097.44036701997"/>
    <n v="0"/>
    <n v="402189.43727780599"/>
    <n v="222441.44235062701"/>
    <n v="0"/>
    <n v="0"/>
    <n v="69120823.521833703"/>
  </r>
  <r>
    <x v="1"/>
    <x v="3"/>
    <x v="1"/>
    <n v="0"/>
    <n v="22"/>
    <n v="1.0077201295643999E-9"/>
    <n v="24703016.705295201"/>
    <n v="1915045.4455210499"/>
    <n v="40797.284425444297"/>
    <n v="567076.80817430699"/>
    <n v="0"/>
    <n v="0"/>
    <n v="0"/>
    <n v="0"/>
    <n v="0"/>
    <n v="0"/>
    <n v="27225936.243416"/>
  </r>
  <r>
    <x v="1"/>
    <x v="3"/>
    <x v="2"/>
    <n v="0"/>
    <n v="127"/>
    <n v="-1.3574208423960999E-9"/>
    <n v="82676389.705006495"/>
    <n v="11070466.784566101"/>
    <n v="723369.03662380797"/>
    <n v="3033262.8563460899"/>
    <n v="2455149.3048628001"/>
    <n v="726998.952635066"/>
    <n v="0"/>
    <n v="0"/>
    <n v="0"/>
    <n v="383975.251616024"/>
    <n v="101069611.891656"/>
  </r>
  <r>
    <x v="1"/>
    <x v="4"/>
    <x v="0"/>
    <n v="0"/>
    <n v="19"/>
    <n v="1.4915713109076E-9"/>
    <n v="37267879.204853997"/>
    <n v="28490207.573346201"/>
    <n v="13203241.6631629"/>
    <n v="5233929.9633857301"/>
    <n v="2225346.27739307"/>
    <n v="1004059.62774565"/>
    <n v="514257.18580300699"/>
    <n v="409604.96426890302"/>
    <n v="175248.53661735501"/>
    <n v="0"/>
    <n v="88523774.996576697"/>
  </r>
  <r>
    <x v="1"/>
    <x v="4"/>
    <x v="1"/>
    <n v="0"/>
    <n v="4"/>
    <n v="7.27595761418343E-10"/>
    <n v="7687551.6056733299"/>
    <n v="6237324.8911183001"/>
    <n v="6025185.0667560799"/>
    <n v="755601.91960712499"/>
    <n v="0"/>
    <n v="0"/>
    <n v="0"/>
    <n v="0"/>
    <n v="0"/>
    <n v="0"/>
    <n v="20705663.4831548"/>
  </r>
  <r>
    <x v="1"/>
    <x v="4"/>
    <x v="2"/>
    <n v="0"/>
    <n v="360"/>
    <n v="-1.0041105724667401E-9"/>
    <n v="93822452.986520901"/>
    <n v="51994216.286274098"/>
    <n v="25497242.503731199"/>
    <n v="2862625.3005480799"/>
    <n v="1819261.6166556999"/>
    <n v="803193.713011252"/>
    <n v="312535.49696974701"/>
    <n v="0"/>
    <n v="0"/>
    <n v="0"/>
    <n v="177111527.90371099"/>
  </r>
  <r>
    <x v="1"/>
    <x v="5"/>
    <x v="0"/>
    <n v="0"/>
    <n v="15"/>
    <n v="2.9231159714981901E-9"/>
    <n v="15508279.9281803"/>
    <n v="19489250.558368199"/>
    <n v="19945336.433799401"/>
    <n v="13679324.2013996"/>
    <n v="12241761.721910199"/>
    <n v="6106731.8429872999"/>
    <n v="4392723.1473621298"/>
    <n v="3324597.6368426499"/>
    <n v="3324597.6368426499"/>
    <n v="23569966.637530901"/>
    <n v="121582569.745224"/>
  </r>
  <r>
    <x v="1"/>
    <x v="5"/>
    <x v="1"/>
    <n v="0"/>
    <n v="5"/>
    <n v="-2.6193447411060302E-10"/>
    <n v="3028091.7647776199"/>
    <n v="6946672.15980478"/>
    <n v="6908372.2461299002"/>
    <n v="2924941.4564914298"/>
    <n v="2255241.4850315"/>
    <n v="1127620.74251575"/>
    <n v="1127620.74251575"/>
    <n v="1127620.74251575"/>
    <n v="1127620.74251575"/>
    <n v="1844128.61534869"/>
    <n v="28417930.697646901"/>
  </r>
  <r>
    <x v="1"/>
    <x v="5"/>
    <x v="2"/>
    <n v="0"/>
    <n v="681"/>
    <n v="1.4237798495742E-8"/>
    <n v="376341081.74996698"/>
    <n v="44805443.250336401"/>
    <n v="23420552.020172801"/>
    <n v="10312083.0947394"/>
    <n v="13135501.544535501"/>
    <n v="4863323.0054613603"/>
    <n v="2794426.8299074899"/>
    <n v="1929011.71894932"/>
    <n v="1316990.8527996901"/>
    <n v="14201929.536556199"/>
    <n v="493120343.60342401"/>
  </r>
  <r>
    <x v="1"/>
    <x v="6"/>
    <x v="0"/>
    <n v="0"/>
    <n v="1696"/>
    <n v="16127032.0322691"/>
    <n v="5111477087.6145496"/>
    <n v="3392729425.1819601"/>
    <n v="1971280313.2483399"/>
    <n v="709159814.58625305"/>
    <n v="512962729.35978299"/>
    <n v="186679444.860241"/>
    <n v="157968792.62818399"/>
    <n v="130000192.60841601"/>
    <n v="107607357.543795"/>
    <n v="511071933.53641498"/>
    <n v="12807064123.200199"/>
  </r>
  <r>
    <x v="1"/>
    <x v="6"/>
    <x v="1"/>
    <n v="0"/>
    <n v="664"/>
    <n v="12385171.363973901"/>
    <n v="1395686156.5008299"/>
    <n v="1210130273.13009"/>
    <n v="943110709.16715002"/>
    <n v="388193076.47307098"/>
    <n v="343184447.86137903"/>
    <n v="137369267.82383999"/>
    <n v="106240329.52266701"/>
    <n v="90070639.802823499"/>
    <n v="78857400.262501895"/>
    <n v="440925473.18180698"/>
    <n v="5146152945.0901403"/>
  </r>
  <r>
    <x v="1"/>
    <x v="6"/>
    <x v="2"/>
    <n v="0"/>
    <n v="1697"/>
    <n v="749938825.96360302"/>
    <n v="3123492885.27178"/>
    <n v="2039399366.5739"/>
    <n v="1530816029.2017"/>
    <n v="551800547.84869504"/>
    <n v="412652519.97114199"/>
    <n v="170192181.99641201"/>
    <n v="136442113.52914599"/>
    <n v="118206748.36129899"/>
    <n v="100342379.614673"/>
    <n v="558474192.00870097"/>
    <n v="9491757790.3410606"/>
  </r>
  <r>
    <x v="2"/>
    <x v="0"/>
    <x v="0"/>
    <m/>
    <m/>
    <m/>
    <m/>
    <m/>
    <m/>
    <m/>
    <m/>
    <m/>
    <m/>
    <m/>
    <m/>
    <m/>
    <m/>
  </r>
  <r>
    <x v="2"/>
    <x v="0"/>
    <x v="1"/>
    <m/>
    <m/>
    <m/>
    <m/>
    <m/>
    <m/>
    <m/>
    <m/>
    <m/>
    <m/>
    <m/>
    <m/>
    <m/>
    <m/>
  </r>
  <r>
    <x v="2"/>
    <x v="0"/>
    <x v="2"/>
    <m/>
    <m/>
    <m/>
    <m/>
    <m/>
    <m/>
    <m/>
    <m/>
    <m/>
    <m/>
    <m/>
    <m/>
    <m/>
    <m/>
  </r>
  <r>
    <x v="2"/>
    <x v="1"/>
    <x v="0"/>
    <n v="0"/>
    <n v="1831"/>
    <n v="1.63663571584038E-9"/>
    <n v="430201932.63409299"/>
    <n v="320527310.22902203"/>
    <n v="185950106.87804499"/>
    <n v="30994358.9972503"/>
    <n v="10969150.528134"/>
    <n v="2348990.1798161198"/>
    <n v="1499148.36945904"/>
    <n v="966692.90523700998"/>
    <n v="683423.73599586706"/>
    <n v="2713319.8302366599"/>
    <n v="986854434.28728998"/>
  </r>
  <r>
    <x v="2"/>
    <x v="1"/>
    <x v="1"/>
    <n v="0"/>
    <n v="1403"/>
    <n v="722068.77303695504"/>
    <n v="356183579.26639199"/>
    <n v="218930613.02596399"/>
    <n v="103449550.74175"/>
    <n v="11552069.101386599"/>
    <n v="3561101.0568435802"/>
    <n v="734313.908345478"/>
    <n v="558428.21970849403"/>
    <n v="363545.72599470802"/>
    <n v="251576.12526732401"/>
    <n v="2592240.3307666001"/>
    <n v="698899086.275455"/>
  </r>
  <r>
    <x v="2"/>
    <x v="1"/>
    <x v="2"/>
    <n v="0"/>
    <n v="2083"/>
    <n v="522104.18279028899"/>
    <n v="404799147.24953598"/>
    <n v="217123710.13045701"/>
    <n v="61222357.048629202"/>
    <n v="7247441.3874683799"/>
    <n v="2678676.0616151202"/>
    <n v="722575.49801245995"/>
    <n v="516816.72829319001"/>
    <n v="330684.56446341699"/>
    <n v="271733.99630335002"/>
    <n v="1457896.1909546701"/>
    <n v="696893143.03852296"/>
  </r>
  <r>
    <x v="2"/>
    <x v="2"/>
    <x v="0"/>
    <n v="0"/>
    <n v="43"/>
    <n v="-5.0022208597511098E-11"/>
    <n v="3935863.38804546"/>
    <n v="528721.94172822405"/>
    <n v="510304.08223372599"/>
    <n v="0"/>
    <n v="0"/>
    <n v="0"/>
    <n v="0"/>
    <n v="0"/>
    <n v="0"/>
    <n v="0"/>
    <n v="4974889.4120073998"/>
  </r>
  <r>
    <x v="2"/>
    <x v="2"/>
    <x v="1"/>
    <n v="0"/>
    <n v="111"/>
    <n v="5.8371085742692198E-12"/>
    <n v="17226802.108961601"/>
    <n v="4651368.3522530096"/>
    <n v="1568578.91390971"/>
    <n v="0"/>
    <n v="0"/>
    <n v="0"/>
    <n v="0"/>
    <n v="0"/>
    <n v="0"/>
    <n v="0"/>
    <n v="23446749.375124399"/>
  </r>
  <r>
    <x v="2"/>
    <x v="2"/>
    <x v="2"/>
    <n v="0"/>
    <n v="325"/>
    <n v="7.0908612315179198E-11"/>
    <n v="29439707.887793101"/>
    <n v="4326918.1365326596"/>
    <n v="1424068.8393236201"/>
    <n v="420728.83118472999"/>
    <n v="270675.82594839198"/>
    <n v="52739.500206750003"/>
    <n v="52739.500206750003"/>
    <n v="52739.500206750003"/>
    <n v="52739.500206750003"/>
    <n v="192756.636086788"/>
    <n v="36285814.157696299"/>
  </r>
  <r>
    <x v="2"/>
    <x v="3"/>
    <x v="0"/>
    <n v="0"/>
    <n v="564"/>
    <n v="-5.2722270993399401E-11"/>
    <n v="101096191.149736"/>
    <n v="48589745.577991799"/>
    <n v="24643722.199469801"/>
    <n v="3217784.3902886598"/>
    <n v="774422.24796712503"/>
    <n v="120622.67224889599"/>
    <n v="30561.9239362679"/>
    <n v="11552.461950049999"/>
    <n v="11552.461950049999"/>
    <n v="2244.2742719313401"/>
    <n v="178498399.35981101"/>
  </r>
  <r>
    <x v="2"/>
    <x v="3"/>
    <x v="1"/>
    <n v="0"/>
    <n v="564"/>
    <n v="-9.3102414666645896E-10"/>
    <n v="114328926.97612999"/>
    <n v="38261500.673679799"/>
    <n v="17762899.442715202"/>
    <n v="2387479.8982245401"/>
    <n v="906680.99698237597"/>
    <n v="72466.752586702001"/>
    <n v="0"/>
    <n v="0"/>
    <n v="0"/>
    <n v="0"/>
    <n v="173719954.74031901"/>
  </r>
  <r>
    <x v="2"/>
    <x v="3"/>
    <x v="2"/>
    <n v="0"/>
    <n v="1187"/>
    <n v="127438.50594865999"/>
    <n v="176884599.13061899"/>
    <n v="28433607.924456298"/>
    <n v="4613656.3665053304"/>
    <n v="678024.18897263706"/>
    <n v="106105.928414043"/>
    <n v="18835.535788124998"/>
    <n v="18835.535788124998"/>
    <n v="18835.535788124998"/>
    <n v="18835.535788124998"/>
    <n v="406491.50364401302"/>
    <n v="211325265.69171199"/>
  </r>
  <r>
    <x v="2"/>
    <x v="4"/>
    <x v="0"/>
    <n v="0"/>
    <n v="3"/>
    <n v="0"/>
    <n v="56094.0410065506"/>
    <n v="51823.846094340603"/>
    <n v="0"/>
    <n v="0"/>
    <n v="0"/>
    <n v="0"/>
    <n v="0"/>
    <n v="0"/>
    <n v="0"/>
    <n v="0"/>
    <n v="107917.88710089101"/>
  </r>
  <r>
    <x v="2"/>
    <x v="4"/>
    <x v="1"/>
    <n v="0"/>
    <n v="16"/>
    <n v="-232730.123188153"/>
    <n v="920722.40358458902"/>
    <n v="138687.70292015601"/>
    <n v="40476.805807693097"/>
    <n v="0"/>
    <n v="0"/>
    <n v="0"/>
    <n v="0"/>
    <n v="0"/>
    <n v="0"/>
    <n v="0"/>
    <n v="867156.78912428604"/>
  </r>
  <r>
    <x v="2"/>
    <x v="4"/>
    <x v="2"/>
    <n v="0"/>
    <n v="251"/>
    <n v="-2.7853275241795901E-11"/>
    <n v="4040074.0944858901"/>
    <n v="14599.3522143397"/>
    <n v="38838.002031727498"/>
    <n v="0"/>
    <n v="0"/>
    <n v="0"/>
    <n v="0"/>
    <n v="0"/>
    <n v="0"/>
    <n v="0"/>
    <n v="4093511.44873195"/>
  </r>
  <r>
    <x v="2"/>
    <x v="5"/>
    <x v="0"/>
    <n v="0"/>
    <n v="26"/>
    <n v="5.0931703299284001E-11"/>
    <n v="2043322.10547491"/>
    <n v="466869.86628989602"/>
    <n v="261186.09626200001"/>
    <n v="130593.048131"/>
    <n v="130593.048131"/>
    <n v="65296.524065500002"/>
    <n v="65296.524065500002"/>
    <n v="65296.524065500002"/>
    <n v="65296.524065500002"/>
    <n v="60371.552519509802"/>
    <n v="3354121.8130703098"/>
  </r>
  <r>
    <x v="2"/>
    <x v="5"/>
    <x v="1"/>
    <n v="0"/>
    <n v="40"/>
    <n v="227287.994539003"/>
    <n v="4438296.6071865698"/>
    <n v="730234.64188002504"/>
    <n v="295344.09135742101"/>
    <n v="2052.9390519200301"/>
    <n v="0"/>
    <n v="0"/>
    <n v="0"/>
    <n v="0"/>
    <n v="0"/>
    <n v="0"/>
    <n v="5693216.2740149396"/>
  </r>
  <r>
    <x v="2"/>
    <x v="5"/>
    <x v="2"/>
    <n v="0"/>
    <n v="508"/>
    <n v="5.2168047659506601E-11"/>
    <n v="32513966.234021898"/>
    <n v="973068.89201042894"/>
    <n v="309151.83725923998"/>
    <n v="11259.1595144613"/>
    <n v="0"/>
    <n v="0"/>
    <n v="0"/>
    <n v="0"/>
    <n v="0"/>
    <n v="0"/>
    <n v="33807446.122805998"/>
  </r>
  <r>
    <x v="2"/>
    <x v="6"/>
    <x v="0"/>
    <n v="0"/>
    <n v="9047"/>
    <n v="5578495.7973826705"/>
    <n v="2354542070.19734"/>
    <n v="2182594944.7349401"/>
    <n v="1595843660.5354099"/>
    <n v="401864650.35312098"/>
    <n v="171822175.30316201"/>
    <n v="45091960.303837799"/>
    <n v="30271156.125514001"/>
    <n v="20705441.255308401"/>
    <n v="15533364.814766301"/>
    <n v="41109676.775975898"/>
    <n v="6864957596.1967402"/>
  </r>
  <r>
    <x v="2"/>
    <x v="6"/>
    <x v="1"/>
    <n v="0"/>
    <n v="9814"/>
    <n v="10738218.7321098"/>
    <n v="2771449919.6320701"/>
    <n v="2571704595.7476301"/>
    <n v="1945370297.7451999"/>
    <n v="456917471.72033697"/>
    <n v="201771242.580953"/>
    <n v="54902501.863867998"/>
    <n v="39003520.942689903"/>
    <n v="28682124.126695801"/>
    <n v="20616676.148312099"/>
    <n v="93375247.279222801"/>
    <n v="8194531816.5191298"/>
  </r>
  <r>
    <x v="2"/>
    <x v="6"/>
    <x v="2"/>
    <n v="0"/>
    <n v="5183"/>
    <n v="534070.315950808"/>
    <n v="1145241341.6607001"/>
    <n v="977857803.87960804"/>
    <n v="616934198.487203"/>
    <n v="154077188.42611301"/>
    <n v="81339045.333221003"/>
    <n v="21542416.771822602"/>
    <n v="13966058.7480882"/>
    <n v="7731254.4810091499"/>
    <n v="4775269.8650701595"/>
    <n v="13807148.101384001"/>
    <n v="3037805796.0701699"/>
  </r>
  <r>
    <x v="3"/>
    <x v="0"/>
    <x v="0"/>
    <m/>
    <m/>
    <m/>
    <m/>
    <m/>
    <m/>
    <m/>
    <m/>
    <m/>
    <m/>
    <m/>
    <m/>
    <m/>
    <m/>
  </r>
  <r>
    <x v="3"/>
    <x v="0"/>
    <x v="1"/>
    <m/>
    <m/>
    <m/>
    <m/>
    <m/>
    <m/>
    <m/>
    <m/>
    <m/>
    <m/>
    <m/>
    <m/>
    <m/>
    <m/>
  </r>
  <r>
    <x v="3"/>
    <x v="0"/>
    <x v="2"/>
    <m/>
    <m/>
    <m/>
    <m/>
    <m/>
    <m/>
    <m/>
    <m/>
    <m/>
    <m/>
    <m/>
    <m/>
    <m/>
    <m/>
  </r>
  <r>
    <x v="3"/>
    <x v="1"/>
    <x v="0"/>
    <n v="0"/>
    <n v="328"/>
    <n v="24467.772717862499"/>
    <n v="773082617.54042006"/>
    <n v="904124482.08467495"/>
    <n v="421084459.596672"/>
    <n v="104319561.21168099"/>
    <n v="68759005.155284107"/>
    <n v="26873679.7909333"/>
    <n v="22786366.9197524"/>
    <n v="19168159.503856"/>
    <n v="17821262.6768304"/>
    <n v="196580281.68346301"/>
    <n v="2554624343.9362898"/>
  </r>
  <r>
    <x v="3"/>
    <x v="1"/>
    <x v="1"/>
    <n v="0"/>
    <n v="627"/>
    <n v="8298328.0932391305"/>
    <n v="2322012032.5349498"/>
    <n v="1482816912.5643001"/>
    <n v="1288709650.4088299"/>
    <n v="186219998.39719501"/>
    <n v="123598434.424934"/>
    <n v="53047327.636483803"/>
    <n v="49420970.111472003"/>
    <n v="44445460.823189199"/>
    <n v="28646931.363901801"/>
    <n v="151179068.32726699"/>
    <n v="5738395114.6857595"/>
  </r>
  <r>
    <x v="3"/>
    <x v="1"/>
    <x v="2"/>
    <n v="0"/>
    <n v="369"/>
    <n v="2.08914343602373E-8"/>
    <n v="583793061.19704497"/>
    <n v="445368258.99142802"/>
    <n v="215946251.66841999"/>
    <n v="61444704.1110982"/>
    <n v="33585233.271627702"/>
    <n v="12537097.8806538"/>
    <n v="9058125.3650163095"/>
    <n v="8611536.8714345209"/>
    <n v="8366006.2547140401"/>
    <n v="180509894.979949"/>
    <n v="1559220170.5913899"/>
  </r>
  <r>
    <x v="3"/>
    <x v="2"/>
    <x v="0"/>
    <n v="0"/>
    <n v="8"/>
    <n v="3.5154812394466701E-10"/>
    <n v="11156729.986111"/>
    <n v="88668.506447072403"/>
    <n v="0"/>
    <n v="0"/>
    <n v="0"/>
    <n v="0"/>
    <n v="0"/>
    <n v="0"/>
    <n v="0"/>
    <n v="0"/>
    <n v="11245398.492558001"/>
  </r>
  <r>
    <x v="3"/>
    <x v="2"/>
    <x v="1"/>
    <n v="0"/>
    <n v="28"/>
    <n v="4.04725142288953E-11"/>
    <n v="8941308.4881595504"/>
    <n v="430767.04573731602"/>
    <n v="0"/>
    <n v="0"/>
    <n v="0"/>
    <n v="0"/>
    <n v="0"/>
    <n v="0"/>
    <n v="0"/>
    <n v="0"/>
    <n v="9372075.5338968709"/>
  </r>
  <r>
    <x v="3"/>
    <x v="2"/>
    <x v="2"/>
    <n v="0"/>
    <n v="62"/>
    <n v="7.0999135459715002E-9"/>
    <n v="32999326.191367298"/>
    <n v="23589187.856145602"/>
    <n v="29818437.8535241"/>
    <n v="10169682.482724501"/>
    <n v="10002852.038412699"/>
    <n v="4997946.6362596797"/>
    <n v="4997946.6362596797"/>
    <n v="4997946.6362596797"/>
    <n v="682283.52712871903"/>
    <n v="0"/>
    <n v="122255609.858082"/>
  </r>
  <r>
    <x v="3"/>
    <x v="3"/>
    <x v="0"/>
    <n v="0"/>
    <n v="92"/>
    <n v="25600.004017653999"/>
    <n v="175368073.98697999"/>
    <n v="93150054.656346098"/>
    <n v="61809405.8856868"/>
    <n v="11604025.8071904"/>
    <n v="4613450.5657047499"/>
    <n v="2306725.2828523801"/>
    <n v="2306725.2828523801"/>
    <n v="2306725.2828523801"/>
    <n v="2093440.5686705599"/>
    <n v="110177.62520322"/>
    <n v="355694404.94835699"/>
  </r>
  <r>
    <x v="3"/>
    <x v="3"/>
    <x v="1"/>
    <n v="0"/>
    <n v="197"/>
    <n v="48132.774288474"/>
    <n v="257828312.17175701"/>
    <n v="94060699.612004906"/>
    <n v="26037772.465171501"/>
    <n v="7882783.4289699299"/>
    <n v="5875502.0196543103"/>
    <n v="2835375.9873057501"/>
    <n v="2042366.1303526999"/>
    <n v="408605.55636372499"/>
    <n v="408605.55636372499"/>
    <n v="6881672.6156408899"/>
    <n v="404309828.317873"/>
  </r>
  <r>
    <x v="3"/>
    <x v="3"/>
    <x v="2"/>
    <n v="0"/>
    <n v="206"/>
    <n v="6.8115184603811899E-9"/>
    <n v="193010318.46690401"/>
    <n v="28591422.298207801"/>
    <n v="5953535.8324598595"/>
    <n v="655109.75229452096"/>
    <n v="446977.24196290801"/>
    <n v="217487.65323354999"/>
    <n v="217487.65323354999"/>
    <n v="217487.65323354999"/>
    <n v="432007.91676881298"/>
    <n v="8787757.8581856396"/>
    <n v="238529592.32648399"/>
  </r>
  <r>
    <x v="3"/>
    <x v="4"/>
    <x v="0"/>
    <n v="0"/>
    <n v="1"/>
    <n v="1.8189894035458601E-12"/>
    <n v="0"/>
    <n v="0"/>
    <n v="155463.94694760899"/>
    <n v="0"/>
    <n v="0"/>
    <n v="0"/>
    <n v="0"/>
    <n v="0"/>
    <n v="0"/>
    <n v="0"/>
    <n v="155463.94694760899"/>
  </r>
  <r>
    <x v="3"/>
    <x v="4"/>
    <x v="1"/>
    <n v="0"/>
    <n v="5"/>
    <n v="0"/>
    <n v="145736.81082496099"/>
    <n v="0"/>
    <n v="0"/>
    <n v="0"/>
    <n v="0"/>
    <n v="0"/>
    <n v="0"/>
    <n v="0"/>
    <n v="0"/>
    <n v="0"/>
    <n v="145736.81082496099"/>
  </r>
  <r>
    <x v="3"/>
    <x v="4"/>
    <x v="2"/>
    <n v="0"/>
    <n v="51"/>
    <n v="4.8203219193965203E-11"/>
    <n v="4470333.9151255498"/>
    <n v="76459.476302078998"/>
    <n v="522433.751412243"/>
    <n v="0"/>
    <n v="0"/>
    <n v="0"/>
    <n v="0"/>
    <n v="0"/>
    <n v="0"/>
    <n v="0"/>
    <n v="5069227.1428398704"/>
  </r>
  <r>
    <x v="3"/>
    <x v="5"/>
    <x v="0"/>
    <n v="0"/>
    <n v="4"/>
    <n v="-1.06228981167078E-9"/>
    <n v="13459120.4527626"/>
    <n v="11871847.7762144"/>
    <n v="10430657.0254317"/>
    <n v="1498304.08682605"/>
    <n v="1498304.08682605"/>
    <n v="749152.04341302498"/>
    <n v="749152.04341302498"/>
    <n v="749152.04341302498"/>
    <n v="749152.04341302498"/>
    <n v="14888543.9568449"/>
    <n v="56643385.558557697"/>
  </r>
  <r>
    <x v="3"/>
    <x v="5"/>
    <x v="1"/>
    <n v="0"/>
    <n v="6"/>
    <n v="294.63695024786301"/>
    <n v="2237284.9241372198"/>
    <n v="978443.29907379998"/>
    <n v="705328.86973693105"/>
    <n v="0"/>
    <n v="0"/>
    <n v="0"/>
    <n v="0"/>
    <n v="0"/>
    <n v="0"/>
    <n v="0"/>
    <n v="3921351.7298981999"/>
  </r>
  <r>
    <x v="3"/>
    <x v="5"/>
    <x v="2"/>
    <n v="0"/>
    <n v="126"/>
    <n v="4.4275338950683399E-10"/>
    <n v="55744164.724842899"/>
    <n v="558811.04418904497"/>
    <n v="2686228.6944524199"/>
    <n v="57260.028795899998"/>
    <n v="57260.028795899998"/>
    <n v="28630.014397949999"/>
    <n v="28630.014397949999"/>
    <n v="28630.014397949999"/>
    <n v="28630.014397949999"/>
    <n v="559922.23528513894"/>
    <n v="59778166.813953102"/>
  </r>
  <r>
    <x v="3"/>
    <x v="6"/>
    <x v="0"/>
    <n v="0"/>
    <n v="63"/>
    <n v="-4.5536580728366997E-8"/>
    <n v="274847039.55192202"/>
    <n v="254600099.82733601"/>
    <n v="192538579.88461199"/>
    <n v="63025592.114544198"/>
    <n v="45372520.7439178"/>
    <n v="17856920.892042398"/>
    <n v="16956748.924999502"/>
    <n v="14233848.3213694"/>
    <n v="8415910.6201628298"/>
    <n v="5874468.8280165298"/>
    <n v="893721729.70892203"/>
  </r>
  <r>
    <x v="3"/>
    <x v="6"/>
    <x v="1"/>
    <n v="0"/>
    <n v="123"/>
    <n v="11403.1154667312"/>
    <n v="2096683400.0256"/>
    <n v="843479297.78339803"/>
    <n v="341974642.68682897"/>
    <n v="57823806.723615997"/>
    <n v="27856535.2819435"/>
    <n v="7525029.2630281104"/>
    <n v="5876886.8225743603"/>
    <n v="6916598.4239889896"/>
    <n v="5597627.9971291702"/>
    <n v="59551032.180542901"/>
    <n v="3453296260.3041101"/>
  </r>
  <r>
    <x v="3"/>
    <x v="6"/>
    <x v="2"/>
    <n v="0"/>
    <n v="71"/>
    <n v="-2.2572749003302299E-8"/>
    <n v="1850378554.31988"/>
    <n v="1714367869.66764"/>
    <n v="776827708.77790594"/>
    <n v="73115325.856403396"/>
    <n v="63649243.447613701"/>
    <n v="23014187.085312501"/>
    <n v="24099942.3428871"/>
    <n v="21895703.6106738"/>
    <n v="21739724.266176701"/>
    <n v="304397968.81861901"/>
    <n v="4873486228.1931105"/>
  </r>
  <r>
    <x v="4"/>
    <x v="0"/>
    <x v="0"/>
    <m/>
    <m/>
    <m/>
    <m/>
    <m/>
    <m/>
    <m/>
    <m/>
    <m/>
    <m/>
    <m/>
    <m/>
    <m/>
    <m/>
  </r>
  <r>
    <x v="4"/>
    <x v="0"/>
    <x v="1"/>
    <m/>
    <m/>
    <m/>
    <m/>
    <m/>
    <m/>
    <m/>
    <m/>
    <m/>
    <m/>
    <m/>
    <m/>
    <m/>
    <m/>
  </r>
  <r>
    <x v="4"/>
    <x v="0"/>
    <x v="2"/>
    <m/>
    <m/>
    <m/>
    <m/>
    <m/>
    <m/>
    <m/>
    <m/>
    <m/>
    <m/>
    <m/>
    <m/>
    <m/>
    <m/>
  </r>
  <r>
    <x v="4"/>
    <x v="1"/>
    <x v="0"/>
    <n v="0"/>
    <n v="1686"/>
    <n v="8473124.5024504699"/>
    <n v="2152501716.7953901"/>
    <n v="2015692098.06113"/>
    <n v="1429851701.4788899"/>
    <n v="329636384.92359602"/>
    <n v="158548422.42083499"/>
    <n v="52678580.807433702"/>
    <n v="31315980.625515599"/>
    <n v="21608923.115757499"/>
    <n v="17820445.856553599"/>
    <n v="124018638.673683"/>
    <n v="6342146017.2612305"/>
  </r>
  <r>
    <x v="4"/>
    <x v="1"/>
    <x v="1"/>
    <n v="0"/>
    <n v="2847"/>
    <n v="27199816.935157001"/>
    <n v="4785068307.89223"/>
    <n v="3811450957.12291"/>
    <n v="3016262531.7460399"/>
    <n v="474261186.96339899"/>
    <n v="246781248.77026799"/>
    <n v="55040319.636141099"/>
    <n v="38903247.068676703"/>
    <n v="26556187.254567899"/>
    <n v="21218108.264103699"/>
    <n v="235853409.84913099"/>
    <n v="12738595321.5026"/>
  </r>
  <r>
    <x v="4"/>
    <x v="1"/>
    <x v="2"/>
    <n v="0"/>
    <n v="1590"/>
    <n v="-3.3959821621465401E-9"/>
    <n v="1338737705.25899"/>
    <n v="799610368.06047797"/>
    <n v="295649301.40978003"/>
    <n v="70879710.909099504"/>
    <n v="40649366.914704598"/>
    <n v="14870676.1336373"/>
    <n v="11867464.499185"/>
    <n v="9891235.2851517797"/>
    <n v="8834771.6514969692"/>
    <n v="30874589.8599962"/>
    <n v="2621865189.9825201"/>
  </r>
  <r>
    <x v="4"/>
    <x v="2"/>
    <x v="0"/>
    <n v="0"/>
    <n v="66"/>
    <n v="3.5652192309498802E-10"/>
    <n v="32019532.2620285"/>
    <n v="6424389.7050913796"/>
    <n v="5400273.6806940297"/>
    <n v="7286793.9743161602"/>
    <n v="7256676.1267819898"/>
    <n v="117419.72175955601"/>
    <n v="217730.623406667"/>
    <n v="279519.35109577503"/>
    <n v="279519.35109577503"/>
    <n v="994624.68050595606"/>
    <n v="60276479.476775803"/>
  </r>
  <r>
    <x v="4"/>
    <x v="2"/>
    <x v="1"/>
    <n v="0"/>
    <n v="124"/>
    <n v="2.1498181013157599E-10"/>
    <n v="53217815.234123401"/>
    <n v="6533413.96842469"/>
    <n v="2527978.1688192501"/>
    <n v="810615.26078293403"/>
    <n v="351537.33094803698"/>
    <n v="0"/>
    <n v="0"/>
    <n v="0"/>
    <n v="0"/>
    <n v="0"/>
    <n v="63441359.963098302"/>
  </r>
  <r>
    <x v="4"/>
    <x v="2"/>
    <x v="2"/>
    <n v="0"/>
    <n v="135"/>
    <n v="-4.8100901040015701E-10"/>
    <n v="45935418.794564597"/>
    <n v="15284658.131266201"/>
    <n v="13027505.4050765"/>
    <n v="2580126.8583533601"/>
    <n v="1775723.9035326401"/>
    <n v="0"/>
    <n v="0"/>
    <n v="0"/>
    <n v="0"/>
    <n v="0"/>
    <n v="78603433.092793301"/>
  </r>
  <r>
    <x v="4"/>
    <x v="3"/>
    <x v="0"/>
    <n v="0"/>
    <n v="337"/>
    <n v="8.6469071902683903E-9"/>
    <n v="476483282.94175702"/>
    <n v="143264839.03130901"/>
    <n v="34225882.248695299"/>
    <n v="3009205.7197421901"/>
    <n v="1025939.68711913"/>
    <n v="160324.21241227299"/>
    <n v="75867.903611721296"/>
    <n v="20091.238173999998"/>
    <n v="20091.238173999998"/>
    <n v="23062.503190906202"/>
    <n v="658308586.72418499"/>
  </r>
  <r>
    <x v="4"/>
    <x v="3"/>
    <x v="1"/>
    <n v="0"/>
    <n v="706"/>
    <n v="-3.6626488508772999E-9"/>
    <n v="631623435.12000299"/>
    <n v="392234281.16393298"/>
    <n v="188751315.30886701"/>
    <n v="10635852.8454693"/>
    <n v="3156069.8607858601"/>
    <n v="1022086.51626722"/>
    <n v="711822.35845903703"/>
    <n v="598970.03806237504"/>
    <n v="458924.65946533898"/>
    <n v="3473898.46546668"/>
    <n v="1232666656.3367801"/>
  </r>
  <r>
    <x v="4"/>
    <x v="3"/>
    <x v="2"/>
    <n v="0"/>
    <n v="502"/>
    <n v="-1.04293462754868E-8"/>
    <n v="498329046.48527598"/>
    <n v="115169666.95959599"/>
    <n v="9791184.2256394103"/>
    <n v="888898.95961828402"/>
    <n v="271000.37358157098"/>
    <n v="76095.564584025007"/>
    <n v="76095.564584025007"/>
    <n v="76095.564584025007"/>
    <n v="76095.564584025007"/>
    <n v="1055315.6795279901"/>
    <n v="625809494.941576"/>
  </r>
  <r>
    <x v="4"/>
    <x v="4"/>
    <x v="0"/>
    <n v="0"/>
    <n v="11"/>
    <n v="-6.5028871176764395E-11"/>
    <n v="3649459.4807294402"/>
    <n v="1723907.5806390501"/>
    <n v="1052574.3509323699"/>
    <n v="641915.05965930002"/>
    <n v="108603.61069683101"/>
    <n v="0"/>
    <n v="0"/>
    <n v="0"/>
    <n v="0"/>
    <n v="0"/>
    <n v="7176460.0826569898"/>
  </r>
  <r>
    <x v="4"/>
    <x v="4"/>
    <x v="1"/>
    <n v="0"/>
    <n v="27"/>
    <n v="-4312.9210673838397"/>
    <n v="2415453214.3288999"/>
    <n v="1724670334.11391"/>
    <n v="574433608.74537504"/>
    <n v="100019206.439716"/>
    <n v="52795054.575816996"/>
    <n v="0"/>
    <n v="0"/>
    <n v="0"/>
    <n v="0"/>
    <n v="0"/>
    <n v="4867367105.28265"/>
  </r>
  <r>
    <x v="4"/>
    <x v="4"/>
    <x v="2"/>
    <n v="0"/>
    <n v="125"/>
    <n v="-2.8373960958560899E-8"/>
    <n v="307877997.41501099"/>
    <n v="296760911.18759501"/>
    <n v="205590197.084059"/>
    <n v="3032705.2299223202"/>
    <n v="0"/>
    <n v="0"/>
    <n v="0"/>
    <n v="0"/>
    <n v="0"/>
    <n v="0"/>
    <n v="813261810.916587"/>
  </r>
  <r>
    <x v="4"/>
    <x v="5"/>
    <x v="0"/>
    <n v="0"/>
    <n v="18"/>
    <n v="-7.4578565545380103E-11"/>
    <n v="2713336.2602637899"/>
    <n v="1001774.56330477"/>
    <n v="574013.64736315096"/>
    <n v="105323.12167307999"/>
    <n v="0"/>
    <n v="0"/>
    <n v="0"/>
    <n v="0"/>
    <n v="0"/>
    <n v="0"/>
    <n v="4394447.5926047796"/>
  </r>
  <r>
    <x v="4"/>
    <x v="5"/>
    <x v="1"/>
    <n v="0"/>
    <n v="32"/>
    <n v="2.4419932742603103E-10"/>
    <n v="20655200.878894899"/>
    <n v="8875299.3360068705"/>
    <n v="0"/>
    <n v="0"/>
    <n v="0"/>
    <n v="0"/>
    <n v="0"/>
    <n v="0"/>
    <n v="0"/>
    <n v="0"/>
    <n v="29530500.214901701"/>
  </r>
  <r>
    <x v="4"/>
    <x v="5"/>
    <x v="2"/>
    <n v="0"/>
    <n v="302"/>
    <n v="-1.9423396224738099E-9"/>
    <n v="158912338.303628"/>
    <n v="3149798.2761219102"/>
    <n v="1292846.96671455"/>
    <n v="983710.27301643498"/>
    <n v="100176.499862104"/>
    <n v="77320.361112863902"/>
    <n v="47442.4201306471"/>
    <n v="0"/>
    <n v="0"/>
    <n v="0"/>
    <n v="164563633.100586"/>
  </r>
  <r>
    <x v="4"/>
    <x v="6"/>
    <x v="0"/>
    <n v="0"/>
    <n v="1371"/>
    <n v="35906378.217943199"/>
    <n v="4087978671.83284"/>
    <n v="3601336856.4071002"/>
    <n v="3100512780.3008399"/>
    <n v="1206287846.1805601"/>
    <n v="771932924.90454805"/>
    <n v="262244887.77959001"/>
    <n v="193419840.149075"/>
    <n v="160033354.95283699"/>
    <n v="117206560.741733"/>
    <n v="472672701.56213498"/>
    <n v="14009532803.0292"/>
  </r>
  <r>
    <x v="4"/>
    <x v="6"/>
    <x v="1"/>
    <n v="0"/>
    <n v="2543"/>
    <n v="747724767.71604502"/>
    <n v="11545643041.398899"/>
    <n v="11456303248.4489"/>
    <n v="9432765388.2940292"/>
    <n v="1893200966.03562"/>
    <n v="792586952.24865901"/>
    <n v="234354320.16262501"/>
    <n v="180576328.72282499"/>
    <n v="123873666.838579"/>
    <n v="86137600.8098979"/>
    <n v="675008406.23465204"/>
    <n v="37168174686.910599"/>
  </r>
  <r>
    <x v="4"/>
    <x v="6"/>
    <x v="2"/>
    <n v="0"/>
    <n v="556"/>
    <n v="-7.9718347478774393E-9"/>
    <n v="977454098.96524799"/>
    <n v="863364070.63975203"/>
    <n v="859264906.64857304"/>
    <n v="471272875.87726301"/>
    <n v="124901451.04070801"/>
    <n v="54014693.798826702"/>
    <n v="44554654.859495603"/>
    <n v="37780346.5363447"/>
    <n v="15744982.2881258"/>
    <n v="72551472.258338198"/>
    <n v="3520903552.9126701"/>
  </r>
  <r>
    <x v="5"/>
    <x v="0"/>
    <x v="0"/>
    <m/>
    <m/>
    <m/>
    <m/>
    <m/>
    <m/>
    <m/>
    <m/>
    <m/>
    <m/>
    <m/>
    <m/>
    <m/>
    <m/>
  </r>
  <r>
    <x v="5"/>
    <x v="0"/>
    <x v="1"/>
    <m/>
    <m/>
    <m/>
    <m/>
    <m/>
    <m/>
    <m/>
    <m/>
    <m/>
    <m/>
    <m/>
    <m/>
    <m/>
    <m/>
  </r>
  <r>
    <x v="5"/>
    <x v="0"/>
    <x v="2"/>
    <m/>
    <m/>
    <m/>
    <m/>
    <m/>
    <m/>
    <m/>
    <m/>
    <m/>
    <m/>
    <m/>
    <m/>
    <m/>
    <m/>
  </r>
  <r>
    <x v="5"/>
    <x v="1"/>
    <x v="0"/>
    <n v="0"/>
    <n v="27"/>
    <n v="3.3458036341471598E-10"/>
    <n v="11587262.1373892"/>
    <n v="6672066.9119836502"/>
    <n v="478279.78605121101"/>
    <n v="12319.857440462099"/>
    <n v="0"/>
    <n v="0"/>
    <n v="0"/>
    <n v="0"/>
    <n v="0"/>
    <n v="0"/>
    <n v="18749928.6928645"/>
  </r>
  <r>
    <x v="5"/>
    <x v="1"/>
    <x v="1"/>
    <n v="0"/>
    <n v="22"/>
    <n v="1181478.2166047699"/>
    <n v="32486382.867828101"/>
    <n v="27260297.018204801"/>
    <n v="149374.829735493"/>
    <n v="0"/>
    <n v="0"/>
    <n v="0"/>
    <n v="0"/>
    <n v="0"/>
    <n v="0"/>
    <n v="0"/>
    <n v="61077532.932373099"/>
  </r>
  <r>
    <x v="5"/>
    <x v="1"/>
    <x v="2"/>
    <n v="0"/>
    <n v="27"/>
    <n v="5.6843418860808005E-13"/>
    <n v="38441905.357049599"/>
    <n v="34436019.193722397"/>
    <n v="330899.89753226901"/>
    <n v="0"/>
    <n v="0"/>
    <n v="0"/>
    <n v="0"/>
    <n v="0"/>
    <n v="0"/>
    <n v="0"/>
    <n v="73208824.4483044"/>
  </r>
  <r>
    <x v="5"/>
    <x v="2"/>
    <x v="0"/>
    <n v="0"/>
    <n v="1"/>
    <n v="1.06865627458319E-11"/>
    <n v="64291.9621568"/>
    <n v="33263.003731291697"/>
    <n v="0"/>
    <n v="0"/>
    <n v="0"/>
    <n v="0"/>
    <n v="0"/>
    <n v="0"/>
    <n v="0"/>
    <n v="0"/>
    <n v="97554.9658880918"/>
  </r>
  <r>
    <x v="5"/>
    <x v="2"/>
    <x v="1"/>
    <n v="0"/>
    <n v="1"/>
    <n v="-3.6379788070917101E-12"/>
    <n v="96313.291175278995"/>
    <n v="0"/>
    <n v="0"/>
    <n v="0"/>
    <n v="0"/>
    <n v="0"/>
    <n v="0"/>
    <n v="0"/>
    <n v="0"/>
    <n v="0"/>
    <n v="96313.291175278995"/>
  </r>
  <r>
    <x v="5"/>
    <x v="2"/>
    <x v="2"/>
    <n v="0"/>
    <n v="10"/>
    <n v="6.4119376474991402E-11"/>
    <n v="2435647.14465506"/>
    <n v="59873.815001417999"/>
    <n v="0"/>
    <n v="0"/>
    <n v="0"/>
    <n v="0"/>
    <n v="0"/>
    <n v="0"/>
    <n v="0"/>
    <n v="0"/>
    <n v="2495520.9596564798"/>
  </r>
  <r>
    <x v="5"/>
    <x v="3"/>
    <x v="0"/>
    <n v="0"/>
    <n v="21"/>
    <n v="2.1475443645613299E-10"/>
    <n v="6643678.5793806203"/>
    <n v="1188889.97021226"/>
    <n v="30442.857738379698"/>
    <n v="2777.7979142095501"/>
    <n v="0"/>
    <n v="0"/>
    <n v="0"/>
    <n v="0"/>
    <n v="0"/>
    <n v="0"/>
    <n v="7865789.2052454697"/>
  </r>
  <r>
    <x v="5"/>
    <x v="3"/>
    <x v="1"/>
    <n v="0"/>
    <n v="8"/>
    <n v="1.30739863379858E-11"/>
    <n v="1124754.4630845899"/>
    <n v="871381.79642449599"/>
    <n v="52216.707729559203"/>
    <n v="25114.047717500001"/>
    <n v="25114.047717500001"/>
    <n v="12557.023858750001"/>
    <n v="12557.023858750001"/>
    <n v="12557.023858750001"/>
    <n v="12557.023858750001"/>
    <n v="4201.8158654161198"/>
    <n v="2153010.9739740598"/>
  </r>
  <r>
    <x v="5"/>
    <x v="3"/>
    <x v="2"/>
    <n v="0"/>
    <n v="7"/>
    <n v="1.9099388737231499E-11"/>
    <n v="585225.25038986397"/>
    <n v="149679.72439630001"/>
    <n v="79903.579561924096"/>
    <n v="0"/>
    <n v="0"/>
    <n v="0"/>
    <n v="0"/>
    <n v="0"/>
    <n v="0"/>
    <n v="0"/>
    <n v="814808.55434808705"/>
  </r>
  <r>
    <x v="5"/>
    <x v="4"/>
    <x v="0"/>
    <m/>
    <m/>
    <m/>
    <m/>
    <m/>
    <m/>
    <m/>
    <m/>
    <m/>
    <m/>
    <m/>
    <m/>
    <m/>
    <m/>
  </r>
  <r>
    <x v="5"/>
    <x v="4"/>
    <x v="1"/>
    <m/>
    <m/>
    <m/>
    <m/>
    <m/>
    <m/>
    <m/>
    <m/>
    <m/>
    <m/>
    <m/>
    <m/>
    <m/>
    <m/>
  </r>
  <r>
    <x v="5"/>
    <x v="4"/>
    <x v="2"/>
    <n v="0"/>
    <n v="4"/>
    <n v="0"/>
    <n v="18587.933754703201"/>
    <n v="0"/>
    <n v="0"/>
    <n v="0"/>
    <n v="0"/>
    <n v="0"/>
    <n v="0"/>
    <n v="0"/>
    <n v="0"/>
    <n v="0"/>
    <n v="18587.933754703201"/>
  </r>
  <r>
    <x v="5"/>
    <x v="5"/>
    <x v="0"/>
    <n v="0"/>
    <n v="1"/>
    <n v="0"/>
    <n v="88311.575688315803"/>
    <n v="0"/>
    <n v="0"/>
    <n v="0"/>
    <n v="0"/>
    <n v="0"/>
    <n v="0"/>
    <n v="0"/>
    <n v="0"/>
    <n v="0"/>
    <n v="88311.575688315803"/>
  </r>
  <r>
    <x v="5"/>
    <x v="5"/>
    <x v="1"/>
    <n v="0"/>
    <n v="1"/>
    <n v="-4.0927261579781803E-12"/>
    <n v="36891.962090332898"/>
    <n v="0"/>
    <n v="0"/>
    <n v="0"/>
    <n v="0"/>
    <n v="0"/>
    <n v="0"/>
    <n v="0"/>
    <n v="0"/>
    <n v="0"/>
    <n v="36891.962090332898"/>
  </r>
  <r>
    <x v="5"/>
    <x v="5"/>
    <x v="2"/>
    <n v="0"/>
    <n v="12"/>
    <n v="-1.7621459846850501E-12"/>
    <n v="549571.96288388595"/>
    <n v="13059.3048131"/>
    <n v="13059.3048131"/>
    <n v="3768.1815365863499"/>
    <n v="0"/>
    <n v="0"/>
    <n v="0"/>
    <n v="0"/>
    <n v="0"/>
    <n v="0"/>
    <n v="579458.75404667202"/>
  </r>
  <r>
    <x v="5"/>
    <x v="6"/>
    <x v="0"/>
    <n v="0"/>
    <n v="130"/>
    <n v="2.4793962438707199E-9"/>
    <n v="59390377.330628604"/>
    <n v="43177580.283434004"/>
    <n v="6678594.0823659701"/>
    <n v="418541.66848926601"/>
    <n v="341571.943845701"/>
    <n v="169519.822093125"/>
    <n v="144217.14203379501"/>
    <n v="98183.701818453905"/>
    <n v="84132.059853625004"/>
    <n v="814268.61295501306"/>
    <n v="111316986.64751799"/>
  </r>
  <r>
    <x v="5"/>
    <x v="6"/>
    <x v="1"/>
    <n v="0"/>
    <n v="380"/>
    <n v="2.93553625851928E-10"/>
    <n v="129573215.735929"/>
    <n v="63756135.377111003"/>
    <n v="10019883.331392899"/>
    <n v="525243.51347469201"/>
    <n v="232121.830841697"/>
    <n v="234062.92472710001"/>
    <n v="230407.20111327199"/>
    <n v="216427.499752837"/>
    <n v="173116.11334288199"/>
    <n v="407755.26314708701"/>
    <n v="205368368.790833"/>
  </r>
  <r>
    <x v="5"/>
    <x v="6"/>
    <x v="2"/>
    <n v="0"/>
    <n v="49"/>
    <n v="-2.4328983272425801E-11"/>
    <n v="7852573.4718674999"/>
    <n v="5273927.5118079102"/>
    <n v="2241799.5717613199"/>
    <n v="208758.010246947"/>
    <n v="56968.132739808098"/>
    <n v="9543.3381326500003"/>
    <n v="9543.3381326500003"/>
    <n v="9543.3381326500003"/>
    <n v="9262.0607982140009"/>
    <n v="0"/>
    <n v="15671918.7736196"/>
  </r>
  <r>
    <x v="6"/>
    <x v="0"/>
    <x v="0"/>
    <m/>
    <m/>
    <m/>
    <m/>
    <m/>
    <m/>
    <m/>
    <m/>
    <m/>
    <m/>
    <m/>
    <m/>
    <m/>
    <m/>
  </r>
  <r>
    <x v="6"/>
    <x v="0"/>
    <x v="1"/>
    <n v="0"/>
    <n v="1"/>
    <n v="-7.2759576141834308E-12"/>
    <n v="46771.000954525101"/>
    <n v="0"/>
    <n v="0"/>
    <n v="0"/>
    <n v="0"/>
    <n v="0"/>
    <n v="0"/>
    <n v="0"/>
    <n v="0"/>
    <n v="0"/>
    <n v="46771.000954525101"/>
  </r>
  <r>
    <x v="6"/>
    <x v="0"/>
    <x v="2"/>
    <n v="0"/>
    <n v="8"/>
    <n v="5.9117155615240303E-12"/>
    <n v="936623.60440272803"/>
    <n v="98269.191736603098"/>
    <n v="0"/>
    <n v="0"/>
    <n v="0"/>
    <n v="0"/>
    <n v="0"/>
    <n v="0"/>
    <n v="0"/>
    <n v="0"/>
    <n v="1034892.79613933"/>
  </r>
  <r>
    <x v="6"/>
    <x v="1"/>
    <x v="0"/>
    <n v="0"/>
    <n v="28361"/>
    <n v="37554041.915300399"/>
    <n v="8920072032.3907108"/>
    <n v="7221784659.9659405"/>
    <n v="4484689053.7511101"/>
    <n v="1353982362.74175"/>
    <n v="846802903.08903694"/>
    <n v="213664745.37797901"/>
    <n v="127900732.206608"/>
    <n v="76758723.071902707"/>
    <n v="49476004.258376099"/>
    <n v="134221992.27353701"/>
    <n v="23466907251.042099"/>
  </r>
  <r>
    <x v="6"/>
    <x v="1"/>
    <x v="1"/>
    <n v="0"/>
    <n v="18168"/>
    <n v="9290631.1522259396"/>
    <n v="6153075455.1115904"/>
    <n v="4312822383.6881104"/>
    <n v="2393135169.88065"/>
    <n v="704078195.32552195"/>
    <n v="421743090.01432198"/>
    <n v="99207891.6858695"/>
    <n v="60269658.054935597"/>
    <n v="39581100.219209701"/>
    <n v="26548425.4886204"/>
    <n v="75158316.059476703"/>
    <n v="14294910316.680599"/>
  </r>
  <r>
    <x v="6"/>
    <x v="1"/>
    <x v="2"/>
    <n v="0"/>
    <n v="23071"/>
    <n v="5433635.1127187703"/>
    <n v="5835687093.0861902"/>
    <n v="3089782939.9368701"/>
    <n v="827043650.85695601"/>
    <n v="113001053.70922901"/>
    <n v="51217481.306266099"/>
    <n v="14863819.5004324"/>
    <n v="10369325.2579818"/>
    <n v="6955435.1511873202"/>
    <n v="5109261.6151198503"/>
    <n v="23746021.910790302"/>
    <n v="9983209717.4436207"/>
  </r>
  <r>
    <x v="6"/>
    <x v="2"/>
    <x v="0"/>
    <n v="0"/>
    <n v="878"/>
    <n v="2.7085889087175E-11"/>
    <n v="99051483.149636"/>
    <n v="14817332.794929899"/>
    <n v="12020327.478597499"/>
    <n v="5653515.1274330504"/>
    <n v="4921671.0026212297"/>
    <n v="1333098.8801179701"/>
    <n v="840371.60901422799"/>
    <n v="653859.09142579697"/>
    <n v="380277.65334594197"/>
    <n v="136457.177655993"/>
    <n v="139808393.96477801"/>
  </r>
  <r>
    <x v="6"/>
    <x v="2"/>
    <x v="1"/>
    <n v="0"/>
    <n v="1006"/>
    <n v="338932.35743315797"/>
    <n v="142351346.33897701"/>
    <n v="28687936.711840302"/>
    <n v="18978350.857870098"/>
    <n v="10470989.379141601"/>
    <n v="12576035.352284599"/>
    <n v="2753118.89160483"/>
    <n v="1431561.20776231"/>
    <n v="849681.47504511196"/>
    <n v="525373.836181349"/>
    <n v="1055739.26961931"/>
    <n v="220019065.67776"/>
  </r>
  <r>
    <x v="6"/>
    <x v="2"/>
    <x v="2"/>
    <n v="0"/>
    <n v="3293"/>
    <n v="4720899.1284794696"/>
    <n v="333220986.56219703"/>
    <n v="46550815.076242797"/>
    <n v="30909304.514277399"/>
    <n v="12592395.233512601"/>
    <n v="8775934.3874548897"/>
    <n v="2668041.3022806202"/>
    <n v="2038639.01886145"/>
    <n v="1224386.4104691001"/>
    <n v="1217157.6829753299"/>
    <n v="2152563.3250858001"/>
    <n v="446071122.641837"/>
  </r>
  <r>
    <x v="6"/>
    <x v="3"/>
    <x v="0"/>
    <n v="0"/>
    <n v="6273"/>
    <n v="4619690.34774563"/>
    <n v="1329836893.1273"/>
    <n v="648898997.62990797"/>
    <n v="350290827.10100901"/>
    <n v="122880054.14557099"/>
    <n v="91895719.1505896"/>
    <n v="23098863.529135201"/>
    <n v="10985200.980291"/>
    <n v="5712047.97368435"/>
    <n v="2743957.3248417699"/>
    <n v="8762134.5251246095"/>
    <n v="2599724385.8352098"/>
  </r>
  <r>
    <x v="6"/>
    <x v="3"/>
    <x v="1"/>
    <n v="0"/>
    <n v="4316"/>
    <n v="511801.506815453"/>
    <n v="1052616148.1983401"/>
    <n v="456814205.76715702"/>
    <n v="221846951.22426701"/>
    <n v="81911205.387383893"/>
    <n v="63339396.126667999"/>
    <n v="11124498.807366399"/>
    <n v="5081484.0308158305"/>
    <n v="2784630.7288426198"/>
    <n v="2104440.5142323598"/>
    <n v="4576168.34423903"/>
    <n v="1902710930.6361301"/>
  </r>
  <r>
    <x v="6"/>
    <x v="3"/>
    <x v="2"/>
    <n v="0"/>
    <n v="9320"/>
    <n v="1276293.153006"/>
    <n v="1794283990.0504999"/>
    <n v="429129365.41817403"/>
    <n v="73706791.470668197"/>
    <n v="14752390.307615001"/>
    <n v="9193648.4714592099"/>
    <n v="3688967.2866069502"/>
    <n v="2820532.37508666"/>
    <n v="1937774.6516233999"/>
    <n v="1086654.7988593599"/>
    <n v="3461591.2114700102"/>
    <n v="2335337999.1950898"/>
  </r>
  <r>
    <x v="6"/>
    <x v="4"/>
    <x v="0"/>
    <n v="0"/>
    <n v="54"/>
    <n v="2.2737367544323201E-13"/>
    <n v="1151166.7161797001"/>
    <n v="118222.49634828699"/>
    <n v="85471.527539225295"/>
    <n v="68796.074033001103"/>
    <n v="7928.3527640979801"/>
    <n v="0"/>
    <n v="0"/>
    <n v="4496.39526237479"/>
    <n v="10787.2074721873"/>
    <n v="0"/>
    <n v="1446868.7695988701"/>
  </r>
  <r>
    <x v="6"/>
    <x v="4"/>
    <x v="1"/>
    <n v="0"/>
    <n v="89"/>
    <n v="-479386.94149899"/>
    <n v="2759364.7963664401"/>
    <n v="2155496.0851295702"/>
    <n v="108963.007931473"/>
    <n v="96323.120669177006"/>
    <n v="19297.9768462498"/>
    <n v="2030.0528622143099"/>
    <n v="0"/>
    <n v="44113.135820977601"/>
    <n v="60524.854999174997"/>
    <n v="238202.04860043401"/>
    <n v="5004928.1377267204"/>
  </r>
  <r>
    <x v="6"/>
    <x v="4"/>
    <x v="2"/>
    <n v="0"/>
    <n v="2856"/>
    <n v="32610.414447089501"/>
    <n v="56840715.624564201"/>
    <n v="2452138.41831449"/>
    <n v="332738.92479232303"/>
    <n v="54920.920575609904"/>
    <n v="55536.603370101198"/>
    <n v="0"/>
    <n v="0"/>
    <n v="0"/>
    <n v="0"/>
    <n v="0"/>
    <n v="59768660.906063803"/>
  </r>
  <r>
    <x v="6"/>
    <x v="5"/>
    <x v="0"/>
    <n v="0"/>
    <n v="376"/>
    <n v="3.43135297953268E-10"/>
    <n v="29374481.2597109"/>
    <n v="3629440.72031043"/>
    <n v="4410658.0154228499"/>
    <n v="2266230.9433089001"/>
    <n v="1307735.0070790499"/>
    <n v="634450.31053710205"/>
    <n v="312953.34514878399"/>
    <n v="279437.765199824"/>
    <n v="46087.340066277502"/>
    <n v="184733.45848605799"/>
    <n v="42446208.165270098"/>
  </r>
  <r>
    <x v="6"/>
    <x v="5"/>
    <x v="1"/>
    <n v="0"/>
    <n v="342"/>
    <n v="1.167563823401E-10"/>
    <n v="34119088.754320003"/>
    <n v="4699809.7666329602"/>
    <n v="4617658.2727984702"/>
    <n v="1070895.03966897"/>
    <n v="1331348.1587056201"/>
    <n v="316353.79486823198"/>
    <n v="154067.75108887299"/>
    <n v="96279.325196197504"/>
    <n v="25421.452700208301"/>
    <n v="295982.27516568103"/>
    <n v="46726904.591145203"/>
  </r>
  <r>
    <x v="6"/>
    <x v="5"/>
    <x v="2"/>
    <n v="0"/>
    <n v="5102"/>
    <n v="461408.02118549298"/>
    <n v="400182692.11050999"/>
    <n v="24862746.1628999"/>
    <n v="11212774.525247701"/>
    <n v="1865971.3517597101"/>
    <n v="578392.25936866296"/>
    <n v="438866.94004530599"/>
    <n v="44060.831377218303"/>
    <n v="95694.225377827999"/>
    <n v="17566.253437160802"/>
    <n v="250600.659862175"/>
    <n v="440010773.34107101"/>
  </r>
  <r>
    <x v="6"/>
    <x v="6"/>
    <x v="0"/>
    <n v="0"/>
    <n v="131101"/>
    <n v="315415367.671336"/>
    <n v="44179810605.325897"/>
    <n v="41902732898.579399"/>
    <n v="35153628194.917801"/>
    <n v="13610868030.965799"/>
    <n v="10559761528.431499"/>
    <n v="3682955819.7888498"/>
    <n v="2596603457.7665801"/>
    <n v="1762461279.4660201"/>
    <n v="1199020426.7355499"/>
    <n v="3149294009.1423302"/>
    <n v="158112551618.789"/>
  </r>
  <r>
    <x v="6"/>
    <x v="6"/>
    <x v="1"/>
    <n v="0"/>
    <n v="105825"/>
    <n v="198931293.312482"/>
    <n v="37901365429.858002"/>
    <n v="35923554450.523598"/>
    <n v="30939457352.448002"/>
    <n v="12265748401.249701"/>
    <n v="9483937047.4988308"/>
    <n v="3039424152.26612"/>
    <n v="2124557289.10201"/>
    <n v="1471709091.84901"/>
    <n v="1045652337.70349"/>
    <n v="2958465069.48703"/>
    <n v="137352801915.297"/>
  </r>
  <r>
    <x v="6"/>
    <x v="6"/>
    <x v="2"/>
    <n v="0"/>
    <n v="67522"/>
    <n v="38074353.520417698"/>
    <n v="19968579256.152901"/>
    <n v="16802889809.5469"/>
    <n v="11401867804.3183"/>
    <n v="3436410425.2089"/>
    <n v="2236151454.5844598"/>
    <n v="769340242.42733896"/>
    <n v="583866596.29345298"/>
    <n v="433341311.74027598"/>
    <n v="316480867.67858601"/>
    <n v="835794149.39179802"/>
    <n v="56822796270.864502"/>
  </r>
  <r>
    <x v="7"/>
    <x v="0"/>
    <x v="0"/>
    <m/>
    <m/>
    <m/>
    <m/>
    <m/>
    <m/>
    <m/>
    <m/>
    <m/>
    <m/>
    <m/>
    <m/>
    <m/>
    <m/>
  </r>
  <r>
    <x v="7"/>
    <x v="0"/>
    <x v="1"/>
    <m/>
    <m/>
    <m/>
    <m/>
    <m/>
    <m/>
    <m/>
    <m/>
    <m/>
    <m/>
    <m/>
    <m/>
    <m/>
    <m/>
  </r>
  <r>
    <x v="7"/>
    <x v="0"/>
    <x v="2"/>
    <m/>
    <m/>
    <m/>
    <m/>
    <m/>
    <m/>
    <m/>
    <m/>
    <m/>
    <m/>
    <m/>
    <m/>
    <m/>
    <m/>
  </r>
  <r>
    <x v="7"/>
    <x v="1"/>
    <x v="0"/>
    <n v="0"/>
    <n v="1030"/>
    <n v="435575.63220068999"/>
    <n v="586592084.00532603"/>
    <n v="348860386.01601201"/>
    <n v="182619863.074563"/>
    <n v="49930348.848502897"/>
    <n v="28332332.028931402"/>
    <n v="10423646.1081069"/>
    <n v="9050198.0515641198"/>
    <n v="6650208.65225357"/>
    <n v="3908016.4375680601"/>
    <n v="23121882.2379511"/>
    <n v="1249924541.0929799"/>
  </r>
  <r>
    <x v="7"/>
    <x v="1"/>
    <x v="1"/>
    <n v="0"/>
    <n v="1614"/>
    <n v="3617097.5044223699"/>
    <n v="929328974.51829004"/>
    <n v="443951502.56203198"/>
    <n v="289633037.543199"/>
    <n v="78871031.527523994"/>
    <n v="39590004.956497498"/>
    <n v="11866909.5488788"/>
    <n v="6828305.9546049898"/>
    <n v="6227431.6428531902"/>
    <n v="4502163.5059320303"/>
    <n v="23134662.7212217"/>
    <n v="1837551121.98545"/>
  </r>
  <r>
    <x v="7"/>
    <x v="1"/>
    <x v="2"/>
    <n v="0"/>
    <n v="1587"/>
    <n v="47978773.345417798"/>
    <n v="522498826.92419702"/>
    <n v="250481966.53965601"/>
    <n v="135373488.86651"/>
    <n v="41106976.272520699"/>
    <n v="28027352.585508302"/>
    <n v="10083007.926470799"/>
    <n v="7372023.9386324603"/>
    <n v="5598808.30579363"/>
    <n v="3970783.41659994"/>
    <n v="62167007.977531798"/>
    <n v="1114659016.09884"/>
  </r>
  <r>
    <x v="7"/>
    <x v="2"/>
    <x v="0"/>
    <n v="0"/>
    <n v="30"/>
    <n v="455.07387461642998"/>
    <n v="8055160.5520406198"/>
    <n v="3283254.58690337"/>
    <n v="2686092.6416388401"/>
    <n v="835589.46581506298"/>
    <n v="728307.38380750001"/>
    <n v="364153.69190375"/>
    <n v="306631.59786234098"/>
    <n v="259428.112921775"/>
    <n v="259428.112921775"/>
    <n v="174264.928122724"/>
    <n v="16952766.1478124"/>
  </r>
  <r>
    <x v="7"/>
    <x v="2"/>
    <x v="1"/>
    <n v="0"/>
    <n v="63"/>
    <n v="1927.41493228373"/>
    <n v="14242729.152623801"/>
    <n v="4131953.1409386899"/>
    <n v="3878416.3065664601"/>
    <n v="2076083.8503222601"/>
    <n v="1396514.5426606601"/>
    <n v="526202.53642307397"/>
    <n v="376208.43480814999"/>
    <n v="376208.43480814999"/>
    <n v="376208.43480814999"/>
    <n v="873047.87283234904"/>
    <n v="28255500.121723998"/>
  </r>
  <r>
    <x v="7"/>
    <x v="2"/>
    <x v="2"/>
    <n v="0"/>
    <n v="144"/>
    <n v="5.2310156206658602E-11"/>
    <n v="29245828.382390201"/>
    <n v="3946586.93582833"/>
    <n v="2136662.0073978398"/>
    <n v="264355.905374403"/>
    <n v="152693.4101224"/>
    <n v="70079.985081334002"/>
    <n v="37671.071576249997"/>
    <n v="62456.252155870898"/>
    <n v="135866.99815167501"/>
    <n v="576819.20003861003"/>
    <n v="36629020.148116902"/>
  </r>
  <r>
    <x v="7"/>
    <x v="3"/>
    <x v="0"/>
    <n v="0"/>
    <n v="126"/>
    <n v="459276.35025818902"/>
    <n v="83463784.3372868"/>
    <n v="26493610.8006301"/>
    <n v="6961555.3440107703"/>
    <n v="1162290.9584462501"/>
    <n v="315586.16794928198"/>
    <n v="99451.628961299997"/>
    <n v="99451.628961299997"/>
    <n v="82134.117903634295"/>
    <n v="56987.423324709001"/>
    <n v="8002.11358576569"/>
    <n v="119202130.871318"/>
  </r>
  <r>
    <x v="7"/>
    <x v="3"/>
    <x v="1"/>
    <n v="0"/>
    <n v="222"/>
    <n v="3947.2622898006798"/>
    <n v="104539512.91200399"/>
    <n v="36193786.6412246"/>
    <n v="14414569.584153101"/>
    <n v="1556590.66212874"/>
    <n v="890965.66918718501"/>
    <n v="229931.180075721"/>
    <n v="65356.732125873503"/>
    <n v="16902.529027352201"/>
    <n v="0"/>
    <n v="0"/>
    <n v="157911563.172216"/>
  </r>
  <r>
    <x v="7"/>
    <x v="3"/>
    <x v="2"/>
    <n v="0"/>
    <n v="652"/>
    <n v="7.2145667218137501E-10"/>
    <n v="146318249.37311"/>
    <n v="69883346.991089493"/>
    <n v="28348377.963176198"/>
    <n v="6303749.8140543401"/>
    <n v="4824809.3748734603"/>
    <n v="2119795.95043182"/>
    <n v="2092272.1845158399"/>
    <n v="2066886.1271502499"/>
    <n v="2240296.60460715"/>
    <n v="3494200.7207446401"/>
    <n v="267691985.10375401"/>
  </r>
  <r>
    <x v="7"/>
    <x v="4"/>
    <x v="0"/>
    <n v="0"/>
    <n v="18"/>
    <n v="-3.2014213502407099E-9"/>
    <n v="23244987.420062099"/>
    <n v="18629956.910921399"/>
    <n v="16437137.1814766"/>
    <n v="821595.10825501499"/>
    <n v="241616.644474967"/>
    <n v="0"/>
    <n v="0"/>
    <n v="0"/>
    <n v="0"/>
    <n v="0"/>
    <n v="59375293.265189998"/>
  </r>
  <r>
    <x v="7"/>
    <x v="4"/>
    <x v="1"/>
    <n v="0"/>
    <n v="34"/>
    <n v="7672.6173496513902"/>
    <n v="22931360.769842699"/>
    <n v="17381909.1565823"/>
    <n v="11577085.596415401"/>
    <n v="2141922.9180147201"/>
    <n v="1199062.8252362499"/>
    <n v="479929.45188142499"/>
    <n v="426759.87038909702"/>
    <n v="370826.75828552397"/>
    <n v="112008.65282005"/>
    <n v="16028.848999985799"/>
    <n v="56644567.465817198"/>
  </r>
  <r>
    <x v="7"/>
    <x v="4"/>
    <x v="2"/>
    <n v="0"/>
    <n v="108"/>
    <n v="3.30146576743573E-10"/>
    <n v="7471049.42976237"/>
    <n v="4436548.9962908002"/>
    <n v="1422229.08532015"/>
    <n v="50730.37638935"/>
    <n v="50730.37638935"/>
    <n v="25365.188194675"/>
    <n v="25365.188194675"/>
    <n v="25365.188194675"/>
    <n v="25365.188194675"/>
    <n v="9929957.0010027196"/>
    <n v="23462706.017933398"/>
  </r>
  <r>
    <x v="7"/>
    <x v="5"/>
    <x v="0"/>
    <n v="0"/>
    <n v="21"/>
    <n v="-6.3346305978484503E-10"/>
    <n v="7133926.8872942198"/>
    <n v="8161672.1533509204"/>
    <n v="11850108.453803999"/>
    <n v="1906040.99279431"/>
    <n v="176802.89593120001"/>
    <n v="86131.438162364793"/>
    <n v="27374.312012074999"/>
    <n v="27374.312012074999"/>
    <n v="12011.6397085031"/>
    <n v="0"/>
    <n v="29381443.085069701"/>
  </r>
  <r>
    <x v="7"/>
    <x v="5"/>
    <x v="1"/>
    <n v="0"/>
    <n v="32"/>
    <n v="4.4860826164949701E-10"/>
    <n v="13253448.1032716"/>
    <n v="10164028.407786399"/>
    <n v="3576272.1353706499"/>
    <n v="1284834.6812273001"/>
    <n v="1028766.19363927"/>
    <n v="299826.79454669001"/>
    <n v="250889.336697825"/>
    <n v="235620.52532035799"/>
    <n v="74815.572532107195"/>
    <n v="327358.31840859202"/>
    <n v="30495860.0688008"/>
  </r>
  <r>
    <x v="7"/>
    <x v="5"/>
    <x v="2"/>
    <n v="0"/>
    <n v="255"/>
    <n v="6.2891558627597998E-10"/>
    <n v="37365667.422732003"/>
    <n v="2530846.8558891099"/>
    <n v="1456550.43856665"/>
    <n v="415614.26522952999"/>
    <n v="673333.342956012"/>
    <n v="61278.276430700003"/>
    <n v="236528.22609674401"/>
    <n v="93083.349556461995"/>
    <n v="61278.276430700003"/>
    <n v="342129.02752345399"/>
    <n v="43236309.481411397"/>
  </r>
  <r>
    <x v="7"/>
    <x v="6"/>
    <x v="0"/>
    <n v="0"/>
    <n v="3958"/>
    <n v="15367513.8746354"/>
    <n v="3327621426.1152701"/>
    <n v="2949510914.42489"/>
    <n v="2326238765.5611401"/>
    <n v="904449942.39658403"/>
    <n v="704522160.89516699"/>
    <n v="260881750.253887"/>
    <n v="206416780.21221501"/>
    <n v="160271703.14716601"/>
    <n v="133994203.09590399"/>
    <n v="515629892.352175"/>
    <n v="11504905052.329"/>
  </r>
  <r>
    <x v="7"/>
    <x v="6"/>
    <x v="1"/>
    <n v="0"/>
    <n v="7248"/>
    <n v="86041609.075192899"/>
    <n v="6340097503.9944296"/>
    <n v="6036096080.0982199"/>
    <n v="5242608968.1230402"/>
    <n v="2066961474.8917301"/>
    <n v="1580409987.21684"/>
    <n v="552909464.14415097"/>
    <n v="421031951.77670699"/>
    <n v="340231875.50552499"/>
    <n v="275050934.78029901"/>
    <n v="1265394500.8269601"/>
    <n v="24206834350.433102"/>
  </r>
  <r>
    <x v="7"/>
    <x v="6"/>
    <x v="2"/>
    <n v="0"/>
    <n v="3014"/>
    <n v="65215305.8192655"/>
    <n v="1621803999.424"/>
    <n v="1194248169.0506899"/>
    <n v="833983041.47819698"/>
    <n v="301882796.08599198"/>
    <n v="245281737.85735601"/>
    <n v="106920097.350978"/>
    <n v="94575740.282986194"/>
    <n v="69251726.555519104"/>
    <n v="55330682.198601201"/>
    <n v="285122012.991346"/>
    <n v="4873615309.0949202"/>
  </r>
  <r>
    <x v="8"/>
    <x v="0"/>
    <x v="0"/>
    <m/>
    <m/>
    <m/>
    <m/>
    <m/>
    <m/>
    <m/>
    <m/>
    <m/>
    <m/>
    <m/>
    <m/>
    <m/>
    <m/>
  </r>
  <r>
    <x v="8"/>
    <x v="0"/>
    <x v="1"/>
    <m/>
    <m/>
    <m/>
    <m/>
    <m/>
    <m/>
    <m/>
    <m/>
    <m/>
    <m/>
    <m/>
    <m/>
    <m/>
    <m/>
  </r>
  <r>
    <x v="8"/>
    <x v="0"/>
    <x v="2"/>
    <m/>
    <m/>
    <m/>
    <m/>
    <m/>
    <m/>
    <m/>
    <m/>
    <m/>
    <m/>
    <m/>
    <m/>
    <m/>
    <m/>
  </r>
  <r>
    <x v="8"/>
    <x v="1"/>
    <x v="0"/>
    <n v="0"/>
    <n v="179"/>
    <n v="8.5378815128933605E-9"/>
    <n v="477058027.23582399"/>
    <n v="336496755.35422403"/>
    <n v="235024690.17445001"/>
    <n v="79004566.631403103"/>
    <n v="58854857.061971702"/>
    <n v="25652909.280566599"/>
    <n v="21127329.8111782"/>
    <n v="10638364.6629251"/>
    <n v="9430006.7021463104"/>
    <n v="34498095.729562998"/>
    <n v="1287785602.6442499"/>
  </r>
  <r>
    <x v="8"/>
    <x v="1"/>
    <x v="1"/>
    <n v="0"/>
    <n v="129"/>
    <n v="8618.3437867370994"/>
    <n v="520389518.95205802"/>
    <n v="385478732.95178097"/>
    <n v="149902389.71236101"/>
    <n v="27671802.057599999"/>
    <n v="13534650.953658501"/>
    <n v="4200096.1605233103"/>
    <n v="2873974.12008911"/>
    <n v="2378218.2041410501"/>
    <n v="1737094.45777041"/>
    <n v="3703118.9518618998"/>
    <n v="1111878214.8656299"/>
  </r>
  <r>
    <x v="8"/>
    <x v="1"/>
    <x v="2"/>
    <n v="0"/>
    <n v="215"/>
    <n v="-2.7820590275951E-9"/>
    <n v="334587972.73078197"/>
    <n v="157713916.03439599"/>
    <n v="81883045.028598204"/>
    <n v="26561473.984437201"/>
    <n v="19742096.7324102"/>
    <n v="1233573.53661745"/>
    <n v="942753.093792108"/>
    <n v="774266.09113052499"/>
    <n v="760228.36963924195"/>
    <n v="3405116.0651006699"/>
    <n v="627604441.66690397"/>
  </r>
  <r>
    <x v="8"/>
    <x v="2"/>
    <x v="0"/>
    <n v="0"/>
    <n v="7"/>
    <n v="8.13543010735884E-10"/>
    <n v="5405997.1524512703"/>
    <n v="1816058.59531119"/>
    <n v="948746.28918855404"/>
    <n v="0"/>
    <n v="0"/>
    <n v="0"/>
    <n v="0"/>
    <n v="0"/>
    <n v="0"/>
    <n v="0"/>
    <n v="8170802.0369510101"/>
  </r>
  <r>
    <x v="8"/>
    <x v="2"/>
    <x v="1"/>
    <n v="0"/>
    <n v="9"/>
    <n v="-4.0017766878008801E-10"/>
    <n v="7392013.5245529898"/>
    <n v="643924.18347669998"/>
    <n v="18426368.442944299"/>
    <n v="0"/>
    <n v="1375817.8532982599"/>
    <n v="961616.88710307505"/>
    <n v="961616.88710307505"/>
    <n v="961616.88710307505"/>
    <n v="684533.57176185597"/>
    <n v="0"/>
    <n v="31407508.2373433"/>
  </r>
  <r>
    <x v="8"/>
    <x v="2"/>
    <x v="2"/>
    <n v="0"/>
    <n v="84"/>
    <n v="5.0920334615511799E-10"/>
    <n v="46378598.092790499"/>
    <n v="6237121.2986249598"/>
    <n v="37773.029040088899"/>
    <n v="11552.461950049999"/>
    <n v="11552.461950049999"/>
    <n v="5776.2309750249997"/>
    <n v="5776.2309750249997"/>
    <n v="5776.2309750249997"/>
    <n v="5776.2309750249997"/>
    <n v="378852.49172327801"/>
    <n v="53078554.759979002"/>
  </r>
  <r>
    <x v="8"/>
    <x v="3"/>
    <x v="0"/>
    <n v="0"/>
    <n v="11"/>
    <n v="-5.0249582272954295E-10"/>
    <n v="15866439.674133601"/>
    <n v="17513204.7730533"/>
    <n v="75342.143152499993"/>
    <n v="37671.071576249997"/>
    <n v="37671.071576249997"/>
    <n v="18835.535788124998"/>
    <n v="18835.535788124998"/>
    <n v="18835.535788124998"/>
    <n v="18835.535788124998"/>
    <n v="437065.61786500702"/>
    <n v="34042736.494509399"/>
  </r>
  <r>
    <x v="8"/>
    <x v="3"/>
    <x v="1"/>
    <n v="0"/>
    <n v="35"/>
    <n v="-7.0212990976870101E-10"/>
    <n v="72973599.257849604"/>
    <n v="31165213.500957798"/>
    <n v="10278550.1987716"/>
    <n v="1083922.2994873"/>
    <n v="1083922.2994873"/>
    <n v="656199.570617183"/>
    <n v="541961.14974364999"/>
    <n v="541961.14974364999"/>
    <n v="247042.882318013"/>
    <n v="0"/>
    <n v="118572372.30897599"/>
  </r>
  <r>
    <x v="8"/>
    <x v="3"/>
    <x v="2"/>
    <n v="0"/>
    <n v="219"/>
    <n v="-2.2653239284409202E-9"/>
    <n v="158972149.03730801"/>
    <n v="36674900.997042298"/>
    <n v="8446921.0413918197"/>
    <n v="314529.34812104102"/>
    <n v="45205.285891500003"/>
    <n v="22602.642945750002"/>
    <n v="11713.6093513713"/>
    <n v="8538.7762239500007"/>
    <n v="8538.7762239500007"/>
    <n v="5657266.8000218896"/>
    <n v="210162366.31452101"/>
  </r>
  <r>
    <x v="8"/>
    <x v="4"/>
    <x v="0"/>
    <m/>
    <m/>
    <m/>
    <m/>
    <m/>
    <m/>
    <m/>
    <m/>
    <m/>
    <m/>
    <m/>
    <m/>
    <m/>
    <m/>
  </r>
  <r>
    <x v="8"/>
    <x v="4"/>
    <x v="1"/>
    <n v="0"/>
    <n v="1"/>
    <n v="0"/>
    <n v="154592.748462246"/>
    <n v="0"/>
    <n v="0"/>
    <n v="0"/>
    <n v="0"/>
    <n v="0"/>
    <n v="0"/>
    <n v="0"/>
    <n v="0"/>
    <n v="0"/>
    <n v="154592.748462246"/>
  </r>
  <r>
    <x v="8"/>
    <x v="4"/>
    <x v="2"/>
    <n v="0"/>
    <n v="54"/>
    <n v="2.8194335754960801E-11"/>
    <n v="7036377.3821948199"/>
    <n v="314757.13677811302"/>
    <n v="5022.8095434999996"/>
    <n v="2511.4047717499998"/>
    <n v="2511.4047717499998"/>
    <n v="1255.7023858749999"/>
    <n v="1255.7023858749999"/>
    <n v="1255.7023858749999"/>
    <n v="1255.7023858749999"/>
    <n v="209101.62968887499"/>
    <n v="7575304.5772923101"/>
  </r>
  <r>
    <x v="8"/>
    <x v="5"/>
    <x v="0"/>
    <n v="0"/>
    <n v="1"/>
    <n v="7.2759576141834308E-12"/>
    <n v="46013.5693605618"/>
    <n v="0"/>
    <n v="0"/>
    <n v="0"/>
    <n v="0"/>
    <n v="0"/>
    <n v="0"/>
    <n v="0"/>
    <n v="0"/>
    <n v="0"/>
    <n v="46013.5693605618"/>
  </r>
  <r>
    <x v="8"/>
    <x v="5"/>
    <x v="1"/>
    <n v="0"/>
    <n v="3"/>
    <n v="0"/>
    <n v="6658355.0593812698"/>
    <n v="0"/>
    <n v="0"/>
    <n v="0"/>
    <n v="0"/>
    <n v="0"/>
    <n v="0"/>
    <n v="0"/>
    <n v="0"/>
    <n v="0"/>
    <n v="6658355.0593812698"/>
  </r>
  <r>
    <x v="8"/>
    <x v="5"/>
    <x v="2"/>
    <n v="0"/>
    <n v="81"/>
    <n v="5.1693405112018798E-10"/>
    <n v="9366981.7987484392"/>
    <n v="5589465.5910960501"/>
    <n v="0"/>
    <n v="0"/>
    <n v="0"/>
    <n v="0"/>
    <n v="0"/>
    <n v="0"/>
    <n v="0"/>
    <n v="0"/>
    <n v="14956447.3898445"/>
  </r>
  <r>
    <x v="8"/>
    <x v="6"/>
    <x v="0"/>
    <n v="0"/>
    <n v="196"/>
    <n v="18441394.786522899"/>
    <n v="770373444.25038195"/>
    <n v="702083821.66310799"/>
    <n v="521737850.11519402"/>
    <n v="60903750.891090102"/>
    <n v="17620546.026572801"/>
    <n v="6605839.2228498301"/>
    <n v="4577677.0294985101"/>
    <n v="4393342.9438903304"/>
    <n v="4096603.4636785998"/>
    <n v="69861308.402993396"/>
    <n v="2180695578.7957802"/>
  </r>
  <r>
    <x v="8"/>
    <x v="6"/>
    <x v="1"/>
    <n v="0"/>
    <n v="163"/>
    <n v="1.6784497347543901E-8"/>
    <n v="779973442.840137"/>
    <n v="727403914.69342506"/>
    <n v="429266843.12440199"/>
    <n v="45435590.354614399"/>
    <n v="17191642.151635502"/>
    <n v="5164323.1094831601"/>
    <n v="4453589.1997894999"/>
    <n v="3790008.3991792202"/>
    <n v="3578634.4145228998"/>
    <n v="88521837.458026305"/>
    <n v="2104779825.7452199"/>
  </r>
  <r>
    <x v="8"/>
    <x v="6"/>
    <x v="2"/>
    <n v="0"/>
    <n v="142"/>
    <n v="-3.9161932363640497E-8"/>
    <n v="942023147.23479795"/>
    <n v="255454093.02431601"/>
    <n v="99316159.267283097"/>
    <n v="24960627.1312926"/>
    <n v="15681208.649941999"/>
    <n v="7246138.93598588"/>
    <n v="6305663.52073819"/>
    <n v="5292367.0325480904"/>
    <n v="1816129.6049517801"/>
    <n v="20176722.8634484"/>
    <n v="1378272257.2653"/>
  </r>
  <r>
    <x v="9"/>
    <x v="0"/>
    <x v="0"/>
    <m/>
    <m/>
    <m/>
    <m/>
    <m/>
    <m/>
    <m/>
    <m/>
    <m/>
    <m/>
    <m/>
    <m/>
    <m/>
    <m/>
  </r>
  <r>
    <x v="9"/>
    <x v="0"/>
    <x v="1"/>
    <m/>
    <m/>
    <m/>
    <m/>
    <m/>
    <m/>
    <m/>
    <m/>
    <m/>
    <m/>
    <m/>
    <m/>
    <m/>
    <m/>
  </r>
  <r>
    <x v="9"/>
    <x v="0"/>
    <x v="2"/>
    <m/>
    <m/>
    <m/>
    <m/>
    <m/>
    <m/>
    <m/>
    <m/>
    <m/>
    <m/>
    <m/>
    <m/>
    <m/>
    <m/>
  </r>
  <r>
    <x v="9"/>
    <x v="1"/>
    <x v="0"/>
    <n v="0"/>
    <n v="1749"/>
    <n v="1188698573.7686999"/>
    <n v="2994096811.1690602"/>
    <n v="1831777598.73751"/>
    <n v="1318926943.2462201"/>
    <n v="510176172.48889101"/>
    <n v="381871084.14213502"/>
    <n v="158496361.49040401"/>
    <n v="135890135.88242799"/>
    <n v="111066005.978149"/>
    <n v="94051513.996148795"/>
    <n v="529717756.383977"/>
    <n v="9254768957.2836208"/>
  </r>
  <r>
    <x v="9"/>
    <x v="1"/>
    <x v="1"/>
    <n v="0"/>
    <n v="556"/>
    <n v="119084011.61574601"/>
    <n v="388226950.24377"/>
    <n v="261464661.58559099"/>
    <n v="142238415.110612"/>
    <n v="69637007.786542296"/>
    <n v="45704223.692829199"/>
    <n v="15429248.7917121"/>
    <n v="11621913.606838999"/>
    <n v="7155138.7363880398"/>
    <n v="3121972.9183400702"/>
    <n v="66113283.5302082"/>
    <n v="1129796827.6185801"/>
  </r>
  <r>
    <x v="9"/>
    <x v="1"/>
    <x v="2"/>
    <n v="0"/>
    <n v="2708"/>
    <n v="97571121.660622001"/>
    <n v="2747803882.3077202"/>
    <n v="571835195.75586104"/>
    <n v="139606253.537117"/>
    <n v="22656143.4322019"/>
    <n v="21026465.920892999"/>
    <n v="2978018.5763609498"/>
    <n v="3710355.37842821"/>
    <n v="9914564.6535596903"/>
    <n v="5490307.0071433997"/>
    <n v="157046126.467392"/>
    <n v="3779638434.6972899"/>
  </r>
  <r>
    <x v="9"/>
    <x v="2"/>
    <x v="0"/>
    <n v="0"/>
    <n v="55"/>
    <n v="-9.3132257461547893E-10"/>
    <n v="220074389.55965701"/>
    <n v="13594860.708103601"/>
    <n v="6740249.6376112001"/>
    <n v="1655015.74458325"/>
    <n v="1142502.93135438"/>
    <n v="0"/>
    <n v="0"/>
    <n v="0"/>
    <n v="0"/>
    <n v="4849313.6853175303"/>
    <n v="248056332.26662701"/>
  </r>
  <r>
    <x v="9"/>
    <x v="2"/>
    <x v="1"/>
    <n v="0"/>
    <n v="192"/>
    <n v="1.18097887025215E-9"/>
    <n v="147892969.567009"/>
    <n v="20628829.528117798"/>
    <n v="2224124.9892557198"/>
    <n v="114442.975145599"/>
    <n v="664638.77981610701"/>
    <n v="230215.26946387201"/>
    <n v="0"/>
    <n v="0"/>
    <n v="120157.486179207"/>
    <n v="1671360.6602389701"/>
    <n v="173546739.25522599"/>
  </r>
  <r>
    <x v="9"/>
    <x v="2"/>
    <x v="2"/>
    <n v="0"/>
    <n v="765"/>
    <n v="1.13355440589658E-8"/>
    <n v="426751259.17009902"/>
    <n v="71397870.0916785"/>
    <n v="12331866.3250803"/>
    <n v="6189721.9664231604"/>
    <n v="51232.657343699997"/>
    <n v="266563.32484047301"/>
    <n v="1914694.99798221"/>
    <n v="134720.85956605099"/>
    <n v="301704.63111626601"/>
    <n v="4105265.6855931599"/>
    <n v="523444899.709723"/>
  </r>
  <r>
    <x v="9"/>
    <x v="3"/>
    <x v="0"/>
    <n v="0"/>
    <n v="177"/>
    <n v="9.5349150797119397E-9"/>
    <n v="427796982.51723498"/>
    <n v="56925396.637824103"/>
    <n v="4988685.4158426002"/>
    <n v="798124.43646214996"/>
    <n v="798124.43646214996"/>
    <n v="399062.21823107498"/>
    <n v="399062.21823107498"/>
    <n v="399062.21823107498"/>
    <n v="399062.21823107498"/>
    <n v="1917334.8805965199"/>
    <n v="494820897.19734699"/>
  </r>
  <r>
    <x v="9"/>
    <x v="3"/>
    <x v="1"/>
    <n v="0"/>
    <n v="296"/>
    <n v="-4.3965542317892E-10"/>
    <n v="249930775.817902"/>
    <n v="42317872.523268797"/>
    <n v="8905577.3744381797"/>
    <n v="26955.475836502599"/>
    <n v="356936.31384451903"/>
    <n v="0"/>
    <n v="660861.68570523802"/>
    <n v="1240633.9572445001"/>
    <n v="1235793.73391941"/>
    <n v="9680271.1918517891"/>
    <n v="314355678.07401103"/>
  </r>
  <r>
    <x v="9"/>
    <x v="3"/>
    <x v="2"/>
    <n v="0"/>
    <n v="1110"/>
    <n v="1.49901779877837E-9"/>
    <n v="382084100.935112"/>
    <n v="55248313.534211002"/>
    <n v="26713188.342322901"/>
    <n v="5520712.7680375399"/>
    <n v="1174040.046602"/>
    <n v="771185.19860543404"/>
    <n v="620568.11909942504"/>
    <n v="746537.98778400698"/>
    <n v="1183316.2723236701"/>
    <n v="9788218.9151409306"/>
    <n v="483850182.11923897"/>
  </r>
  <r>
    <x v="9"/>
    <x v="4"/>
    <x v="0"/>
    <n v="0"/>
    <n v="6"/>
    <n v="1.8189894035458601E-12"/>
    <n v="768896.37322819303"/>
    <n v="16032.5601732376"/>
    <n v="25554.961371343899"/>
    <n v="0"/>
    <n v="0"/>
    <n v="0"/>
    <n v="0"/>
    <n v="0"/>
    <n v="0"/>
    <n v="0"/>
    <n v="810483.89477277396"/>
  </r>
  <r>
    <x v="9"/>
    <x v="4"/>
    <x v="1"/>
    <n v="0"/>
    <n v="17"/>
    <n v="9.1745278041344097E-11"/>
    <n v="7398928.8267614702"/>
    <n v="0"/>
    <n v="0"/>
    <n v="0"/>
    <n v="0"/>
    <n v="0"/>
    <n v="0"/>
    <n v="0"/>
    <n v="0"/>
    <n v="0"/>
    <n v="7398928.8267614702"/>
  </r>
  <r>
    <x v="9"/>
    <x v="4"/>
    <x v="2"/>
    <n v="0"/>
    <n v="871"/>
    <n v="3.1787834586793902E-9"/>
    <n v="128065423.02493501"/>
    <n v="1398072.6994200801"/>
    <n v="791597.050943273"/>
    <n v="0"/>
    <n v="0"/>
    <n v="0"/>
    <n v="0"/>
    <n v="0"/>
    <n v="0"/>
    <n v="13003.635884797201"/>
    <n v="130268096.411183"/>
  </r>
  <r>
    <x v="9"/>
    <x v="5"/>
    <x v="0"/>
    <n v="0"/>
    <n v="21"/>
    <n v="4.3655745685100601E-11"/>
    <n v="22685362.8553521"/>
    <n v="0"/>
    <n v="0"/>
    <n v="0"/>
    <n v="0"/>
    <n v="0"/>
    <n v="0"/>
    <n v="0"/>
    <n v="0"/>
    <n v="4808095.4916288201"/>
    <n v="27493458.3469809"/>
  </r>
  <r>
    <x v="9"/>
    <x v="5"/>
    <x v="1"/>
    <n v="0"/>
    <n v="72"/>
    <n v="7.8034645412117201E-10"/>
    <n v="40210192.177872002"/>
    <n v="4924091.31805964"/>
    <n v="0"/>
    <n v="585246.75020264497"/>
    <n v="0"/>
    <n v="958560.46975848195"/>
    <n v="0"/>
    <n v="0"/>
    <n v="0"/>
    <n v="1023939.72751276"/>
    <n v="47702030.443405502"/>
  </r>
  <r>
    <x v="9"/>
    <x v="5"/>
    <x v="2"/>
    <n v="0"/>
    <n v="2209"/>
    <n v="69130.037608318395"/>
    <n v="1468662678.7174499"/>
    <n v="82424158.797550693"/>
    <n v="10490553.601089099"/>
    <n v="1896629.5936291399"/>
    <n v="1744077.2611472199"/>
    <n v="847633.15299127705"/>
    <n v="843078.58187647501"/>
    <n v="843078.58187647501"/>
    <n v="2335753.8985755499"/>
    <n v="19846257.5135004"/>
    <n v="1590003029.7372899"/>
  </r>
  <r>
    <x v="9"/>
    <x v="6"/>
    <x v="0"/>
    <n v="0"/>
    <n v="1160"/>
    <n v="3919061790.1868701"/>
    <n v="2150945271.4864898"/>
    <n v="2218023546.58461"/>
    <n v="1550342086.85571"/>
    <n v="558418720.93564701"/>
    <n v="491718863.36288702"/>
    <n v="201361947.39296299"/>
    <n v="196851474.25691399"/>
    <n v="174047899.13588101"/>
    <n v="162197860.842161"/>
    <n v="1066244801.57763"/>
    <n v="12689214262.6178"/>
  </r>
  <r>
    <x v="9"/>
    <x v="6"/>
    <x v="1"/>
    <n v="0"/>
    <n v="758"/>
    <n v="4797893086.6207399"/>
    <n v="940200270.64676499"/>
    <n v="834340615.50767803"/>
    <n v="728162902.17603505"/>
    <n v="281237446.417633"/>
    <n v="309699276.27148998"/>
    <n v="130224898.24379399"/>
    <n v="121113777.868967"/>
    <n v="101678620.27653199"/>
    <n v="99044616.044329599"/>
    <n v="731714744.07443798"/>
    <n v="9075310254.1483898"/>
  </r>
  <r>
    <x v="9"/>
    <x v="6"/>
    <x v="2"/>
    <n v="0"/>
    <n v="3984"/>
    <n v="1809227923.7112"/>
    <n v="6907235913.5053101"/>
    <n v="5894459859.5532103"/>
    <n v="4302154819.4808197"/>
    <n v="1576164973.9045999"/>
    <n v="1330329304.6493101"/>
    <n v="612375552.72091103"/>
    <n v="559178341.62578702"/>
    <n v="511516180.18493402"/>
    <n v="459135660.07384098"/>
    <n v="2416526165.2445798"/>
    <n v="26378304694.654499"/>
  </r>
  <r>
    <x v="10"/>
    <x v="0"/>
    <x v="3"/>
    <m/>
    <m/>
    <m/>
    <m/>
    <m/>
    <m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1">
  <r>
    <x v="0"/>
    <x v="0"/>
    <n v="0"/>
    <n v="3160"/>
    <n v="56124091.6950486"/>
    <n v="3255415084.8200698"/>
    <n v="2658974502.1964898"/>
    <n v="1626574339.0111499"/>
    <n v="454251917.74453098"/>
    <n v="246273265.119526"/>
    <n v="75730199.046335697"/>
    <n v="53742895.682356402"/>
    <n v="31317384.4607822"/>
    <n v="19010025.107570499"/>
    <n v="177599590.101713"/>
    <n v="8655013294.98559"/>
  </r>
  <r>
    <x v="0"/>
    <x v="1"/>
    <n v="0"/>
    <n v="10523"/>
    <n v="125349126.248817"/>
    <n v="13200415463.694901"/>
    <n v="11893555393.457701"/>
    <n v="8088180559.8794098"/>
    <n v="2136515111.46573"/>
    <n v="1178270288.39204"/>
    <n v="337828072.92203897"/>
    <n v="222637917.95135301"/>
    <n v="147349472.57826701"/>
    <n v="108130410.88369501"/>
    <n v="904098052.36738801"/>
    <n v="38342329869.841499"/>
  </r>
  <r>
    <x v="0"/>
    <x v="2"/>
    <n v="0"/>
    <n v="2823"/>
    <n v="2104765.42238505"/>
    <n v="1849866735.19607"/>
    <n v="920697229.33158302"/>
    <n v="378755752.10707098"/>
    <n v="75173225.693005398"/>
    <n v="39529033.632689103"/>
    <n v="12712464.208212901"/>
    <n v="8315039.0531083802"/>
    <n v="5363116.4400176601"/>
    <n v="4559007.3481749799"/>
    <n v="34009359.840410903"/>
    <n v="3331085728.2727199"/>
  </r>
  <r>
    <x v="1"/>
    <x v="0"/>
    <n v="0"/>
    <n v="2132"/>
    <n v="16132368.9417994"/>
    <n v="6162433582.5579996"/>
    <n v="3752084568.1641502"/>
    <n v="2148243291.6803198"/>
    <n v="776944410.60044599"/>
    <n v="569423243.30460799"/>
    <n v="215974410.87396899"/>
    <n v="185464559.769905"/>
    <n v="151327607.15453801"/>
    <n v="125332141.750549"/>
    <n v="586375620.14687097"/>
    <n v="14689735804.9452"/>
  </r>
  <r>
    <x v="1"/>
    <x v="1"/>
    <n v="0"/>
    <n v="824"/>
    <n v="12389844.2835893"/>
    <n v="1717888531.63043"/>
    <n v="1287596206.7534399"/>
    <n v="979079925.22689497"/>
    <n v="404470295.62284899"/>
    <n v="349895260.08472198"/>
    <n v="139468186.85204801"/>
    <n v="108092959.923026"/>
    <n v="91821842.350164801"/>
    <n v="80608602.809843093"/>
    <n v="447984319.84746999"/>
    <n v="5619295975.38447"/>
  </r>
  <r>
    <x v="1"/>
    <x v="2"/>
    <n v="0"/>
    <n v="3486"/>
    <n v="843469719.13775301"/>
    <n v="4138505902.5857501"/>
    <n v="2273385097.1138301"/>
    <n v="1650727168.2597499"/>
    <n v="587617208.39961696"/>
    <n v="442224404.437374"/>
    <n v="179502416.33144999"/>
    <n v="142342323.658806"/>
    <n v="121622853.721586"/>
    <n v="102845004.660216"/>
    <n v="590483237.72208405"/>
    <n v="11072725336.0282"/>
  </r>
  <r>
    <x v="2"/>
    <x v="0"/>
    <n v="0"/>
    <n v="11514"/>
    <n v="5578495.7973826798"/>
    <n v="2891875473.5156999"/>
    <n v="2552759416.1960702"/>
    <n v="1807208979.79142"/>
    <n v="436207386.78879201"/>
    <n v="183696341.12739399"/>
    <n v="47626869.679968201"/>
    <n v="31866162.942974798"/>
    <n v="21748983.1465609"/>
    <n v="16293637.536777699"/>
    <n v="43885612.433003999"/>
    <n v="8038747358.9560204"/>
  </r>
  <r>
    <x v="2"/>
    <x v="1"/>
    <n v="0"/>
    <n v="11948"/>
    <n v="11454845.3764976"/>
    <n v="3264548246.9943299"/>
    <n v="2834417000.14432"/>
    <n v="2068487147.7407501"/>
    <n v="470859073.65899801"/>
    <n v="206239024.63477799"/>
    <n v="55709282.524800196"/>
    <n v="39561949.162398502"/>
    <n v="29045669.852690499"/>
    <n v="20868252.273579501"/>
    <n v="95967487.609989405"/>
    <n v="9097157979.9731808"/>
  </r>
  <r>
    <x v="2"/>
    <x v="2"/>
    <n v="0"/>
    <n v="9537"/>
    <n v="1183613.00468975"/>
    <n v="1792918836.2571499"/>
    <n v="1228729708.31528"/>
    <n v="684542270.580953"/>
    <n v="162434641.99325299"/>
    <n v="84394503.149198502"/>
    <n v="22336567.305829901"/>
    <n v="14554450.512376299"/>
    <n v="8133514.0814674404"/>
    <n v="5118578.8973683799"/>
    <n v="15864292.432069501"/>
    <n v="4020210976.5296402"/>
  </r>
  <r>
    <x v="3"/>
    <x v="0"/>
    <n v="0"/>
    <n v="496"/>
    <n v="50067.776735470201"/>
    <n v="1247913581.5181999"/>
    <n v="1263835152.8510201"/>
    <n v="686018566.33935201"/>
    <n v="180447483.22024199"/>
    <n v="120243280.551733"/>
    <n v="47786478.009241201"/>
    <n v="42798993.171017297"/>
    <n v="36457885.1514908"/>
    <n v="29079765.909076799"/>
    <n v="217453472.09352699"/>
    <n v="3872084726.59163"/>
  </r>
  <r>
    <x v="3"/>
    <x v="1"/>
    <n v="0"/>
    <n v="986"/>
    <n v="8358158.6199445901"/>
    <n v="4687848074.95543"/>
    <n v="2421766120.3045201"/>
    <n v="1657427394.4305601"/>
    <n v="251926588.54978099"/>
    <n v="157330471.72653201"/>
    <n v="63407732.886817597"/>
    <n v="57340223.064398997"/>
    <n v="51770664.803541899"/>
    <n v="34653164.917394698"/>
    <n v="217611773.12345099"/>
    <n v="9609440367.3823605"/>
  </r>
  <r>
    <x v="3"/>
    <x v="2"/>
    <n v="0"/>
    <n v="885"/>
    <n v="1.27210739719885E-8"/>
    <n v="2720395758.8151698"/>
    <n v="2212552009.33391"/>
    <n v="1031754596.5781699"/>
    <n v="145442082.231316"/>
    <n v="107741566.028413"/>
    <n v="40795349.269857503"/>
    <n v="38402132.011794597"/>
    <n v="35751304.785999499"/>
    <n v="31248651.9791862"/>
    <n v="494255543.89203799"/>
    <n v="6858338994.9258699"/>
  </r>
  <r>
    <x v="4"/>
    <x v="0"/>
    <n v="0"/>
    <n v="3489"/>
    <n v="44379502.720393702"/>
    <n v="6755345999.573"/>
    <n v="5769443865.3485699"/>
    <n v="4571617225.7074203"/>
    <n v="1546967468.9795401"/>
    <n v="938872566.74998105"/>
    <n v="315201212.52119601"/>
    <n v="225029419.30160901"/>
    <n v="181941888.657864"/>
    <n v="135326617.187556"/>
    <n v="597709027.41951394"/>
    <n v="21081834794.166698"/>
  </r>
  <r>
    <x v="4"/>
    <x v="1"/>
    <n v="0"/>
    <n v="6279"/>
    <n v="774920271.73013496"/>
    <n v="19451661014.8531"/>
    <n v="17400067534.153999"/>
    <n v="13214740822.2631"/>
    <n v="2478927827.5449901"/>
    <n v="1095670862.7864799"/>
    <n v="290416726.31503302"/>
    <n v="220191398.14996001"/>
    <n v="151028824.13120899"/>
    <n v="107814633.733467"/>
    <n v="914335714.54925001"/>
    <n v="56099775630.210503"/>
  </r>
  <r>
    <x v="4"/>
    <x v="2"/>
    <n v="0"/>
    <n v="3210"/>
    <n v="-5.2594472776945602E-8"/>
    <n v="3327246605.2227101"/>
    <n v="2093339473.2548101"/>
    <n v="1384615941.73984"/>
    <n v="549638028.10727298"/>
    <n v="167697718.732389"/>
    <n v="69038785.858160898"/>
    <n v="56545657.343395203"/>
    <n v="47747677.3860806"/>
    <n v="24655849.504206799"/>
    <n v="104481377.79786199"/>
    <n v="7825007114.9467402"/>
  </r>
  <r>
    <x v="5"/>
    <x v="0"/>
    <n v="0"/>
    <n v="180"/>
    <n v="3.0394176064874E-9"/>
    <n v="77773921.585243404"/>
    <n v="51071800.169361196"/>
    <n v="7187316.7261555502"/>
    <n v="433639.32384393801"/>
    <n v="341571.943845701"/>
    <n v="169519.822093125"/>
    <n v="144217.14203379501"/>
    <n v="98183.701818453905"/>
    <n v="84132.059853625004"/>
    <n v="814268.61295501306"/>
    <n v="138118571.08720401"/>
  </r>
  <r>
    <x v="5"/>
    <x v="1"/>
    <n v="0"/>
    <n v="412"/>
    <n v="1181478.2166047699"/>
    <n v="163317558.32010701"/>
    <n v="91887814.191740304"/>
    <n v="10221474.868858"/>
    <n v="550357.56119219202"/>
    <n v="257235.87855919701"/>
    <n v="246619.94858585001"/>
    <n v="242964.224972022"/>
    <n v="228984.52361158701"/>
    <n v="185673.13720163199"/>
    <n v="411957.07901250402"/>
    <n v="268732117.95044601"/>
  </r>
  <r>
    <x v="5"/>
    <x v="2"/>
    <n v="0"/>
    <n v="109"/>
    <n v="5.7696070143720103E-11"/>
    <n v="49883511.1206007"/>
    <n v="39932559.549741201"/>
    <n v="2665662.3536686101"/>
    <n v="212526.191783533"/>
    <n v="56968.132739808098"/>
    <n v="9543.3381326500003"/>
    <n v="9543.3381326500003"/>
    <n v="9543.3381326500003"/>
    <n v="9262.0607982140009"/>
    <n v="0"/>
    <n v="92789119.423730001"/>
  </r>
  <r>
    <x v="6"/>
    <x v="0"/>
    <n v="0"/>
    <n v="167043"/>
    <n v="357589099.93438202"/>
    <n v="54559296661.9683"/>
    <n v="49791981552.186096"/>
    <n v="40005124532.792"/>
    <n v="15095718989.9981"/>
    <n v="11504697485.0338"/>
    <n v="3921686977.8866301"/>
    <n v="2736642715.90765"/>
    <n v="1845869843.7635"/>
    <n v="1251677540.51965"/>
    <n v="3292599326.5771499"/>
    <n v="184362884726.56699"/>
  </r>
  <r>
    <x v="6"/>
    <x v="1"/>
    <n v="0"/>
    <n v="129747"/>
    <n v="208593271.38745701"/>
    <n v="45286333604.057999"/>
    <n v="40728734282.541901"/>
    <n v="33578144445.691502"/>
    <n v="13063376009.5023"/>
    <n v="9982946215.1276493"/>
    <n v="3152828045.4987001"/>
    <n v="2191494060.1466098"/>
    <n v="1515064896.73312"/>
    <n v="1074916523.85023"/>
    <n v="3039789477.4841199"/>
    <n v="153822220832.01999"/>
  </r>
  <r>
    <x v="6"/>
    <x v="2"/>
    <n v="0"/>
    <n v="111172"/>
    <n v="49999199.350254402"/>
    <n v="28389731357.191601"/>
    <n v="20395766083.7509"/>
    <n v="12345073064.6103"/>
    <n v="3578677156.7315998"/>
    <n v="2305972447.61236"/>
    <n v="790999937.45670199"/>
    <n v="599139153.77676201"/>
    <n v="443554602.17893302"/>
    <n v="323911508.028979"/>
    <n v="865404926.49900806"/>
    <n v="70088229437.188904"/>
  </r>
  <r>
    <x v="7"/>
    <x v="0"/>
    <n v="0"/>
    <n v="5183"/>
    <n v="16262820.930968899"/>
    <n v="4036111369.3172798"/>
    <n v="3354939794.8927202"/>
    <n v="2546793522.25664"/>
    <n v="959105807.77039599"/>
    <n v="734316806.01626098"/>
    <n v="271855133.12102097"/>
    <n v="215900435.802614"/>
    <n v="167290848.34225699"/>
    <n v="138230646.709427"/>
    <n v="538934041.63183403"/>
    <n v="12979741226.791401"/>
  </r>
  <r>
    <x v="7"/>
    <x v="1"/>
    <n v="0"/>
    <n v="9213"/>
    <n v="89672253.874187097"/>
    <n v="7424393529.4504404"/>
    <n v="6547919260.0067501"/>
    <n v="5565688349.2887297"/>
    <n v="2152891938.5309501"/>
    <n v="1624515301.4040699"/>
    <n v="566312263.65595806"/>
    <n v="428979472.105331"/>
    <n v="347458865.395818"/>
    <n v="280116130.946392"/>
    <n v="1289745598.5884299"/>
    <n v="26317692963.247101"/>
  </r>
  <r>
    <x v="7"/>
    <x v="2"/>
    <n v="0"/>
    <n v="5760"/>
    <n v="113194079.164683"/>
    <n v="2364703620.9561801"/>
    <n v="1525527465.3694501"/>
    <n v="1002720349.83917"/>
    <n v="350024222.71956098"/>
    <n v="279010656.94720602"/>
    <n v="119279624.677587"/>
    <n v="104339600.892002"/>
    <n v="77098325.778369993"/>
    <n v="61764272.682585403"/>
    <n v="361632126.91818798"/>
    <n v="6359294345.9449797"/>
  </r>
  <r>
    <x v="8"/>
    <x v="0"/>
    <n v="0"/>
    <n v="394"/>
    <n v="18441394.786522899"/>
    <n v="1268749921.8821499"/>
    <n v="1057909840.3857"/>
    <n v="757786628.72198498"/>
    <n v="139945988.594069"/>
    <n v="76513074.1601208"/>
    <n v="32277584.039204601"/>
    <n v="25723842.376464799"/>
    <n v="15050543.1426036"/>
    <n v="13545445.701613"/>
    <n v="104796469.750421"/>
    <n v="3510740733.5408502"/>
  </r>
  <r>
    <x v="8"/>
    <x v="1"/>
    <n v="0"/>
    <n v="340"/>
    <n v="8618.3437867527791"/>
    <n v="1387541522.3824401"/>
    <n v="1144691785.3296399"/>
    <n v="607874151.47847998"/>
    <n v="74191314.711701602"/>
    <n v="33186033.2580796"/>
    <n v="10982235.7277267"/>
    <n v="8831141.3567253407"/>
    <n v="7671804.6401669998"/>
    <n v="6247305.3263731804"/>
    <n v="92224956.409888193"/>
    <n v="3373450868.9650102"/>
  </r>
  <r>
    <x v="8"/>
    <x v="2"/>
    <n v="0"/>
    <n v="795"/>
    <n v="-4.31549835866463E-8"/>
    <n v="1498365226.2766199"/>
    <n v="461984254.08225399"/>
    <n v="189688921.17585701"/>
    <n v="51850694.330572702"/>
    <n v="35482574.5349655"/>
    <n v="8509347.0489099696"/>
    <n v="7267162.1572425701"/>
    <n v="6082203.8332634596"/>
    <n v="2591928.6841758699"/>
    <n v="29827059.8499831"/>
    <n v="2291649371.9738402"/>
  </r>
  <r>
    <x v="9"/>
    <x v="0"/>
    <n v="0"/>
    <n v="3168"/>
    <n v="5107760363.9555702"/>
    <n v="5816367713.96101"/>
    <n v="4120337435.22822"/>
    <n v="2881023520.1167598"/>
    <n v="1071048033.60558"/>
    <n v="875530574.87283802"/>
    <n v="360257371.10159802"/>
    <n v="333140672.35757297"/>
    <n v="285512967.33226103"/>
    <n v="256648437.056541"/>
    <n v="1607537302.01915"/>
    <n v="22715164391.607101"/>
  </r>
  <r>
    <x v="9"/>
    <x v="1"/>
    <n v="0"/>
    <n v="1891"/>
    <n v="4916977098.2364902"/>
    <n v="1773860087.2800801"/>
    <n v="1163676070.4627099"/>
    <n v="881531019.65033996"/>
    <n v="351601099.40535998"/>
    <n v="356425075.05797899"/>
    <n v="146842922.774728"/>
    <n v="133396553.161511"/>
    <n v="110074392.970164"/>
    <n v="103522540.182768"/>
    <n v="810203599.18424904"/>
    <n v="10748110458.3664"/>
  </r>
  <r>
    <x v="9"/>
    <x v="2"/>
    <n v="0"/>
    <n v="11647"/>
    <n v="1906868175.40943"/>
    <n v="12060603257.660601"/>
    <n v="6676763470.4319201"/>
    <n v="4492088278.3373804"/>
    <n v="1612428181.6648901"/>
    <n v="1354325120.5353"/>
    <n v="617238952.97370899"/>
    <n v="566267038.70317304"/>
    <n v="523155082.26771998"/>
    <n v="468446741.882999"/>
    <n v="2607325037.4621"/>
    <n v="32885509337.329201"/>
  </r>
  <r>
    <x v="10"/>
    <x v="3"/>
    <m/>
    <m/>
    <m/>
    <m/>
    <m/>
    <m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1">
  <r>
    <x v="0"/>
    <x v="0"/>
    <s v="_FREQ_"/>
    <n v="39"/>
    <n v="3121"/>
    <n v="1.2495994873438001"/>
  </r>
  <r>
    <x v="0"/>
    <x v="1"/>
    <s v="_FREQ_"/>
    <n v="157"/>
    <n v="10366"/>
    <n v="1.5145668531738401"/>
  </r>
  <r>
    <x v="0"/>
    <x v="2"/>
    <s v="_FREQ_"/>
    <n v="24"/>
    <n v="2799"/>
    <n v="0.857449088960343"/>
  </r>
  <r>
    <x v="1"/>
    <x v="0"/>
    <s v="_FREQ_"/>
    <n v="2"/>
    <n v="2130"/>
    <n v="9.3896713615023497E-2"/>
  </r>
  <r>
    <x v="1"/>
    <x v="1"/>
    <s v="_FREQ_"/>
    <n v="824"/>
    <m/>
    <m/>
  </r>
  <r>
    <x v="1"/>
    <x v="2"/>
    <s v="_FREQ_"/>
    <n v="7"/>
    <n v="3479"/>
    <n v="0.20120724346076499"/>
  </r>
  <r>
    <x v="2"/>
    <x v="0"/>
    <s v="_FREQ_"/>
    <n v="5"/>
    <n v="11509"/>
    <n v="4.3444261013120197E-2"/>
  </r>
  <r>
    <x v="2"/>
    <x v="1"/>
    <s v="_FREQ_"/>
    <n v="5"/>
    <n v="11943"/>
    <n v="4.1865527924307103E-2"/>
  </r>
  <r>
    <x v="2"/>
    <x v="2"/>
    <s v="_FREQ_"/>
    <n v="14"/>
    <n v="9523"/>
    <n v="0.14701249606216499"/>
  </r>
  <r>
    <x v="3"/>
    <x v="0"/>
    <s v="_FREQ_"/>
    <n v="7"/>
    <n v="489"/>
    <n v="1.43149284253579"/>
  </r>
  <r>
    <x v="3"/>
    <x v="1"/>
    <s v="_FREQ_"/>
    <n v="13"/>
    <n v="973"/>
    <n v="1.3360739979445"/>
  </r>
  <r>
    <x v="3"/>
    <x v="2"/>
    <s v="_FREQ_"/>
    <n v="13"/>
    <n v="872"/>
    <n v="1.4908256880733901"/>
  </r>
  <r>
    <x v="4"/>
    <x v="0"/>
    <s v="_FREQ_"/>
    <n v="37"/>
    <n v="3452"/>
    <n v="1.0718424101969899"/>
  </r>
  <r>
    <x v="4"/>
    <x v="1"/>
    <s v="_FREQ_"/>
    <n v="118"/>
    <n v="6161"/>
    <n v="1.91527349456257"/>
  </r>
  <r>
    <x v="4"/>
    <x v="2"/>
    <s v="_FREQ_"/>
    <n v="45"/>
    <n v="3165"/>
    <n v="1.4218009478672999"/>
  </r>
  <r>
    <x v="5"/>
    <x v="0"/>
    <s v="_FREQ_"/>
    <n v="180"/>
    <m/>
    <m/>
  </r>
  <r>
    <x v="5"/>
    <x v="1"/>
    <s v="_FREQ_"/>
    <n v="412"/>
    <m/>
    <m/>
  </r>
  <r>
    <x v="5"/>
    <x v="2"/>
    <s v="_FREQ_"/>
    <n v="109"/>
    <m/>
    <m/>
  </r>
  <r>
    <x v="6"/>
    <x v="0"/>
    <s v="_FREQ_"/>
    <n v="56"/>
    <n v="166987"/>
    <n v="3.3535544683118999E-2"/>
  </r>
  <r>
    <x v="6"/>
    <x v="1"/>
    <s v="_FREQ_"/>
    <n v="58"/>
    <n v="129689"/>
    <n v="4.4722374295429801E-2"/>
  </r>
  <r>
    <x v="6"/>
    <x v="2"/>
    <s v="_FREQ_"/>
    <n v="197"/>
    <n v="110975"/>
    <n v="0.17751745888713699"/>
  </r>
  <r>
    <x v="7"/>
    <x v="0"/>
    <s v="_FREQ_"/>
    <n v="103"/>
    <n v="5080"/>
    <n v="2.0275590551181102"/>
  </r>
  <r>
    <x v="7"/>
    <x v="1"/>
    <s v="_FREQ_"/>
    <n v="260"/>
    <n v="8953"/>
    <n v="2.9040545068692101"/>
  </r>
  <r>
    <x v="7"/>
    <x v="2"/>
    <s v="_FREQ_"/>
    <n v="78"/>
    <n v="5682"/>
    <n v="1.3727560718056999"/>
  </r>
  <r>
    <x v="8"/>
    <x v="0"/>
    <s v="_FREQ_"/>
    <n v="1"/>
    <n v="393"/>
    <n v="0.25445292620865101"/>
  </r>
  <r>
    <x v="8"/>
    <x v="1"/>
    <s v="_FREQ_"/>
    <n v="8"/>
    <n v="332"/>
    <n v="2.4096385542168699"/>
  </r>
  <r>
    <x v="8"/>
    <x v="2"/>
    <s v="_FREQ_"/>
    <n v="5"/>
    <n v="790"/>
    <n v="0.632911392405063"/>
  </r>
  <r>
    <x v="9"/>
    <x v="0"/>
    <s v="_FREQ_"/>
    <n v="49"/>
    <n v="3119"/>
    <n v="1.57101635139468"/>
  </r>
  <r>
    <x v="9"/>
    <x v="1"/>
    <s v="_FREQ_"/>
    <n v="17"/>
    <n v="1874"/>
    <n v="0.90715048025613698"/>
  </r>
  <r>
    <x v="9"/>
    <x v="2"/>
    <s v="_FREQ_"/>
    <n v="29"/>
    <n v="11618"/>
    <n v="0.249612669994836"/>
  </r>
  <r>
    <x v="10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3" cacheId="13" dataOnRows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21:L24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2" hier="-1"/>
  </pageFields>
  <dataFields count="2">
    <dataField name="Sum af kormar" fld="15" baseField="0" baseItem="0"/>
    <dataField name="Number" fld="3" baseField="0" baseItem="0"/>
  </dataFields>
  <formats count="1">
    <format dxfId="3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el7" cacheId="9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42:H54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el6" cacheId="9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25:H37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el5" cacheId="9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7:H19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5"/>
        <item h="1" x="10"/>
        <item t="default"/>
      </items>
    </pivotField>
    <pivotField axis="axisCol" showAll="0">
      <items count="8">
        <item x="1"/>
        <item x="2"/>
        <item x="0"/>
        <item x="5"/>
        <item x="3"/>
        <item x="4"/>
        <item x="6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 af kormar" fld="16" baseField="0" baseItem="0"/>
  </dataFields>
  <formats count="1">
    <format dxfId="1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el9" cacheId="1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4:L42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2" hier="-1"/>
  </pageFields>
  <dataFields count="1">
    <dataField name="Sum af kormar" fld="17" baseField="0" baseItem="0" numFmtId="16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el8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0" hier="-1"/>
    <pageField fld="3" item="0" hier="-1"/>
  </pageFields>
  <dataFields count="1">
    <dataField name="Sum af kormar" fld="17" baseField="0" baseItem="0" numFmtId="164"/>
  </dataFields>
  <formats count="1">
    <format dxfId="1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el1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item="0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el11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3:L41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1" hier="-1"/>
    <pageField fld="3" item="2" hier="-1"/>
  </pageFields>
  <dataFields count="1">
    <dataField name="Sum af kormar" fld="17" baseField="0" baseItem="0" numFmtId="164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el10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1" hier="-1"/>
    <pageField fld="3" item="0" hier="-1"/>
  </pageFields>
  <dataFields count="1">
    <dataField name="Sum af kormar" fld="17" baseField="0" baseItem="0" numFmtId="164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el3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item="1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el13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4:L42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2" hier="-1"/>
  </pageFields>
  <dataFields count="1">
    <dataField name="Sum af kormar" fld="17" baseField="0" baseItem="0" numFmtId="164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1" cacheId="13" dataOnRows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3:L16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0" hier="-1"/>
  </pageFields>
  <dataFields count="2">
    <dataField name="Sum af kormar" fld="15" baseField="0" baseItem="0"/>
    <dataField name="Number" fld="3" baseField="0" baseItem="0"/>
  </dataFields>
  <formats count="1">
    <format dxfId="3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el12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0" hier="-1"/>
  </pageFields>
  <dataFields count="1">
    <dataField name="Sum af kormar" fld="17" baseField="0" baseItem="0" numFmtId="16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el4" cacheId="1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el15" cacheId="1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0:L37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7">
        <item n="&lt;12 months" x="0"/>
        <item n="&gt;12 - &lt;=24 months" x="1"/>
        <item n="&gt;24 - &lt;=36 months" x="2"/>
        <item n="&gt;36 - &lt;=60 months" x="3"/>
        <item n="&gt;60 months" x="4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el14" cacheId="1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18:L25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7">
        <item n="&lt;12 months" x="0"/>
        <item n="&gt;12 - &lt;=24 months" x="1"/>
        <item n="&gt;24 - &lt;=36 months" x="2"/>
        <item n="&gt;36 - &lt;=60 months" x="3"/>
        <item n="&gt;60 months" x="4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el1" cacheId="1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3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7">
        <item n="&lt;12 months" x="0"/>
        <item n="&gt;12 -&lt;= 24 months" x="1"/>
        <item n="&gt;24 - &lt;=36 months" x="2"/>
        <item n="&gt;36- &lt;=60 months" x="3"/>
        <item n="&gt;60 months" x="4"/>
        <item x="5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1" hier="-1"/>
  </pageFields>
  <dataFields count="1">
    <dataField name="Sum af kormar" fld="16" baseField="0" baseItem="0" numFmtId="3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el3" cacheId="1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3:L42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h="1" x="10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el2" cacheId="1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9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el1" cacheId="1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7:L16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1" hier="-1"/>
  </pageFields>
  <dataFields count="1">
    <dataField name="Sum af kormar" fld="16" baseField="0" baseItem="0" numFmtId="164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el7" cacheId="14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2:L24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h="1" x="10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1" item="2" hier="-1"/>
  </pageFields>
  <dataFields count="1">
    <dataField name="Sum af pct" fld="5" baseField="0" baseItem="0" numFmtId="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el6" cacheId="14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15:L17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1" item="0" hier="-1"/>
  </pageFields>
  <dataFields count="1">
    <dataField name="Sum af pct" fld="5" baseField="0" baseItem="0" numFmtId="2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2" cacheId="7" dataOnRows="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5:L8" firstHeaderRow="1" firstDataRow="2" firstDataCol="1" rowPageCount="1" colPageCount="1"/>
  <pivotFields count="16">
    <pivotField axis="axisCol" showAll="0">
      <items count="11">
        <item x="6"/>
        <item x="2"/>
        <item x="9"/>
        <item x="1"/>
        <item x="7"/>
        <item x="3"/>
        <item x="4"/>
        <item x="0"/>
        <item x="8"/>
        <item x="5"/>
        <item t="default"/>
      </items>
    </pivotField>
    <pivotField axis="axisPage" showAll="0" defaultSubtotal="0">
      <items count="3">
        <item x="0"/>
        <item x="1"/>
        <item x="2"/>
      </items>
    </pivotField>
    <pivotField showAll="0"/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1" hier="-1"/>
  </pageFields>
  <dataFields count="2">
    <dataField name="Sum af kormar" fld="15" baseField="0" baseItem="0"/>
    <dataField name="Number" fld="3" baseField="0" baseItem="0"/>
  </dataFields>
  <formats count="1">
    <format dxfId="3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el5" cacheId="14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8:L10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10"/>
        <item x="7"/>
        <item x="3"/>
        <item x="4"/>
        <item x="0"/>
        <item x="8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 defaultSubtotal="0"/>
    <pivotField dataField="1" showAll="0" defaultSubtota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item="1" hier="-1"/>
  </pageFields>
  <dataFields count="1">
    <dataField name="Sum af pct" fld="5" baseField="0" baseItem="0" numFmtId="2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2" cacheId="8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9:H21" firstHeaderRow="1" firstDataRow="2" firstDataCol="1" rowPageCount="1" colPageCount="1"/>
  <pivotFields count="17">
    <pivotField showAll="0"/>
    <pivotField axis="axisCol" showAll="0">
      <items count="8">
        <item x="1"/>
        <item x="2"/>
        <item x="3"/>
        <item x="4"/>
        <item x="5"/>
        <item x="6"/>
        <item h="1"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5">
    <format dxfId="27">
      <pivotArea outline="0" collapsedLevelsAreSubtotals="1" fieldPosition="0"/>
    </format>
    <format dxfId="26">
      <pivotArea field="1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23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1" cacheId="8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2:H14" firstHeaderRow="1" firstDataRow="2" firstDataCol="1" rowPageCount="1" colPageCount="1"/>
  <pivotFields count="17">
    <pivotField showAll="0"/>
    <pivotField axis="axisCol" showAll="0">
      <items count="8">
        <item x="1"/>
        <item x="2"/>
        <item x="3"/>
        <item x="4"/>
        <item x="5"/>
        <item x="6"/>
        <item h="1"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0" hier="-1"/>
  </pageFields>
  <dataFields count="1">
    <dataField name="Sum af kormar" fld="16" baseField="0" baseItem="0"/>
  </dataFields>
  <formats count="1">
    <format dxfId="28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el3" cacheId="8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5:H7" firstHeaderRow="1" firstDataRow="2" firstDataCol="1" rowPageCount="1" colPageCount="1"/>
  <pivotFields count="17">
    <pivotField showAll="0"/>
    <pivotField axis="axisCol" showAll="0">
      <items count="8">
        <item x="2"/>
        <item x="3"/>
        <item x="5"/>
        <item n="DKK 20 - 50m" x="4"/>
        <item n="DKK 50 - 100m" x="6"/>
        <item x="1"/>
        <item h="1" x="0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 af kormar" fld="16" baseField="0" baseItem="0"/>
  </dataFields>
  <formats count="1">
    <format dxfId="29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el5" cacheId="8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70:L82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showAll="0" defaultSubtotal="0"/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2" hier="-1"/>
  </pageFields>
  <dataFields count="11">
    <dataField name="Sum af ltvsum0" fld="5" baseField="0" baseItem="0"/>
    <dataField name="Sum af ltvsum1" fld="6" baseField="0" baseItem="0"/>
    <dataField name="Sum af ltvsum2" fld="7" baseField="0" baseItem="0"/>
    <dataField name="Sum af ltvsum3" fld="8" baseField="0" baseItem="0"/>
    <dataField name="Sum af ltvsum4" fld="9" baseField="0" baseItem="0"/>
    <dataField name="Sum af ltvsum5" fld="10" baseField="0" baseItem="0"/>
    <dataField name="Sum af ltvsum6" fld="11" baseField="0" baseItem="0"/>
    <dataField name="Sum af ltvsum7" fld="12" baseField="0" baseItem="0"/>
    <dataField name="Sum af ltvsum8" fld="13" baseField="0" baseItem="0"/>
    <dataField name="Sum af ltvsum9" fld="14" baseField="0" baseItem="0"/>
    <dataField name="Sum af ltvsum10" fld="15" baseField="0" baseItem="0"/>
  </dataFields>
  <formats count="2">
    <format dxfId="18">
      <pivotArea outline="0" collapsedLevelsAreSubtotals="1" fieldPosition="0"/>
    </format>
    <format dxfId="17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el3" cacheId="8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9:L51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h="1" x="10"/>
        <item x="5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0" hier="-1"/>
  </pageFields>
  <dataFields count="11">
    <dataField name="Sum af ltvsum0" fld="5" baseField="0" baseItem="0"/>
    <dataField name="Sum af ltvsum1" fld="6" baseField="0" baseItem="0"/>
    <dataField name="Sum af ltvsum2" fld="7" baseField="0" baseItem="0"/>
    <dataField name="Sum af ltvsum3" fld="8" baseField="0" baseItem="0"/>
    <dataField name="Sum af ltvsum4" fld="9" baseField="0" baseItem="0"/>
    <dataField name="Sum af ltvsum5" fld="10" baseField="0" baseItem="0"/>
    <dataField name="Sum af ltvsum6" fld="11" baseField="0" baseItem="0"/>
    <dataField name="Sum af ltvsum7" fld="12" baseField="0" baseItem="0"/>
    <dataField name="Sum af ltvsum8" fld="13" baseField="0" baseItem="0"/>
    <dataField name="Sum af ltvsum9" fld="14" baseField="0" baseItem="0"/>
    <dataField name="Sum af ltvsum10" fld="15" baseField="0" baseItem="0"/>
  </dataFields>
  <formats count="2">
    <format dxfId="20">
      <pivotArea outline="0" collapsedLevelsAreSubtotals="1" fieldPosition="0"/>
    </format>
    <format dxfId="19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el4" cacheId="8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8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showAll="0"/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1" hier="-1"/>
  </pageFields>
  <dataFields count="11">
    <dataField name="Ltv0" fld="5" baseField="0" baseItem="0"/>
    <dataField name="0 - 19,9" fld="6" baseField="0" baseItem="0"/>
    <dataField name="20 - 39,9" fld="7" baseField="0" baseItem="0"/>
    <dataField name="40 - 59,9" fld="8" baseField="0" baseItem="0"/>
    <dataField name="60 - 69,9" fld="9" baseField="0" baseItem="0"/>
    <dataField name="70 - 79,9" fld="10" baseField="0" baseItem="0"/>
    <dataField name="80 - 84,9" fld="11" baseField="0" baseItem="0"/>
    <dataField name="85 - 89,9" fld="12" baseField="0" baseItem="0"/>
    <dataField name="90 - 94,9" fld="13" baseField="0" baseItem="0"/>
    <dataField name="95 - 100" fld="14" baseField="0" baseItem="0"/>
    <dataField name="&gt;100" fld="15" baseField="0" baseItem="0"/>
  </dataFields>
  <formats count="2">
    <format dxfId="22">
      <pivotArea outline="0" collapsedLevelsAreSubtotals="1" fieldPosition="0"/>
    </format>
    <format dxfId="2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0.xml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4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4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topLeftCell="H1" zoomScale="90" zoomScaleNormal="90" workbookViewId="0">
      <selection activeCell="L31" sqref="L31"/>
    </sheetView>
  </sheetViews>
  <sheetFormatPr defaultColWidth="20.7109375" defaultRowHeight="12.75"/>
  <cols>
    <col min="1" max="1" width="14.28515625" customWidth="1"/>
    <col min="2" max="2" width="26.140625" bestFit="1" customWidth="1"/>
    <col min="3" max="3" width="18.140625" customWidth="1"/>
    <col min="4" max="4" width="22.85546875" bestFit="1" customWidth="1"/>
    <col min="5" max="5" width="23.85546875" bestFit="1" customWidth="1"/>
    <col min="6" max="6" width="15.85546875" customWidth="1"/>
    <col min="7" max="7" width="39.42578125" bestFit="1" customWidth="1"/>
    <col min="8" max="8" width="22.5703125" bestFit="1" customWidth="1"/>
    <col min="9" max="9" width="13.28515625" customWidth="1"/>
    <col min="10" max="10" width="30.28515625" bestFit="1" customWidth="1"/>
    <col min="11" max="11" width="11.7109375" customWidth="1"/>
    <col min="12" max="12" width="15.28515625" customWidth="1"/>
  </cols>
  <sheetData>
    <row r="1" spans="1:12">
      <c r="A1" s="2" t="s">
        <v>189</v>
      </c>
    </row>
    <row r="2" spans="1:12">
      <c r="A2" s="2" t="s">
        <v>190</v>
      </c>
    </row>
    <row r="3" spans="1:12">
      <c r="A3" s="1" t="s">
        <v>179</v>
      </c>
      <c r="B3" t="s">
        <v>180</v>
      </c>
    </row>
    <row r="4" spans="1:12">
      <c r="A4" s="4"/>
    </row>
    <row r="5" spans="1:12">
      <c r="B5" s="1" t="s">
        <v>36</v>
      </c>
    </row>
    <row r="6" spans="1:12">
      <c r="A6" s="1" t="s">
        <v>43</v>
      </c>
      <c r="B6" t="s">
        <v>33</v>
      </c>
      <c r="C6" t="s">
        <v>30</v>
      </c>
      <c r="D6" t="s">
        <v>35</v>
      </c>
      <c r="E6" t="s">
        <v>29</v>
      </c>
      <c r="F6" t="s">
        <v>34</v>
      </c>
      <c r="G6" t="s">
        <v>54</v>
      </c>
      <c r="H6" t="s">
        <v>31</v>
      </c>
      <c r="I6" t="s">
        <v>16</v>
      </c>
      <c r="J6" t="s">
        <v>55</v>
      </c>
      <c r="K6" t="s">
        <v>32</v>
      </c>
      <c r="L6" t="s">
        <v>38</v>
      </c>
    </row>
    <row r="7" spans="1:12">
      <c r="A7" s="5" t="s">
        <v>39</v>
      </c>
      <c r="B7" s="3">
        <v>153822220832.01999</v>
      </c>
      <c r="C7" s="3">
        <v>9097157979.9731808</v>
      </c>
      <c r="D7" s="3">
        <v>10748110458.3664</v>
      </c>
      <c r="E7" s="3">
        <v>5619295975.38447</v>
      </c>
      <c r="F7" s="3">
        <v>26317692963.247101</v>
      </c>
      <c r="G7" s="3">
        <v>9609440367.3823605</v>
      </c>
      <c r="H7" s="3">
        <v>56099775630.210503</v>
      </c>
      <c r="I7" s="3">
        <v>38342329869.841499</v>
      </c>
      <c r="J7" s="3">
        <v>3373450868.9650102</v>
      </c>
      <c r="K7" s="3">
        <v>268732117.95044601</v>
      </c>
      <c r="L7" s="3">
        <v>313298207063.34094</v>
      </c>
    </row>
    <row r="8" spans="1:12">
      <c r="A8" s="5" t="s">
        <v>56</v>
      </c>
      <c r="B8" s="3">
        <v>129747</v>
      </c>
      <c r="C8" s="3">
        <v>11948</v>
      </c>
      <c r="D8" s="3">
        <v>1891</v>
      </c>
      <c r="E8" s="3">
        <v>824</v>
      </c>
      <c r="F8" s="3">
        <v>9213</v>
      </c>
      <c r="G8" s="3">
        <v>986</v>
      </c>
      <c r="H8" s="3">
        <v>6279</v>
      </c>
      <c r="I8" s="3">
        <v>10523</v>
      </c>
      <c r="J8" s="3">
        <v>340</v>
      </c>
      <c r="K8" s="3">
        <v>412</v>
      </c>
      <c r="L8" s="3">
        <v>172163</v>
      </c>
    </row>
    <row r="11" spans="1:12">
      <c r="A11" s="33" t="s">
        <v>179</v>
      </c>
      <c r="B11" s="32" t="s">
        <v>181</v>
      </c>
    </row>
    <row r="12" spans="1:12">
      <c r="A12" s="4"/>
    </row>
    <row r="13" spans="1:12">
      <c r="A13" s="32"/>
      <c r="B13" s="33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>
      <c r="A14" s="33" t="s">
        <v>43</v>
      </c>
      <c r="B14" s="32" t="s">
        <v>33</v>
      </c>
      <c r="C14" s="32" t="s">
        <v>30</v>
      </c>
      <c r="D14" s="32" t="s">
        <v>35</v>
      </c>
      <c r="E14" s="32" t="s">
        <v>29</v>
      </c>
      <c r="F14" s="32" t="s">
        <v>34</v>
      </c>
      <c r="G14" s="32" t="s">
        <v>54</v>
      </c>
      <c r="H14" s="32" t="s">
        <v>31</v>
      </c>
      <c r="I14" s="32" t="s">
        <v>16</v>
      </c>
      <c r="J14" s="32" t="s">
        <v>55</v>
      </c>
      <c r="K14" s="32" t="s">
        <v>32</v>
      </c>
      <c r="L14" s="32" t="s">
        <v>37</v>
      </c>
    </row>
    <row r="15" spans="1:12">
      <c r="A15" s="34" t="s">
        <v>39</v>
      </c>
      <c r="B15" s="32">
        <v>184362884726.56699</v>
      </c>
      <c r="C15" s="32">
        <v>8038747358.9560204</v>
      </c>
      <c r="D15" s="32">
        <v>22715164391.607101</v>
      </c>
      <c r="E15" s="32">
        <v>14689735804.9452</v>
      </c>
      <c r="F15" s="32">
        <v>12979741226.791401</v>
      </c>
      <c r="G15" s="32">
        <v>3872084726.59163</v>
      </c>
      <c r="H15" s="32">
        <v>21081834794.166698</v>
      </c>
      <c r="I15" s="32">
        <v>8655013294.98559</v>
      </c>
      <c r="J15" s="32">
        <v>3510740733.5408502</v>
      </c>
      <c r="K15" s="32">
        <v>138118571.08720401</v>
      </c>
      <c r="L15" s="32">
        <v>280044065629.23871</v>
      </c>
    </row>
    <row r="16" spans="1:12">
      <c r="A16" s="34" t="s">
        <v>56</v>
      </c>
      <c r="B16" s="32">
        <v>167043</v>
      </c>
      <c r="C16" s="32">
        <v>11514</v>
      </c>
      <c r="D16" s="32">
        <v>3168</v>
      </c>
      <c r="E16" s="32">
        <v>2132</v>
      </c>
      <c r="F16" s="32">
        <v>5183</v>
      </c>
      <c r="G16" s="32">
        <v>496</v>
      </c>
      <c r="H16" s="32">
        <v>3489</v>
      </c>
      <c r="I16" s="32">
        <v>3160</v>
      </c>
      <c r="J16" s="32">
        <v>394</v>
      </c>
      <c r="K16" s="32">
        <v>180</v>
      </c>
      <c r="L16" s="32">
        <v>196759</v>
      </c>
    </row>
    <row r="19" spans="1:13">
      <c r="A19" s="33" t="s">
        <v>179</v>
      </c>
      <c r="B19" s="32" t="s">
        <v>182</v>
      </c>
    </row>
    <row r="20" spans="1:13">
      <c r="A20" s="4"/>
    </row>
    <row r="21" spans="1:13">
      <c r="A21" s="32"/>
      <c r="B21" s="33" t="s">
        <v>36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3">
      <c r="A22" s="33" t="s">
        <v>43</v>
      </c>
      <c r="B22" s="32" t="s">
        <v>33</v>
      </c>
      <c r="C22" s="32" t="s">
        <v>30</v>
      </c>
      <c r="D22" s="32" t="s">
        <v>35</v>
      </c>
      <c r="E22" s="32" t="s">
        <v>29</v>
      </c>
      <c r="F22" s="32" t="s">
        <v>34</v>
      </c>
      <c r="G22" s="32" t="s">
        <v>54</v>
      </c>
      <c r="H22" s="32" t="s">
        <v>31</v>
      </c>
      <c r="I22" s="32" t="s">
        <v>16</v>
      </c>
      <c r="J22" s="32" t="s">
        <v>55</v>
      </c>
      <c r="K22" s="32" t="s">
        <v>32</v>
      </c>
      <c r="L22" s="32" t="s">
        <v>37</v>
      </c>
    </row>
    <row r="23" spans="1:13">
      <c r="A23" s="34" t="s">
        <v>39</v>
      </c>
      <c r="B23" s="32">
        <v>70088229437.188904</v>
      </c>
      <c r="C23" s="32">
        <v>4020210976.5296402</v>
      </c>
      <c r="D23" s="32">
        <v>32885509337.329201</v>
      </c>
      <c r="E23" s="32">
        <v>11072725336.0282</v>
      </c>
      <c r="F23" s="32">
        <v>6359294345.9449797</v>
      </c>
      <c r="G23" s="32">
        <v>6858338994.9258699</v>
      </c>
      <c r="H23" s="32">
        <v>7825007114.9467402</v>
      </c>
      <c r="I23" s="32">
        <v>3331085728.2727199</v>
      </c>
      <c r="J23" s="32">
        <v>2291649371.9738402</v>
      </c>
      <c r="K23" s="32">
        <v>92789119.423730001</v>
      </c>
      <c r="L23" s="32">
        <v>144824839762.56381</v>
      </c>
    </row>
    <row r="24" spans="1:13">
      <c r="A24" s="34" t="s">
        <v>56</v>
      </c>
      <c r="B24" s="32">
        <v>111172</v>
      </c>
      <c r="C24" s="32">
        <v>9537</v>
      </c>
      <c r="D24" s="32">
        <v>11647</v>
      </c>
      <c r="E24" s="32">
        <v>3486</v>
      </c>
      <c r="F24" s="32">
        <v>5760</v>
      </c>
      <c r="G24" s="32">
        <v>885</v>
      </c>
      <c r="H24" s="32">
        <v>3210</v>
      </c>
      <c r="I24" s="32">
        <v>2823</v>
      </c>
      <c r="J24" s="32">
        <v>795</v>
      </c>
      <c r="K24" s="32">
        <v>109</v>
      </c>
      <c r="L24" s="32">
        <v>149424</v>
      </c>
    </row>
    <row r="25" spans="1:13">
      <c r="L25" t="s">
        <v>238</v>
      </c>
    </row>
    <row r="27" spans="1:13">
      <c r="K27" s="4" t="s">
        <v>236</v>
      </c>
      <c r="L27" s="3">
        <f>SUM(L7,L15,L23)</f>
        <v>738167112455.14343</v>
      </c>
    </row>
    <row r="28" spans="1:13">
      <c r="L28" s="3">
        <f>+L27/1000000</f>
        <v>738167.11245514348</v>
      </c>
      <c r="M28" s="3"/>
    </row>
    <row r="30" spans="1:13">
      <c r="K30" s="4" t="s">
        <v>212</v>
      </c>
      <c r="L30" s="3">
        <f>SUM(B7,C7,B15,C15,B23,C23)</f>
        <v>429429451311.23474</v>
      </c>
      <c r="M30" s="3"/>
    </row>
    <row r="31" spans="1:13">
      <c r="K31" s="4" t="s">
        <v>213</v>
      </c>
      <c r="L31" s="3">
        <f>SUM(E7,F7,G7,H7,I7,J7,K7,E15,F15,G15,H15,I15,J15,K15,E23,F23,G23,H23,I23,J23,K23)</f>
        <v>242388876956.60605</v>
      </c>
      <c r="M31" s="3"/>
    </row>
    <row r="32" spans="1:13">
      <c r="K32" s="4" t="s">
        <v>214</v>
      </c>
      <c r="L32" s="3">
        <f>SUM(D7,D15,D23)</f>
        <v>66348784187.302704</v>
      </c>
      <c r="M32" s="3"/>
    </row>
    <row r="33" spans="13:13">
      <c r="M33" s="3"/>
    </row>
  </sheetData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="80" zoomScaleNormal="80" workbookViewId="0">
      <selection activeCell="A3" sqref="A3"/>
    </sheetView>
  </sheetViews>
  <sheetFormatPr defaultRowHeight="12.75"/>
  <cols>
    <col min="1" max="1" width="12.42578125" customWidth="1"/>
    <col min="2" max="2" width="25.7109375" customWidth="1"/>
    <col min="3" max="3" width="17.140625" customWidth="1"/>
    <col min="4" max="4" width="21.7109375" customWidth="1"/>
    <col min="5" max="5" width="23" customWidth="1"/>
    <col min="6" max="6" width="15.140625" customWidth="1"/>
    <col min="7" max="7" width="40" customWidth="1"/>
    <col min="8" max="8" width="22.140625" customWidth="1"/>
    <col min="9" max="9" width="11.28515625" customWidth="1"/>
    <col min="10" max="10" width="29.85546875" customWidth="1"/>
    <col min="11" max="11" width="7.140625" customWidth="1"/>
    <col min="12" max="12" width="7.28515625" customWidth="1"/>
    <col min="13" max="13" width="14" customWidth="1"/>
  </cols>
  <sheetData>
    <row r="1" spans="1:13">
      <c r="A1" s="2" t="s">
        <v>178</v>
      </c>
    </row>
    <row r="2" spans="1:13">
      <c r="A2" s="2" t="s">
        <v>206</v>
      </c>
    </row>
    <row r="6" spans="1:13">
      <c r="A6" s="1" t="s">
        <v>179</v>
      </c>
      <c r="B6" t="s">
        <v>180</v>
      </c>
    </row>
    <row r="8" spans="1:13">
      <c r="B8" s="1" t="s">
        <v>36</v>
      </c>
    </row>
    <row r="9" spans="1:13">
      <c r="B9" t="s">
        <v>33</v>
      </c>
      <c r="C9" t="s">
        <v>30</v>
      </c>
      <c r="D9" t="s">
        <v>35</v>
      </c>
      <c r="E9" t="s">
        <v>29</v>
      </c>
      <c r="F9" t="s">
        <v>34</v>
      </c>
      <c r="G9" t="s">
        <v>54</v>
      </c>
      <c r="H9" t="s">
        <v>31</v>
      </c>
      <c r="I9" t="s">
        <v>16</v>
      </c>
      <c r="J9" t="s">
        <v>55</v>
      </c>
      <c r="K9" t="s">
        <v>32</v>
      </c>
      <c r="L9" t="s">
        <v>38</v>
      </c>
    </row>
    <row r="10" spans="1:13">
      <c r="A10" t="s">
        <v>211</v>
      </c>
      <c r="B10" s="41">
        <v>4.4722374295429801E-2</v>
      </c>
      <c r="C10" s="41">
        <v>4.1865527924307103E-2</v>
      </c>
      <c r="D10" s="41">
        <v>0.90715048025613698</v>
      </c>
      <c r="E10" s="41"/>
      <c r="F10" s="41">
        <v>2.9040545068692101</v>
      </c>
      <c r="G10" s="41">
        <v>1.3360739979445</v>
      </c>
      <c r="H10" s="41">
        <v>1.91527349456257</v>
      </c>
      <c r="I10" s="41">
        <v>1.5145668531738401</v>
      </c>
      <c r="J10" s="41">
        <v>2.4096385542168699</v>
      </c>
      <c r="K10" s="41"/>
      <c r="L10" s="41">
        <v>11.073345789242865</v>
      </c>
      <c r="M10" s="41"/>
    </row>
    <row r="11" spans="1:13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3" spans="1:13">
      <c r="A13" s="1" t="s">
        <v>179</v>
      </c>
      <c r="B13" t="s">
        <v>181</v>
      </c>
    </row>
    <row r="15" spans="1:13">
      <c r="B15" s="1" t="s">
        <v>36</v>
      </c>
    </row>
    <row r="16" spans="1:13">
      <c r="B16" t="s">
        <v>33</v>
      </c>
      <c r="C16" t="s">
        <v>30</v>
      </c>
      <c r="D16" t="s">
        <v>35</v>
      </c>
      <c r="E16" t="s">
        <v>29</v>
      </c>
      <c r="F16" t="s">
        <v>34</v>
      </c>
      <c r="G16" t="s">
        <v>54</v>
      </c>
      <c r="H16" t="s">
        <v>31</v>
      </c>
      <c r="I16" t="s">
        <v>16</v>
      </c>
      <c r="J16" t="s">
        <v>55</v>
      </c>
      <c r="K16" t="s">
        <v>32</v>
      </c>
      <c r="L16" t="s">
        <v>38</v>
      </c>
    </row>
    <row r="17" spans="1:12">
      <c r="A17" t="s">
        <v>211</v>
      </c>
      <c r="B17" s="41">
        <v>3.3535544683118999E-2</v>
      </c>
      <c r="C17" s="41">
        <v>4.3444261013120197E-2</v>
      </c>
      <c r="D17" s="41">
        <v>1.57101635139468</v>
      </c>
      <c r="E17" s="41">
        <v>9.3896713615023497E-2</v>
      </c>
      <c r="F17" s="41">
        <v>2.0275590551181102</v>
      </c>
      <c r="G17" s="41">
        <v>1.43149284253579</v>
      </c>
      <c r="H17" s="41">
        <v>1.0718424101969899</v>
      </c>
      <c r="I17" s="41">
        <v>1.2495994873438001</v>
      </c>
      <c r="J17" s="41">
        <v>0.25445292620865101</v>
      </c>
      <c r="K17" s="41"/>
      <c r="L17" s="41">
        <v>7.7768395921092832</v>
      </c>
    </row>
    <row r="18" spans="1:12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20" spans="1:12">
      <c r="A20" s="1" t="s">
        <v>179</v>
      </c>
      <c r="B20" t="s">
        <v>182</v>
      </c>
    </row>
    <row r="22" spans="1:12">
      <c r="B22" s="1" t="s">
        <v>36</v>
      </c>
    </row>
    <row r="23" spans="1:12">
      <c r="B23" t="s">
        <v>33</v>
      </c>
      <c r="C23" t="s">
        <v>30</v>
      </c>
      <c r="D23" t="s">
        <v>35</v>
      </c>
      <c r="E23" t="s">
        <v>29</v>
      </c>
      <c r="F23" t="s">
        <v>34</v>
      </c>
      <c r="G23" t="s">
        <v>54</v>
      </c>
      <c r="H23" t="s">
        <v>31</v>
      </c>
      <c r="I23" t="s">
        <v>16</v>
      </c>
      <c r="J23" t="s">
        <v>55</v>
      </c>
      <c r="K23" t="s">
        <v>32</v>
      </c>
      <c r="L23" t="s">
        <v>38</v>
      </c>
    </row>
    <row r="24" spans="1:12">
      <c r="A24" t="s">
        <v>211</v>
      </c>
      <c r="B24" s="41">
        <v>0.17751745888713699</v>
      </c>
      <c r="C24" s="41">
        <v>0.14701249606216499</v>
      </c>
      <c r="D24" s="41">
        <v>0.249612669994836</v>
      </c>
      <c r="E24" s="41">
        <v>0.20120724346076499</v>
      </c>
      <c r="F24" s="41">
        <v>1.3727560718056999</v>
      </c>
      <c r="G24" s="41">
        <v>1.4908256880733901</v>
      </c>
      <c r="H24" s="41">
        <v>1.4218009478672999</v>
      </c>
      <c r="I24" s="41">
        <v>0.857449088960343</v>
      </c>
      <c r="J24" s="41">
        <v>0.632911392405063</v>
      </c>
      <c r="K24" s="41"/>
      <c r="L24" s="41">
        <v>6.5510930575166997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U1" sqref="U1"/>
    </sheetView>
  </sheetViews>
  <sheetFormatPr defaultRowHeight="12.75"/>
  <cols>
    <col min="1" max="1" width="22.5703125" customWidth="1"/>
  </cols>
  <sheetData>
    <row r="1" spans="1:6">
      <c r="A1" s="40" t="s">
        <v>0</v>
      </c>
      <c r="B1" s="40" t="s">
        <v>179</v>
      </c>
      <c r="C1" s="40" t="s">
        <v>207</v>
      </c>
      <c r="D1" s="40" t="s">
        <v>208</v>
      </c>
      <c r="E1" s="40" t="s">
        <v>209</v>
      </c>
      <c r="F1" s="40" t="s">
        <v>210</v>
      </c>
    </row>
    <row r="2" spans="1:6">
      <c r="A2" s="40" t="s">
        <v>16</v>
      </c>
      <c r="B2" s="40" t="s">
        <v>181</v>
      </c>
      <c r="C2" s="40" t="s">
        <v>4</v>
      </c>
      <c r="D2" s="40">
        <v>39</v>
      </c>
      <c r="E2" s="40">
        <v>3121</v>
      </c>
      <c r="F2" s="40">
        <v>1.2495994873438001</v>
      </c>
    </row>
    <row r="3" spans="1:6">
      <c r="A3" s="40" t="s">
        <v>16</v>
      </c>
      <c r="B3" s="40" t="s">
        <v>180</v>
      </c>
      <c r="C3" s="40" t="s">
        <v>4</v>
      </c>
      <c r="D3" s="40">
        <v>157</v>
      </c>
      <c r="E3" s="40">
        <v>10366</v>
      </c>
      <c r="F3" s="40">
        <v>1.5145668531738401</v>
      </c>
    </row>
    <row r="4" spans="1:6">
      <c r="A4" s="40" t="s">
        <v>16</v>
      </c>
      <c r="B4" s="40" t="s">
        <v>182</v>
      </c>
      <c r="C4" s="40" t="s">
        <v>4</v>
      </c>
      <c r="D4" s="40">
        <v>24</v>
      </c>
      <c r="E4" s="40">
        <v>2799</v>
      </c>
      <c r="F4" s="40">
        <v>0.857449088960343</v>
      </c>
    </row>
    <row r="5" spans="1:6">
      <c r="A5" s="40" t="s">
        <v>29</v>
      </c>
      <c r="B5" s="40" t="s">
        <v>181</v>
      </c>
      <c r="C5" s="40" t="s">
        <v>4</v>
      </c>
      <c r="D5" s="40">
        <v>2</v>
      </c>
      <c r="E5" s="40">
        <v>2130</v>
      </c>
      <c r="F5" s="40">
        <v>9.3896713615023497E-2</v>
      </c>
    </row>
    <row r="6" spans="1:6">
      <c r="A6" s="40" t="s">
        <v>29</v>
      </c>
      <c r="B6" s="40" t="s">
        <v>180</v>
      </c>
      <c r="C6" s="40" t="s">
        <v>4</v>
      </c>
      <c r="D6" s="40">
        <v>824</v>
      </c>
    </row>
    <row r="7" spans="1:6">
      <c r="A7" s="40" t="s">
        <v>29</v>
      </c>
      <c r="B7" s="40" t="s">
        <v>182</v>
      </c>
      <c r="C7" s="40" t="s">
        <v>4</v>
      </c>
      <c r="D7" s="40">
        <v>7</v>
      </c>
      <c r="E7" s="40">
        <v>3479</v>
      </c>
      <c r="F7" s="40">
        <v>0.20120724346076499</v>
      </c>
    </row>
    <row r="8" spans="1:6">
      <c r="A8" s="40" t="s">
        <v>30</v>
      </c>
      <c r="B8" s="40" t="s">
        <v>181</v>
      </c>
      <c r="C8" s="40" t="s">
        <v>4</v>
      </c>
      <c r="D8" s="40">
        <v>5</v>
      </c>
      <c r="E8" s="40">
        <v>11509</v>
      </c>
      <c r="F8" s="40">
        <v>4.3444261013120197E-2</v>
      </c>
    </row>
    <row r="9" spans="1:6">
      <c r="A9" s="40" t="s">
        <v>30</v>
      </c>
      <c r="B9" s="40" t="s">
        <v>180</v>
      </c>
      <c r="C9" s="40" t="s">
        <v>4</v>
      </c>
      <c r="D9" s="40">
        <v>5</v>
      </c>
      <c r="E9" s="40">
        <v>11943</v>
      </c>
      <c r="F9" s="40">
        <v>4.1865527924307103E-2</v>
      </c>
    </row>
    <row r="10" spans="1:6">
      <c r="A10" s="40" t="s">
        <v>30</v>
      </c>
      <c r="B10" s="40" t="s">
        <v>182</v>
      </c>
      <c r="C10" s="40" t="s">
        <v>4</v>
      </c>
      <c r="D10" s="40">
        <v>14</v>
      </c>
      <c r="E10" s="40">
        <v>9523</v>
      </c>
      <c r="F10" s="40">
        <v>0.14701249606216499</v>
      </c>
    </row>
    <row r="11" spans="1:6">
      <c r="A11" s="40" t="s">
        <v>54</v>
      </c>
      <c r="B11" s="40" t="s">
        <v>181</v>
      </c>
      <c r="C11" s="40" t="s">
        <v>4</v>
      </c>
      <c r="D11" s="40">
        <v>7</v>
      </c>
      <c r="E11" s="40">
        <v>489</v>
      </c>
      <c r="F11" s="40">
        <v>1.43149284253579</v>
      </c>
    </row>
    <row r="12" spans="1:6">
      <c r="A12" s="40" t="s">
        <v>54</v>
      </c>
      <c r="B12" s="40" t="s">
        <v>180</v>
      </c>
      <c r="C12" s="40" t="s">
        <v>4</v>
      </c>
      <c r="D12" s="40">
        <v>13</v>
      </c>
      <c r="E12" s="40">
        <v>973</v>
      </c>
      <c r="F12" s="40">
        <v>1.3360739979445</v>
      </c>
    </row>
    <row r="13" spans="1:6">
      <c r="A13" s="40" t="s">
        <v>54</v>
      </c>
      <c r="B13" s="40" t="s">
        <v>182</v>
      </c>
      <c r="C13" s="40" t="s">
        <v>4</v>
      </c>
      <c r="D13" s="40">
        <v>13</v>
      </c>
      <c r="E13" s="40">
        <v>872</v>
      </c>
      <c r="F13" s="40">
        <v>1.4908256880733901</v>
      </c>
    </row>
    <row r="14" spans="1:6">
      <c r="A14" s="40" t="s">
        <v>31</v>
      </c>
      <c r="B14" s="40" t="s">
        <v>181</v>
      </c>
      <c r="C14" s="40" t="s">
        <v>4</v>
      </c>
      <c r="D14" s="40">
        <v>37</v>
      </c>
      <c r="E14" s="40">
        <v>3452</v>
      </c>
      <c r="F14" s="40">
        <v>1.0718424101969899</v>
      </c>
    </row>
    <row r="15" spans="1:6">
      <c r="A15" s="40" t="s">
        <v>31</v>
      </c>
      <c r="B15" s="40" t="s">
        <v>180</v>
      </c>
      <c r="C15" s="40" t="s">
        <v>4</v>
      </c>
      <c r="D15" s="40">
        <v>118</v>
      </c>
      <c r="E15" s="40">
        <v>6161</v>
      </c>
      <c r="F15" s="40">
        <v>1.91527349456257</v>
      </c>
    </row>
    <row r="16" spans="1:6">
      <c r="A16" s="40" t="s">
        <v>31</v>
      </c>
      <c r="B16" s="40" t="s">
        <v>182</v>
      </c>
      <c r="C16" s="40" t="s">
        <v>4</v>
      </c>
      <c r="D16" s="40">
        <v>45</v>
      </c>
      <c r="E16" s="40">
        <v>3165</v>
      </c>
      <c r="F16" s="40">
        <v>1.4218009478672999</v>
      </c>
    </row>
    <row r="17" spans="1:6">
      <c r="A17" s="40" t="s">
        <v>32</v>
      </c>
      <c r="B17" s="40" t="s">
        <v>181</v>
      </c>
      <c r="C17" s="40" t="s">
        <v>4</v>
      </c>
      <c r="D17" s="40">
        <v>180</v>
      </c>
    </row>
    <row r="18" spans="1:6">
      <c r="A18" s="40" t="s">
        <v>32</v>
      </c>
      <c r="B18" s="40" t="s">
        <v>180</v>
      </c>
      <c r="C18" s="40" t="s">
        <v>4</v>
      </c>
      <c r="D18" s="40">
        <v>412</v>
      </c>
    </row>
    <row r="19" spans="1:6">
      <c r="A19" s="40" t="s">
        <v>32</v>
      </c>
      <c r="B19" s="40" t="s">
        <v>182</v>
      </c>
      <c r="C19" s="40" t="s">
        <v>4</v>
      </c>
      <c r="D19" s="40">
        <v>109</v>
      </c>
    </row>
    <row r="20" spans="1:6">
      <c r="A20" s="40" t="s">
        <v>33</v>
      </c>
      <c r="B20" s="40" t="s">
        <v>181</v>
      </c>
      <c r="C20" s="40" t="s">
        <v>4</v>
      </c>
      <c r="D20" s="40">
        <v>56</v>
      </c>
      <c r="E20" s="40">
        <v>166987</v>
      </c>
      <c r="F20" s="40">
        <v>3.3535544683118999E-2</v>
      </c>
    </row>
    <row r="21" spans="1:6">
      <c r="A21" s="40" t="s">
        <v>33</v>
      </c>
      <c r="B21" s="40" t="s">
        <v>180</v>
      </c>
      <c r="C21" s="40" t="s">
        <v>4</v>
      </c>
      <c r="D21" s="40">
        <v>58</v>
      </c>
      <c r="E21" s="40">
        <v>129689</v>
      </c>
      <c r="F21" s="40">
        <v>4.4722374295429801E-2</v>
      </c>
    </row>
    <row r="22" spans="1:6">
      <c r="A22" s="40" t="s">
        <v>33</v>
      </c>
      <c r="B22" s="40" t="s">
        <v>182</v>
      </c>
      <c r="C22" s="40" t="s">
        <v>4</v>
      </c>
      <c r="D22" s="40">
        <v>197</v>
      </c>
      <c r="E22" s="40">
        <v>110975</v>
      </c>
      <c r="F22" s="40">
        <v>0.17751745888713699</v>
      </c>
    </row>
    <row r="23" spans="1:6">
      <c r="A23" s="40" t="s">
        <v>34</v>
      </c>
      <c r="B23" s="40" t="s">
        <v>181</v>
      </c>
      <c r="C23" s="40" t="s">
        <v>4</v>
      </c>
      <c r="D23" s="40">
        <v>103</v>
      </c>
      <c r="E23" s="40">
        <v>5080</v>
      </c>
      <c r="F23" s="40">
        <v>2.0275590551181102</v>
      </c>
    </row>
    <row r="24" spans="1:6">
      <c r="A24" s="40" t="s">
        <v>34</v>
      </c>
      <c r="B24" s="40" t="s">
        <v>180</v>
      </c>
      <c r="C24" s="40" t="s">
        <v>4</v>
      </c>
      <c r="D24" s="40">
        <v>260</v>
      </c>
      <c r="E24" s="40">
        <v>8953</v>
      </c>
      <c r="F24" s="40">
        <v>2.9040545068692101</v>
      </c>
    </row>
    <row r="25" spans="1:6">
      <c r="A25" s="40" t="s">
        <v>34</v>
      </c>
      <c r="B25" s="40" t="s">
        <v>182</v>
      </c>
      <c r="C25" s="40" t="s">
        <v>4</v>
      </c>
      <c r="D25" s="40">
        <v>78</v>
      </c>
      <c r="E25" s="40">
        <v>5682</v>
      </c>
      <c r="F25" s="40">
        <v>1.3727560718056999</v>
      </c>
    </row>
    <row r="26" spans="1:6">
      <c r="A26" s="40" t="s">
        <v>55</v>
      </c>
      <c r="B26" s="40" t="s">
        <v>181</v>
      </c>
      <c r="C26" s="40" t="s">
        <v>4</v>
      </c>
      <c r="D26" s="40">
        <v>1</v>
      </c>
      <c r="E26" s="40">
        <v>393</v>
      </c>
      <c r="F26" s="40">
        <v>0.25445292620865101</v>
      </c>
    </row>
    <row r="27" spans="1:6">
      <c r="A27" s="40" t="s">
        <v>55</v>
      </c>
      <c r="B27" s="40" t="s">
        <v>180</v>
      </c>
      <c r="C27" s="40" t="s">
        <v>4</v>
      </c>
      <c r="D27" s="40">
        <v>8</v>
      </c>
      <c r="E27" s="40">
        <v>332</v>
      </c>
      <c r="F27" s="40">
        <v>2.4096385542168699</v>
      </c>
    </row>
    <row r="28" spans="1:6">
      <c r="A28" s="40" t="s">
        <v>55</v>
      </c>
      <c r="B28" s="40" t="s">
        <v>182</v>
      </c>
      <c r="C28" s="40" t="s">
        <v>4</v>
      </c>
      <c r="D28" s="40">
        <v>5</v>
      </c>
      <c r="E28" s="40">
        <v>790</v>
      </c>
      <c r="F28" s="40">
        <v>0.632911392405063</v>
      </c>
    </row>
    <row r="29" spans="1:6">
      <c r="A29" s="40" t="s">
        <v>35</v>
      </c>
      <c r="B29" s="40" t="s">
        <v>181</v>
      </c>
      <c r="C29" s="40" t="s">
        <v>4</v>
      </c>
      <c r="D29" s="40">
        <v>49</v>
      </c>
      <c r="E29" s="40">
        <v>3119</v>
      </c>
      <c r="F29" s="40">
        <v>1.57101635139468</v>
      </c>
    </row>
    <row r="30" spans="1:6">
      <c r="A30" s="40" t="s">
        <v>35</v>
      </c>
      <c r="B30" s="40" t="s">
        <v>180</v>
      </c>
      <c r="C30" s="40" t="s">
        <v>4</v>
      </c>
      <c r="D30" s="40">
        <v>17</v>
      </c>
      <c r="E30" s="40">
        <v>1874</v>
      </c>
      <c r="F30" s="40">
        <v>0.90715048025613698</v>
      </c>
    </row>
    <row r="31" spans="1:6">
      <c r="A31" s="40" t="s">
        <v>35</v>
      </c>
      <c r="B31" s="40" t="s">
        <v>182</v>
      </c>
      <c r="C31" s="40" t="s">
        <v>4</v>
      </c>
      <c r="D31" s="40">
        <v>29</v>
      </c>
      <c r="E31" s="40">
        <v>11618</v>
      </c>
      <c r="F31" s="40">
        <v>0.249612669994836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3"/>
  <sheetViews>
    <sheetView tabSelected="1" workbookViewId="0">
      <selection activeCell="B10" sqref="B10"/>
    </sheetView>
  </sheetViews>
  <sheetFormatPr defaultRowHeight="12.75"/>
  <cols>
    <col min="1" max="1" width="41.28515625" style="6" bestFit="1" customWidth="1"/>
    <col min="2" max="2" width="17.85546875" style="53" customWidth="1"/>
    <col min="3" max="16384" width="9.140625" style="6"/>
  </cols>
  <sheetData>
    <row r="1" spans="1:2" ht="15.75" thickBot="1">
      <c r="A1" s="9" t="s">
        <v>116</v>
      </c>
      <c r="B1" s="48" t="s">
        <v>245</v>
      </c>
    </row>
    <row r="2" spans="1:2">
      <c r="A2" s="8" t="s">
        <v>115</v>
      </c>
      <c r="B2" s="93"/>
    </row>
    <row r="3" spans="1:2" ht="13.5" thickBot="1">
      <c r="A3" s="7" t="s">
        <v>114</v>
      </c>
      <c r="B3" s="94"/>
    </row>
    <row r="4" spans="1:2" ht="13.5" thickBot="1">
      <c r="A4" s="54" t="s">
        <v>113</v>
      </c>
      <c r="B4" s="49">
        <v>794.20399999999995</v>
      </c>
    </row>
    <row r="5" spans="1:2" ht="13.5" thickBot="1">
      <c r="A5" s="54" t="s">
        <v>217</v>
      </c>
      <c r="B5" s="49">
        <v>735.49400000000003</v>
      </c>
    </row>
    <row r="6" spans="1:2" ht="23.25" thickBot="1">
      <c r="A6" s="55" t="s">
        <v>112</v>
      </c>
      <c r="B6" s="49">
        <v>735.49400000000003</v>
      </c>
    </row>
    <row r="7" spans="1:2" ht="13.5" thickBot="1">
      <c r="A7" s="54" t="s">
        <v>111</v>
      </c>
      <c r="B7" s="49">
        <v>33.700000000000003</v>
      </c>
    </row>
    <row r="8" spans="1:2" ht="13.5" thickBot="1">
      <c r="A8" s="54" t="s">
        <v>110</v>
      </c>
      <c r="B8" s="50">
        <v>34.299999999999997</v>
      </c>
    </row>
    <row r="9" spans="1:2" ht="13.5" thickBot="1">
      <c r="A9" s="54" t="s">
        <v>218</v>
      </c>
      <c r="B9" s="62">
        <f>955.796</f>
        <v>955.79600000000005</v>
      </c>
    </row>
    <row r="10" spans="1:2" ht="13.5" thickBot="1">
      <c r="A10" s="54" t="s">
        <v>109</v>
      </c>
      <c r="B10" s="49"/>
    </row>
    <row r="11" spans="1:2" ht="13.5" thickBot="1">
      <c r="A11" s="54" t="s">
        <v>219</v>
      </c>
      <c r="B11" s="49">
        <v>21.687000000000001</v>
      </c>
    </row>
    <row r="12" spans="1:2" ht="23.25" thickBot="1">
      <c r="A12" s="25" t="s">
        <v>108</v>
      </c>
      <c r="B12" s="80">
        <v>75.7</v>
      </c>
    </row>
    <row r="13" spans="1:2" ht="23.25" thickBot="1">
      <c r="A13" s="56" t="s">
        <v>107</v>
      </c>
      <c r="B13" s="62">
        <v>0.29699999999999999</v>
      </c>
    </row>
    <row r="14" spans="1:2" ht="23.25" thickBot="1">
      <c r="A14" s="25" t="s">
        <v>106</v>
      </c>
      <c r="B14" s="49">
        <v>0.26500000000000001</v>
      </c>
    </row>
    <row r="15" spans="1:2" ht="13.5" thickBot="1">
      <c r="A15" s="57" t="s">
        <v>105</v>
      </c>
      <c r="B15" s="51"/>
    </row>
    <row r="16" spans="1:2" ht="13.5" thickBot="1">
      <c r="A16" s="26" t="s">
        <v>220</v>
      </c>
      <c r="B16" s="62">
        <v>738.2</v>
      </c>
    </row>
    <row r="17" spans="1:2" ht="13.5" thickBot="1">
      <c r="A17" s="26" t="s">
        <v>104</v>
      </c>
      <c r="B17" s="51"/>
    </row>
    <row r="18" spans="1:2" ht="13.5" thickBot="1">
      <c r="A18" s="55" t="s">
        <v>221</v>
      </c>
      <c r="B18" s="52"/>
    </row>
    <row r="19" spans="1:2" ht="13.5" thickBot="1">
      <c r="A19" s="58" t="s">
        <v>103</v>
      </c>
      <c r="B19" s="81">
        <v>6.3</v>
      </c>
    </row>
    <row r="20" spans="1:2" ht="13.5" thickBot="1">
      <c r="A20" s="58" t="s">
        <v>102</v>
      </c>
      <c r="B20" s="81">
        <v>6</v>
      </c>
    </row>
    <row r="21" spans="1:2" ht="13.5" thickBot="1">
      <c r="A21" s="58" t="s">
        <v>101</v>
      </c>
      <c r="B21" s="81">
        <v>725.8</v>
      </c>
    </row>
    <row r="22" spans="1:2" ht="13.5" thickBot="1">
      <c r="A22" s="55" t="s">
        <v>222</v>
      </c>
      <c r="B22" s="52"/>
    </row>
    <row r="23" spans="1:2" ht="13.5" thickBot="1">
      <c r="A23" s="58" t="s">
        <v>100</v>
      </c>
      <c r="B23" s="81">
        <v>0.60899999999999999</v>
      </c>
    </row>
    <row r="24" spans="1:2" ht="13.5" thickBot="1">
      <c r="A24" s="58" t="s">
        <v>99</v>
      </c>
      <c r="B24" s="81">
        <v>4.9000000000000002E-2</v>
      </c>
    </row>
    <row r="25" spans="1:2" ht="13.5" thickBot="1">
      <c r="A25" s="58" t="s">
        <v>223</v>
      </c>
      <c r="B25" s="81">
        <v>7.9000000000000001E-2</v>
      </c>
    </row>
    <row r="26" spans="1:2" ht="13.5" thickBot="1">
      <c r="A26" s="58" t="s">
        <v>98</v>
      </c>
      <c r="B26" s="81">
        <v>0</v>
      </c>
    </row>
    <row r="27" spans="1:2" ht="13.5" thickBot="1">
      <c r="A27" s="55" t="s">
        <v>97</v>
      </c>
      <c r="B27" s="52">
        <v>0</v>
      </c>
    </row>
    <row r="28" spans="1:2" ht="23.25" thickBot="1">
      <c r="A28" s="58" t="s">
        <v>224</v>
      </c>
      <c r="B28" s="81">
        <v>429.4</v>
      </c>
    </row>
    <row r="29" spans="1:2" ht="34.5" thickBot="1">
      <c r="A29" s="58" t="s">
        <v>225</v>
      </c>
      <c r="B29" s="81">
        <v>242.3</v>
      </c>
    </row>
    <row r="30" spans="1:2" ht="13.5" thickBot="1">
      <c r="A30" s="58" t="s">
        <v>96</v>
      </c>
      <c r="B30" s="81">
        <v>66.3</v>
      </c>
    </row>
    <row r="31" spans="1:2" ht="13.5" thickBot="1">
      <c r="A31" s="55" t="s">
        <v>95</v>
      </c>
      <c r="B31" s="62">
        <v>738.2</v>
      </c>
    </row>
    <row r="32" spans="1:2" ht="13.5" thickBot="1">
      <c r="A32" s="54" t="s">
        <v>226</v>
      </c>
      <c r="B32" s="62">
        <v>3.964</v>
      </c>
    </row>
    <row r="33" spans="1:2" ht="23.25" thickBot="1">
      <c r="A33" s="54" t="s">
        <v>94</v>
      </c>
      <c r="B33" s="62">
        <v>2.9609999999999999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4"/>
  <sheetViews>
    <sheetView workbookViewId="0">
      <selection activeCell="A23" sqref="A23"/>
    </sheetView>
  </sheetViews>
  <sheetFormatPr defaultRowHeight="12.75"/>
  <cols>
    <col min="1" max="1" width="52.28515625" customWidth="1"/>
    <col min="2" max="2" width="113" customWidth="1"/>
  </cols>
  <sheetData>
    <row r="2" spans="1:2" ht="13.5" thickBot="1"/>
    <row r="3" spans="1:2">
      <c r="A3" s="95" t="s">
        <v>164</v>
      </c>
      <c r="B3" s="21" t="s">
        <v>165</v>
      </c>
    </row>
    <row r="4" spans="1:2" ht="13.5" thickBot="1">
      <c r="A4" s="96"/>
      <c r="B4" s="22" t="s">
        <v>166</v>
      </c>
    </row>
    <row r="5" spans="1:2" ht="30" customHeight="1" thickBot="1">
      <c r="A5" s="23" t="s">
        <v>167</v>
      </c>
      <c r="B5" s="24"/>
    </row>
    <row r="6" spans="1:2" ht="24.75" customHeight="1" thickBot="1">
      <c r="A6" s="25" t="s">
        <v>168</v>
      </c>
      <c r="B6" s="27" t="s">
        <v>243</v>
      </c>
    </row>
    <row r="7" spans="1:2" ht="25.5" customHeight="1" thickBot="1">
      <c r="A7" s="26" t="s">
        <v>169</v>
      </c>
      <c r="B7" s="27" t="s">
        <v>240</v>
      </c>
    </row>
    <row r="8" spans="1:2" ht="20.25" customHeight="1" thickBot="1">
      <c r="A8" s="23" t="s">
        <v>170</v>
      </c>
      <c r="B8" s="24"/>
    </row>
    <row r="9" spans="1:2" ht="20.25" customHeight="1" thickBot="1">
      <c r="A9" s="26" t="s">
        <v>171</v>
      </c>
      <c r="B9" s="27" t="s">
        <v>239</v>
      </c>
    </row>
    <row r="10" spans="1:2" ht="23.25" thickBot="1">
      <c r="A10" s="26" t="s">
        <v>172</v>
      </c>
      <c r="B10" s="27" t="s">
        <v>241</v>
      </c>
    </row>
    <row r="11" spans="1:2" ht="23.25" thickBot="1">
      <c r="A11" s="26" t="s">
        <v>173</v>
      </c>
      <c r="B11" s="27" t="s">
        <v>241</v>
      </c>
    </row>
    <row r="12" spans="1:2" ht="23.25" thickBot="1">
      <c r="A12" s="26" t="s">
        <v>174</v>
      </c>
      <c r="B12" s="27" t="s">
        <v>242</v>
      </c>
    </row>
    <row r="13" spans="1:2" ht="13.5" thickBot="1">
      <c r="A13" s="23" t="s">
        <v>175</v>
      </c>
      <c r="B13" s="24"/>
    </row>
    <row r="14" spans="1:2" ht="23.25" thickBot="1">
      <c r="A14" s="26" t="s">
        <v>176</v>
      </c>
      <c r="B14" s="28" t="s">
        <v>177</v>
      </c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&amp;L&amp;D&amp;C&amp;A&amp;R&amp;F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9"/>
  <sheetViews>
    <sheetView zoomScale="120" zoomScaleNormal="120" workbookViewId="0">
      <selection activeCell="C14" sqref="C14"/>
    </sheetView>
  </sheetViews>
  <sheetFormatPr defaultRowHeight="12.75"/>
  <cols>
    <col min="1" max="1" width="20" style="6" customWidth="1"/>
    <col min="2" max="2" width="44.42578125" style="6" customWidth="1"/>
    <col min="3" max="4" width="15.5703125" style="6" customWidth="1"/>
    <col min="5" max="16384" width="9.140625" style="6"/>
  </cols>
  <sheetData>
    <row r="1" spans="1:4" ht="15.75">
      <c r="A1" s="73" t="s">
        <v>117</v>
      </c>
      <c r="B1" s="74"/>
      <c r="C1" s="78"/>
    </row>
    <row r="2" spans="1:4" ht="13.5" thickBot="1">
      <c r="A2" s="75" t="s">
        <v>118</v>
      </c>
      <c r="B2" s="76"/>
      <c r="C2" s="77" t="s">
        <v>245</v>
      </c>
      <c r="D2" s="76"/>
    </row>
    <row r="3" spans="1:4" ht="13.5" thickBot="1">
      <c r="A3" s="10" t="s">
        <v>119</v>
      </c>
      <c r="B3" s="11"/>
      <c r="C3" s="12" t="s">
        <v>230</v>
      </c>
      <c r="D3" s="12" t="s">
        <v>237</v>
      </c>
    </row>
    <row r="4" spans="1:4" ht="13.5" thickBot="1">
      <c r="A4" s="42" t="s">
        <v>120</v>
      </c>
      <c r="B4" s="59"/>
      <c r="C4" s="13">
        <v>280.04406562923901</v>
      </c>
      <c r="D4" s="13">
        <v>313.29820706334101</v>
      </c>
    </row>
    <row r="5" spans="1:4" ht="24" customHeight="1" thickBot="1">
      <c r="A5" s="44" t="s">
        <v>227</v>
      </c>
      <c r="B5" s="60"/>
      <c r="C5" s="90">
        <v>63.1</v>
      </c>
      <c r="D5" s="90">
        <v>145.69999999999999</v>
      </c>
    </row>
    <row r="6" spans="1:4" ht="13.5" thickBot="1">
      <c r="A6" s="44" t="s">
        <v>121</v>
      </c>
      <c r="B6" s="60"/>
      <c r="C6" s="85">
        <v>21.3</v>
      </c>
      <c r="D6" s="85">
        <v>39.299999999999997</v>
      </c>
    </row>
    <row r="7" spans="1:4" ht="13.5" thickBot="1">
      <c r="A7" s="44" t="s">
        <v>122</v>
      </c>
      <c r="B7" s="46" t="s">
        <v>246</v>
      </c>
      <c r="C7" s="82">
        <v>9.4E-2</v>
      </c>
      <c r="D7" s="82">
        <v>0.115</v>
      </c>
    </row>
    <row r="8" spans="1:4" ht="13.5" thickBot="1">
      <c r="A8" s="61"/>
      <c r="B8" s="46" t="s">
        <v>228</v>
      </c>
      <c r="C8" s="83">
        <v>0.08</v>
      </c>
      <c r="D8" s="83">
        <v>0.08</v>
      </c>
    </row>
    <row r="9" spans="1:4" ht="13.5" thickBot="1">
      <c r="A9" s="44" t="s">
        <v>123</v>
      </c>
      <c r="B9" s="60"/>
      <c r="C9" s="87">
        <v>297</v>
      </c>
      <c r="D9" s="87">
        <v>490</v>
      </c>
    </row>
    <row r="10" spans="1:4" ht="13.5" thickBot="1">
      <c r="A10" s="61"/>
      <c r="B10" s="46" t="s">
        <v>124</v>
      </c>
      <c r="C10" s="87">
        <v>58</v>
      </c>
      <c r="D10" s="87">
        <v>140</v>
      </c>
    </row>
    <row r="11" spans="1:4" ht="13.5" thickBot="1">
      <c r="A11" s="44" t="s">
        <v>229</v>
      </c>
      <c r="B11" s="60"/>
      <c r="C11" s="86">
        <v>4</v>
      </c>
      <c r="D11" s="86">
        <v>17.5</v>
      </c>
    </row>
    <row r="12" spans="1:4" ht="13.5" thickBot="1">
      <c r="A12" s="44" t="s">
        <v>125</v>
      </c>
      <c r="B12" s="60"/>
      <c r="C12" s="84">
        <v>0</v>
      </c>
      <c r="D12" s="84">
        <v>0</v>
      </c>
    </row>
    <row r="13" spans="1:4" ht="13.5" thickBot="1">
      <c r="A13" s="44" t="s">
        <v>126</v>
      </c>
      <c r="B13" s="60"/>
      <c r="C13" s="84">
        <v>0</v>
      </c>
      <c r="D13" s="84">
        <v>0</v>
      </c>
    </row>
    <row r="14" spans="1:4" ht="13.5" thickBot="1">
      <c r="A14" s="44" t="s">
        <v>127</v>
      </c>
      <c r="B14" s="60"/>
      <c r="C14" s="84">
        <v>0</v>
      </c>
      <c r="D14" s="84">
        <v>0</v>
      </c>
    </row>
    <row r="15" spans="1:4" ht="13.5" thickBot="1">
      <c r="A15" s="44" t="s">
        <v>128</v>
      </c>
      <c r="B15" s="60"/>
      <c r="C15" s="86">
        <v>17.3</v>
      </c>
      <c r="D15" s="86">
        <v>21.799999999999997</v>
      </c>
    </row>
    <row r="18" spans="3:4">
      <c r="C18" s="88"/>
    </row>
    <row r="19" spans="3:4">
      <c r="C19" s="89"/>
      <c r="D19" s="8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7"/>
  <sheetViews>
    <sheetView zoomScale="90" zoomScaleNormal="90" workbookViewId="0">
      <selection activeCell="B3" sqref="B3"/>
    </sheetView>
  </sheetViews>
  <sheetFormatPr defaultRowHeight="12.75"/>
  <cols>
    <col min="1" max="1" width="43.28515625" style="6" customWidth="1"/>
    <col min="2" max="2" width="30" style="6" customWidth="1"/>
    <col min="3" max="3" width="16.5703125" style="6" bestFit="1" customWidth="1"/>
    <col min="4" max="4" width="16.85546875" style="6" customWidth="1"/>
    <col min="5" max="16384" width="9.140625" style="6"/>
  </cols>
  <sheetData>
    <row r="1" spans="1:4" ht="15" thickBot="1">
      <c r="A1" s="63" t="s">
        <v>232</v>
      </c>
      <c r="B1" s="64"/>
      <c r="C1" s="64"/>
      <c r="D1" s="64"/>
    </row>
    <row r="2" spans="1:4" ht="15" thickBot="1">
      <c r="A2" s="65" t="s">
        <v>119</v>
      </c>
      <c r="B2" s="79" t="s">
        <v>245</v>
      </c>
      <c r="C2" s="66" t="s">
        <v>244</v>
      </c>
      <c r="D2" s="66" t="s">
        <v>237</v>
      </c>
    </row>
    <row r="3" spans="1:4" ht="15.75" thickBot="1">
      <c r="A3" s="67" t="s">
        <v>123</v>
      </c>
      <c r="B3" s="43"/>
      <c r="C3" s="68">
        <v>297</v>
      </c>
      <c r="D3" s="68">
        <v>490</v>
      </c>
    </row>
    <row r="4" spans="1:4" ht="15.75" thickBot="1">
      <c r="A4" s="69" t="s">
        <v>233</v>
      </c>
      <c r="B4" s="45"/>
      <c r="C4" s="68">
        <v>304</v>
      </c>
      <c r="D4" s="68">
        <v>497</v>
      </c>
    </row>
    <row r="5" spans="1:4" ht="15.75" thickBot="1">
      <c r="A5" s="69" t="s">
        <v>129</v>
      </c>
      <c r="B5" s="70" t="s">
        <v>130</v>
      </c>
      <c r="C5" s="68">
        <v>58</v>
      </c>
      <c r="D5" s="68">
        <v>140</v>
      </c>
    </row>
    <row r="6" spans="1:4" ht="15.75" thickBot="1">
      <c r="A6" s="47"/>
      <c r="B6" s="70" t="s">
        <v>131</v>
      </c>
      <c r="C6" s="68">
        <v>14</v>
      </c>
      <c r="D6" s="68">
        <v>72</v>
      </c>
    </row>
    <row r="7" spans="1:4" ht="15.75" thickBot="1">
      <c r="A7" s="47"/>
      <c r="B7" s="70" t="s">
        <v>132</v>
      </c>
      <c r="C7" s="68">
        <v>85</v>
      </c>
      <c r="D7" s="68">
        <v>254</v>
      </c>
    </row>
    <row r="8" spans="1:4" ht="15.75" thickBot="1">
      <c r="A8" s="47"/>
      <c r="B8" s="70" t="s">
        <v>133</v>
      </c>
      <c r="C8" s="68">
        <v>21</v>
      </c>
      <c r="D8" s="68">
        <v>23</v>
      </c>
    </row>
    <row r="9" spans="1:4" ht="15.75" thickBot="1">
      <c r="A9" s="47"/>
      <c r="B9" s="70" t="s">
        <v>134</v>
      </c>
      <c r="C9" s="68">
        <v>14</v>
      </c>
      <c r="D9" s="68">
        <v>0</v>
      </c>
    </row>
    <row r="10" spans="1:4" ht="15.75" thickBot="1">
      <c r="A10" s="47"/>
      <c r="B10" s="70" t="s">
        <v>135</v>
      </c>
      <c r="C10" s="68">
        <v>104</v>
      </c>
      <c r="D10" s="68">
        <v>0</v>
      </c>
    </row>
    <row r="11" spans="1:4" ht="15.75" thickBot="1">
      <c r="A11" s="69" t="s">
        <v>136</v>
      </c>
      <c r="B11" s="70" t="s">
        <v>215</v>
      </c>
      <c r="C11" s="71">
        <v>0.57999999999999996</v>
      </c>
      <c r="D11" s="71">
        <v>1</v>
      </c>
    </row>
    <row r="12" spans="1:4" ht="15.75" thickBot="1">
      <c r="A12" s="47"/>
      <c r="B12" s="70" t="s">
        <v>216</v>
      </c>
      <c r="C12" s="71">
        <v>0.42</v>
      </c>
      <c r="D12" s="71">
        <v>0</v>
      </c>
    </row>
    <row r="13" spans="1:4" ht="15.75" thickBot="1">
      <c r="A13" s="69" t="s">
        <v>137</v>
      </c>
      <c r="B13" s="70" t="s">
        <v>234</v>
      </c>
      <c r="C13" s="71">
        <v>0.95</v>
      </c>
      <c r="D13" s="71">
        <v>0.91</v>
      </c>
    </row>
    <row r="14" spans="1:4" ht="15.75" thickBot="1">
      <c r="A14" s="47"/>
      <c r="B14" s="70" t="s">
        <v>235</v>
      </c>
      <c r="C14" s="71">
        <v>0.03</v>
      </c>
      <c r="D14" s="71">
        <v>0.09</v>
      </c>
    </row>
    <row r="15" spans="1:4" ht="15.75" thickBot="1">
      <c r="A15" s="47"/>
      <c r="B15" s="70" t="s">
        <v>138</v>
      </c>
      <c r="C15" s="71">
        <v>0.02</v>
      </c>
      <c r="D15" s="71">
        <v>0</v>
      </c>
    </row>
    <row r="16" spans="1:4" ht="15.75" thickBot="1">
      <c r="A16" s="69" t="s">
        <v>139</v>
      </c>
      <c r="B16" s="70" t="s">
        <v>140</v>
      </c>
      <c r="C16" s="71">
        <v>0.97</v>
      </c>
      <c r="D16" s="71">
        <v>0.85</v>
      </c>
    </row>
    <row r="17" spans="1:4" ht="15.75" thickBot="1">
      <c r="A17" s="47"/>
      <c r="B17" s="70" t="s">
        <v>141</v>
      </c>
      <c r="C17" s="71">
        <v>0.03</v>
      </c>
      <c r="D17" s="71">
        <v>0.14000000000000001</v>
      </c>
    </row>
    <row r="18" spans="1:4" ht="15.75" thickBot="1">
      <c r="A18" s="47"/>
      <c r="B18" s="70" t="s">
        <v>142</v>
      </c>
      <c r="C18" s="71">
        <v>0</v>
      </c>
      <c r="D18" s="71">
        <v>0.01</v>
      </c>
    </row>
    <row r="19" spans="1:4" ht="15.75" thickBot="1">
      <c r="A19" s="47"/>
      <c r="B19" s="70" t="s">
        <v>143</v>
      </c>
      <c r="C19" s="71">
        <v>0</v>
      </c>
      <c r="D19" s="71">
        <v>0</v>
      </c>
    </row>
    <row r="20" spans="1:4" ht="15.75" thickBot="1">
      <c r="A20" s="47"/>
      <c r="B20" s="70" t="s">
        <v>144</v>
      </c>
      <c r="C20" s="71">
        <v>0</v>
      </c>
      <c r="D20" s="71">
        <v>0</v>
      </c>
    </row>
    <row r="21" spans="1:4" ht="15.75" thickBot="1">
      <c r="A21" s="47"/>
      <c r="B21" s="70" t="s">
        <v>32</v>
      </c>
      <c r="C21" s="71">
        <v>0</v>
      </c>
      <c r="D21" s="71">
        <v>0</v>
      </c>
    </row>
    <row r="22" spans="1:4" ht="15.75" thickBot="1">
      <c r="A22" s="69" t="s">
        <v>145</v>
      </c>
      <c r="B22" s="45"/>
      <c r="C22" s="72">
        <v>1</v>
      </c>
      <c r="D22" s="72">
        <v>1</v>
      </c>
    </row>
    <row r="23" spans="1:4" ht="15.75" thickBot="1">
      <c r="A23" s="69" t="s">
        <v>146</v>
      </c>
      <c r="B23" s="45"/>
      <c r="C23" s="72">
        <v>1</v>
      </c>
      <c r="D23" s="72">
        <v>1</v>
      </c>
    </row>
    <row r="24" spans="1:4" ht="15.75" thickBot="1">
      <c r="A24" s="69" t="s">
        <v>147</v>
      </c>
      <c r="B24" s="45"/>
      <c r="C24" s="72">
        <v>1</v>
      </c>
      <c r="D24" s="72">
        <v>1</v>
      </c>
    </row>
    <row r="25" spans="1:4" ht="15.75" thickBot="1">
      <c r="A25" s="69" t="s">
        <v>148</v>
      </c>
      <c r="B25" s="70" t="s">
        <v>149</v>
      </c>
      <c r="C25" s="92"/>
      <c r="D25" s="92"/>
    </row>
    <row r="26" spans="1:4" ht="15.75" thickBot="1">
      <c r="A26" s="47"/>
      <c r="B26" s="70" t="s">
        <v>150</v>
      </c>
      <c r="C26" s="91" t="s">
        <v>151</v>
      </c>
      <c r="D26" s="91" t="s">
        <v>151</v>
      </c>
    </row>
    <row r="27" spans="1:4" ht="15.75" thickBot="1">
      <c r="A27" s="47"/>
      <c r="B27" s="70" t="s">
        <v>152</v>
      </c>
      <c r="C27" s="91" t="s">
        <v>151</v>
      </c>
      <c r="D27" s="91" t="s">
        <v>231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3"/>
  <sheetViews>
    <sheetView workbookViewId="0">
      <selection activeCell="E26" sqref="E26"/>
    </sheetView>
  </sheetViews>
  <sheetFormatPr defaultRowHeight="12.75"/>
  <cols>
    <col min="1" max="1" width="44.5703125" style="6" bestFit="1" customWidth="1"/>
    <col min="2" max="2" width="11.140625" style="6" bestFit="1" customWidth="1"/>
    <col min="3" max="16384" width="9.140625" style="6"/>
  </cols>
  <sheetData>
    <row r="1" spans="1:2" ht="16.5" thickBot="1">
      <c r="A1" s="15" t="s">
        <v>153</v>
      </c>
      <c r="B1" s="16" t="s">
        <v>154</v>
      </c>
    </row>
    <row r="2" spans="1:2" ht="13.5" thickBot="1">
      <c r="A2" s="17" t="s">
        <v>155</v>
      </c>
      <c r="B2" s="14"/>
    </row>
    <row r="3" spans="1:2" ht="13.5" thickBot="1">
      <c r="A3" s="17" t="s">
        <v>156</v>
      </c>
      <c r="B3" s="18" t="s">
        <v>157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5"/>
  <sheetViews>
    <sheetView workbookViewId="0">
      <selection activeCell="I23" sqref="I23"/>
    </sheetView>
  </sheetViews>
  <sheetFormatPr defaultRowHeight="12.75"/>
  <cols>
    <col min="1" max="1" width="63.140625" style="6" bestFit="1" customWidth="1"/>
    <col min="2" max="16384" width="9.140625" style="6"/>
  </cols>
  <sheetData>
    <row r="1" spans="1:3" ht="13.5" thickBot="1">
      <c r="A1" s="19"/>
      <c r="B1" s="97" t="s">
        <v>154</v>
      </c>
      <c r="C1" s="98"/>
    </row>
    <row r="2" spans="1:3" ht="16.5" thickBot="1">
      <c r="A2" s="15" t="s">
        <v>158</v>
      </c>
      <c r="B2" s="20" t="s">
        <v>159</v>
      </c>
      <c r="C2" s="17" t="s">
        <v>160</v>
      </c>
    </row>
    <row r="3" spans="1:3" ht="19.5" customHeight="1" thickBot="1">
      <c r="A3" s="17" t="s">
        <v>161</v>
      </c>
      <c r="B3" s="18" t="s">
        <v>157</v>
      </c>
      <c r="C3" s="14"/>
    </row>
    <row r="4" spans="1:3" ht="19.5" customHeight="1" thickBot="1">
      <c r="A4" s="17" t="s">
        <v>162</v>
      </c>
      <c r="B4" s="18" t="s">
        <v>157</v>
      </c>
      <c r="C4" s="14"/>
    </row>
    <row r="5" spans="1:3" ht="19.5" customHeight="1" thickBot="1">
      <c r="A5" s="17" t="s">
        <v>163</v>
      </c>
      <c r="B5" s="14"/>
      <c r="C5" s="18" t="s">
        <v>157</v>
      </c>
    </row>
  </sheetData>
  <mergeCells count="1"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I35" sqref="I35"/>
    </sheetView>
  </sheetViews>
  <sheetFormatPr defaultRowHeight="12.75"/>
  <sheetData>
    <row r="1" spans="1:16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11"/>
  <sheetViews>
    <sheetView workbookViewId="0"/>
  </sheetViews>
  <sheetFormatPr defaultRowHeight="12.75"/>
  <sheetData>
    <row r="1" spans="1:17">
      <c r="A1" s="40" t="s">
        <v>0</v>
      </c>
      <c r="B1" s="40" t="s">
        <v>1</v>
      </c>
      <c r="C1" s="40" t="s">
        <v>179</v>
      </c>
      <c r="D1" s="40" t="s">
        <v>3</v>
      </c>
      <c r="E1" s="40" t="s">
        <v>4</v>
      </c>
      <c r="F1" s="40" t="s">
        <v>53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0" t="s">
        <v>11</v>
      </c>
      <c r="N1" s="40" t="s">
        <v>12</v>
      </c>
      <c r="O1" s="40" t="s">
        <v>13</v>
      </c>
      <c r="P1" s="40" t="s">
        <v>14</v>
      </c>
      <c r="Q1" s="40" t="s">
        <v>15</v>
      </c>
    </row>
    <row r="2" spans="1:17">
      <c r="A2" s="40" t="s">
        <v>16</v>
      </c>
      <c r="C2" s="40" t="s">
        <v>181</v>
      </c>
    </row>
    <row r="3" spans="1:17">
      <c r="A3" s="40" t="s">
        <v>16</v>
      </c>
      <c r="C3" s="40" t="s">
        <v>180</v>
      </c>
    </row>
    <row r="4" spans="1:17">
      <c r="A4" s="40" t="s">
        <v>16</v>
      </c>
      <c r="C4" s="40" t="s">
        <v>182</v>
      </c>
    </row>
    <row r="5" spans="1:17">
      <c r="A5" s="40" t="s">
        <v>16</v>
      </c>
      <c r="B5" s="40" t="s">
        <v>17</v>
      </c>
      <c r="C5" s="40" t="s">
        <v>181</v>
      </c>
    </row>
    <row r="6" spans="1:17">
      <c r="A6" s="40" t="s">
        <v>16</v>
      </c>
      <c r="B6" s="40" t="s">
        <v>17</v>
      </c>
      <c r="C6" s="40" t="s">
        <v>180</v>
      </c>
      <c r="D6" s="40">
        <v>0</v>
      </c>
      <c r="E6" s="40">
        <v>1</v>
      </c>
      <c r="F6" s="40">
        <v>-5.5879354476928703E-9</v>
      </c>
      <c r="G6" s="40">
        <v>39887135.146842197</v>
      </c>
      <c r="H6" s="40">
        <v>39887135.146842197</v>
      </c>
      <c r="I6" s="40">
        <v>21217015.856827501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100991286.15051199</v>
      </c>
    </row>
    <row r="7" spans="1:17">
      <c r="A7" s="40" t="s">
        <v>16</v>
      </c>
      <c r="B7" s="40" t="s">
        <v>17</v>
      </c>
      <c r="C7" s="40" t="s">
        <v>182</v>
      </c>
    </row>
    <row r="8" spans="1:17">
      <c r="A8" s="40" t="s">
        <v>16</v>
      </c>
      <c r="B8" s="40" t="s">
        <v>24</v>
      </c>
      <c r="C8" s="40" t="s">
        <v>181</v>
      </c>
      <c r="D8" s="40">
        <v>0</v>
      </c>
      <c r="E8" s="40">
        <v>1969</v>
      </c>
      <c r="F8" s="40">
        <v>8856408.1711448506</v>
      </c>
      <c r="G8" s="40">
        <v>995217815.092592</v>
      </c>
      <c r="H8" s="40">
        <v>606774578.98304403</v>
      </c>
      <c r="I8" s="40">
        <v>272219175.920174</v>
      </c>
      <c r="J8" s="40">
        <v>50013541.467635199</v>
      </c>
      <c r="K8" s="40">
        <v>22339418.792003699</v>
      </c>
      <c r="L8" s="40">
        <v>6230411.2985747997</v>
      </c>
      <c r="M8" s="40">
        <v>5392747.0791542903</v>
      </c>
      <c r="N8" s="40">
        <v>3769447.9323846302</v>
      </c>
      <c r="O8" s="40">
        <v>1588894.7105145601</v>
      </c>
      <c r="P8" s="40">
        <v>12801444.7446885</v>
      </c>
      <c r="Q8" s="40">
        <v>1985203884.19191</v>
      </c>
    </row>
    <row r="9" spans="1:17">
      <c r="A9" s="40" t="s">
        <v>16</v>
      </c>
      <c r="B9" s="40" t="s">
        <v>24</v>
      </c>
      <c r="C9" s="40" t="s">
        <v>180</v>
      </c>
      <c r="D9" s="40">
        <v>0</v>
      </c>
      <c r="E9" s="40">
        <v>4925</v>
      </c>
      <c r="F9" s="40">
        <v>23380770.524422701</v>
      </c>
      <c r="G9" s="40">
        <v>2451797346.0182099</v>
      </c>
      <c r="H9" s="40">
        <v>1436165377.16026</v>
      </c>
      <c r="I9" s="40">
        <v>777590391.85115504</v>
      </c>
      <c r="J9" s="40">
        <v>143915165.61208501</v>
      </c>
      <c r="K9" s="40">
        <v>65821712.322325401</v>
      </c>
      <c r="L9" s="40">
        <v>24139407.0939341</v>
      </c>
      <c r="M9" s="40">
        <v>10878393.236417999</v>
      </c>
      <c r="N9" s="40">
        <v>10331873.000597101</v>
      </c>
      <c r="O9" s="40">
        <v>7659296.4174522301</v>
      </c>
      <c r="P9" s="40">
        <v>72369674.029045597</v>
      </c>
      <c r="Q9" s="40">
        <v>5024049407.2658997</v>
      </c>
    </row>
    <row r="10" spans="1:17">
      <c r="A10" s="40" t="s">
        <v>16</v>
      </c>
      <c r="B10" s="40" t="s">
        <v>24</v>
      </c>
      <c r="C10" s="40" t="s">
        <v>182</v>
      </c>
      <c r="D10" s="40">
        <v>0</v>
      </c>
      <c r="E10" s="40">
        <v>2425</v>
      </c>
      <c r="F10" s="40">
        <v>2102512.4412950701</v>
      </c>
      <c r="G10" s="40">
        <v>975394368.63831794</v>
      </c>
      <c r="H10" s="40">
        <v>379096145.61406702</v>
      </c>
      <c r="I10" s="40">
        <v>132868528.284514</v>
      </c>
      <c r="J10" s="40">
        <v>26452611.037042402</v>
      </c>
      <c r="K10" s="40">
        <v>14063264.4005423</v>
      </c>
      <c r="L10" s="40">
        <v>4467550.9544709204</v>
      </c>
      <c r="M10" s="40">
        <v>3768517.6284968401</v>
      </c>
      <c r="N10" s="40">
        <v>1648888.4851093299</v>
      </c>
      <c r="O10" s="40">
        <v>1963682.8192239499</v>
      </c>
      <c r="P10" s="40">
        <v>8217766.9623285905</v>
      </c>
      <c r="Q10" s="40">
        <v>1550043837.2654099</v>
      </c>
    </row>
    <row r="11" spans="1:17">
      <c r="A11" s="40" t="s">
        <v>16</v>
      </c>
      <c r="B11" s="40" t="s">
        <v>25</v>
      </c>
      <c r="C11" s="40" t="s">
        <v>181</v>
      </c>
      <c r="D11" s="40">
        <v>0</v>
      </c>
      <c r="E11" s="40">
        <v>777</v>
      </c>
      <c r="F11" s="40">
        <v>17888011.034728199</v>
      </c>
      <c r="G11" s="40">
        <v>857763491.30101895</v>
      </c>
      <c r="H11" s="40">
        <v>762789830.08385897</v>
      </c>
      <c r="I11" s="40">
        <v>484962334.090747</v>
      </c>
      <c r="J11" s="40">
        <v>117543629.760065</v>
      </c>
      <c r="K11" s="40">
        <v>59536323.2830154</v>
      </c>
      <c r="L11" s="40">
        <v>22823156.473428398</v>
      </c>
      <c r="M11" s="40">
        <v>22390816.566043399</v>
      </c>
      <c r="N11" s="40">
        <v>14475065.866186701</v>
      </c>
      <c r="O11" s="40">
        <v>4961090.1670172699</v>
      </c>
      <c r="P11" s="40">
        <v>38219596.390750997</v>
      </c>
      <c r="Q11" s="40">
        <v>2403353345.01686</v>
      </c>
    </row>
    <row r="12" spans="1:17">
      <c r="A12" s="40" t="s">
        <v>16</v>
      </c>
      <c r="B12" s="40" t="s">
        <v>25</v>
      </c>
      <c r="C12" s="40" t="s">
        <v>180</v>
      </c>
      <c r="D12" s="40">
        <v>0</v>
      </c>
      <c r="E12" s="40">
        <v>3316</v>
      </c>
      <c r="F12" s="40">
        <v>32020128.1530855</v>
      </c>
      <c r="G12" s="40">
        <v>3876284023.7252998</v>
      </c>
      <c r="H12" s="40">
        <v>3102182855.3835001</v>
      </c>
      <c r="I12" s="40">
        <v>2063829013.1386499</v>
      </c>
      <c r="J12" s="40">
        <v>580256919.13604796</v>
      </c>
      <c r="K12" s="40">
        <v>325029941.60377502</v>
      </c>
      <c r="L12" s="40">
        <v>79397268.448084593</v>
      </c>
      <c r="M12" s="40">
        <v>58171657.896854699</v>
      </c>
      <c r="N12" s="40">
        <v>44007224.956045799</v>
      </c>
      <c r="O12" s="40">
        <v>36100943.528474897</v>
      </c>
      <c r="P12" s="40">
        <v>235730935.37307701</v>
      </c>
      <c r="Q12" s="40">
        <v>10433010911.342899</v>
      </c>
    </row>
    <row r="13" spans="1:17">
      <c r="A13" s="40" t="s">
        <v>16</v>
      </c>
      <c r="B13" s="40" t="s">
        <v>25</v>
      </c>
      <c r="C13" s="40" t="s">
        <v>182</v>
      </c>
      <c r="D13" s="40">
        <v>0</v>
      </c>
      <c r="E13" s="40">
        <v>323</v>
      </c>
      <c r="F13" s="40">
        <v>2252.9810899920899</v>
      </c>
      <c r="G13" s="40">
        <v>499892439.648785</v>
      </c>
      <c r="H13" s="40">
        <v>265394039.43830201</v>
      </c>
      <c r="I13" s="40">
        <v>123820713.60136899</v>
      </c>
      <c r="J13" s="40">
        <v>30676863.517398499</v>
      </c>
      <c r="K13" s="40">
        <v>13449529.8497905</v>
      </c>
      <c r="L13" s="40">
        <v>3825099.3310633502</v>
      </c>
      <c r="M13" s="40">
        <v>2302832.4015300898</v>
      </c>
      <c r="N13" s="40">
        <v>1470538.93182687</v>
      </c>
      <c r="O13" s="40">
        <v>1000514.5721526101</v>
      </c>
      <c r="P13" s="40">
        <v>2926317.97756217</v>
      </c>
      <c r="Q13" s="40">
        <v>944761142.25087094</v>
      </c>
    </row>
    <row r="14" spans="1:17">
      <c r="A14" s="40" t="s">
        <v>16</v>
      </c>
      <c r="B14" s="40" t="s">
        <v>26</v>
      </c>
      <c r="C14" s="40" t="s">
        <v>181</v>
      </c>
      <c r="D14" s="40">
        <v>0</v>
      </c>
      <c r="E14" s="40">
        <v>29</v>
      </c>
      <c r="F14" s="40">
        <v>19661.137671042801</v>
      </c>
      <c r="G14" s="40">
        <v>207947789.32181701</v>
      </c>
      <c r="H14" s="40">
        <v>268265109.49688399</v>
      </c>
      <c r="I14" s="40">
        <v>180098072.48382801</v>
      </c>
      <c r="J14" s="40">
        <v>42739221.646756597</v>
      </c>
      <c r="K14" s="40">
        <v>29010753.2554795</v>
      </c>
      <c r="L14" s="40">
        <v>9147288.9401038103</v>
      </c>
      <c r="M14" s="40">
        <v>2112558.1325087501</v>
      </c>
      <c r="N14" s="40">
        <v>1172072.60697572</v>
      </c>
      <c r="O14" s="40">
        <v>1172072.60697572</v>
      </c>
      <c r="P14" s="40">
        <v>1711411.08908156</v>
      </c>
      <c r="Q14" s="40">
        <v>743396010.71808195</v>
      </c>
    </row>
    <row r="15" spans="1:17">
      <c r="A15" s="40" t="s">
        <v>16</v>
      </c>
      <c r="B15" s="40" t="s">
        <v>26</v>
      </c>
      <c r="C15" s="40" t="s">
        <v>180</v>
      </c>
      <c r="D15" s="40">
        <v>0</v>
      </c>
      <c r="E15" s="40">
        <v>140</v>
      </c>
      <c r="F15" s="40">
        <v>52442.556352766398</v>
      </c>
      <c r="G15" s="40">
        <v>957934621.34869397</v>
      </c>
      <c r="H15" s="40">
        <v>1344299642.5035701</v>
      </c>
      <c r="I15" s="40">
        <v>919809749.417032</v>
      </c>
      <c r="J15" s="40">
        <v>229907480.509911</v>
      </c>
      <c r="K15" s="40">
        <v>112660627.044953</v>
      </c>
      <c r="L15" s="40">
        <v>29598277.7355805</v>
      </c>
      <c r="M15" s="40">
        <v>21232911.093695801</v>
      </c>
      <c r="N15" s="40">
        <v>17002847.6883967</v>
      </c>
      <c r="O15" s="40">
        <v>12410797.5755239</v>
      </c>
      <c r="P15" s="40">
        <v>139031055.068106</v>
      </c>
      <c r="Q15" s="40">
        <v>3783940452.54181</v>
      </c>
    </row>
    <row r="16" spans="1:17">
      <c r="A16" s="40" t="s">
        <v>16</v>
      </c>
      <c r="B16" s="40" t="s">
        <v>26</v>
      </c>
      <c r="C16" s="40" t="s">
        <v>182</v>
      </c>
      <c r="D16" s="40">
        <v>0</v>
      </c>
      <c r="E16" s="40">
        <v>5</v>
      </c>
      <c r="F16" s="40">
        <v>-5.4133124649524697E-9</v>
      </c>
      <c r="G16" s="40">
        <v>94819442.787408203</v>
      </c>
      <c r="H16" s="40">
        <v>22710855.419415101</v>
      </c>
      <c r="I16" s="40">
        <v>9382726.0641921908</v>
      </c>
      <c r="J16" s="40">
        <v>5241804.0395966005</v>
      </c>
      <c r="K16" s="40">
        <v>5241804.0395966005</v>
      </c>
      <c r="L16" s="40">
        <v>1960465.54903743</v>
      </c>
      <c r="M16" s="40">
        <v>0</v>
      </c>
      <c r="N16" s="40">
        <v>0</v>
      </c>
      <c r="O16" s="40">
        <v>0</v>
      </c>
      <c r="P16" s="40">
        <v>0</v>
      </c>
      <c r="Q16" s="40">
        <v>139357097.89924601</v>
      </c>
    </row>
    <row r="17" spans="1:17">
      <c r="A17" s="40" t="s">
        <v>16</v>
      </c>
      <c r="B17" s="40" t="s">
        <v>27</v>
      </c>
      <c r="C17" s="40" t="s">
        <v>181</v>
      </c>
      <c r="D17" s="40">
        <v>0</v>
      </c>
      <c r="E17" s="40">
        <v>382</v>
      </c>
      <c r="F17" s="40">
        <v>29313154.012764901</v>
      </c>
      <c r="G17" s="40">
        <v>1081444159.2591</v>
      </c>
      <c r="H17" s="40">
        <v>961270976.91559005</v>
      </c>
      <c r="I17" s="40">
        <v>689107403.65227997</v>
      </c>
      <c r="J17" s="40">
        <v>243955524.87007299</v>
      </c>
      <c r="K17" s="40">
        <v>135386769.78902799</v>
      </c>
      <c r="L17" s="40">
        <v>37529342.334228702</v>
      </c>
      <c r="M17" s="40">
        <v>23846773.904649898</v>
      </c>
      <c r="N17" s="40">
        <v>11900798.0552352</v>
      </c>
      <c r="O17" s="40">
        <v>11287967.623062899</v>
      </c>
      <c r="P17" s="40">
        <v>124867137.87719201</v>
      </c>
      <c r="Q17" s="40">
        <v>3349910008.29321</v>
      </c>
    </row>
    <row r="18" spans="1:17">
      <c r="A18" s="40" t="s">
        <v>16</v>
      </c>
      <c r="B18" s="40" t="s">
        <v>27</v>
      </c>
      <c r="C18" s="40" t="s">
        <v>180</v>
      </c>
      <c r="D18" s="40">
        <v>0</v>
      </c>
      <c r="E18" s="40">
        <v>2128</v>
      </c>
      <c r="F18" s="40">
        <v>69839669.814380795</v>
      </c>
      <c r="G18" s="40">
        <v>5502929767.1401396</v>
      </c>
      <c r="H18" s="40">
        <v>5771946662.1157103</v>
      </c>
      <c r="I18" s="40">
        <v>4162969468.0857801</v>
      </c>
      <c r="J18" s="40">
        <v>1138565456.8382499</v>
      </c>
      <c r="K18" s="40">
        <v>655399571.076262</v>
      </c>
      <c r="L18" s="40">
        <v>197879929.63915899</v>
      </c>
      <c r="M18" s="40">
        <v>125985874.50751001</v>
      </c>
      <c r="N18" s="40">
        <v>73380346.401499406</v>
      </c>
      <c r="O18" s="40">
        <v>49332192.830516703</v>
      </c>
      <c r="P18" s="40">
        <v>455451125.45926201</v>
      </c>
      <c r="Q18" s="40">
        <v>18203680063.908501</v>
      </c>
    </row>
    <row r="19" spans="1:17">
      <c r="A19" s="40" t="s">
        <v>16</v>
      </c>
      <c r="B19" s="40" t="s">
        <v>27</v>
      </c>
      <c r="C19" s="40" t="s">
        <v>182</v>
      </c>
      <c r="D19" s="40">
        <v>0</v>
      </c>
      <c r="E19" s="40">
        <v>68</v>
      </c>
      <c r="F19" s="40">
        <v>-1.01517798611894E-8</v>
      </c>
      <c r="G19" s="40">
        <v>254045708.382653</v>
      </c>
      <c r="H19" s="40">
        <v>190897301.476484</v>
      </c>
      <c r="I19" s="40">
        <v>83239344.406016201</v>
      </c>
      <c r="J19" s="40">
        <v>12801947.098967999</v>
      </c>
      <c r="K19" s="40">
        <v>6774435.3427595804</v>
      </c>
      <c r="L19" s="40">
        <v>2459348.3736411701</v>
      </c>
      <c r="M19" s="40">
        <v>2243689.0230814498</v>
      </c>
      <c r="N19" s="40">
        <v>2243689.0230814498</v>
      </c>
      <c r="O19" s="40">
        <v>1594809.9567984201</v>
      </c>
      <c r="P19" s="40">
        <v>22865274.900520101</v>
      </c>
      <c r="Q19" s="40">
        <v>579165547.98400402</v>
      </c>
    </row>
    <row r="20" spans="1:17">
      <c r="A20" s="40" t="s">
        <v>16</v>
      </c>
      <c r="B20" s="40" t="s">
        <v>28</v>
      </c>
      <c r="C20" s="40" t="s">
        <v>181</v>
      </c>
      <c r="D20" s="40">
        <v>0</v>
      </c>
      <c r="E20" s="40">
        <v>3</v>
      </c>
      <c r="F20" s="40">
        <v>46857.338739604304</v>
      </c>
      <c r="G20" s="40">
        <v>113041829.84554601</v>
      </c>
      <c r="H20" s="40">
        <v>59874006.717117898</v>
      </c>
      <c r="I20" s="40">
        <v>187352.86412438101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173150046.76552799</v>
      </c>
    </row>
    <row r="21" spans="1:17">
      <c r="A21" s="40" t="s">
        <v>16</v>
      </c>
      <c r="B21" s="40" t="s">
        <v>28</v>
      </c>
      <c r="C21" s="40" t="s">
        <v>180</v>
      </c>
      <c r="D21" s="40">
        <v>0</v>
      </c>
      <c r="E21" s="40">
        <v>13</v>
      </c>
      <c r="F21" s="40">
        <v>56115.200575259201</v>
      </c>
      <c r="G21" s="40">
        <v>371582570.31571001</v>
      </c>
      <c r="H21" s="40">
        <v>199073721.147948</v>
      </c>
      <c r="I21" s="40">
        <v>142764921.52997899</v>
      </c>
      <c r="J21" s="40">
        <v>43870089.369437598</v>
      </c>
      <c r="K21" s="40">
        <v>19358436.344722401</v>
      </c>
      <c r="L21" s="40">
        <v>6813190.0052805804</v>
      </c>
      <c r="M21" s="40">
        <v>6369081.21687447</v>
      </c>
      <c r="N21" s="40">
        <v>2627180.53172768</v>
      </c>
      <c r="O21" s="40">
        <v>2627180.53172768</v>
      </c>
      <c r="P21" s="40">
        <v>1515262.43789678</v>
      </c>
      <c r="Q21" s="40">
        <v>796657748.63187897</v>
      </c>
    </row>
    <row r="22" spans="1:17">
      <c r="A22" s="40" t="s">
        <v>16</v>
      </c>
      <c r="B22" s="40" t="s">
        <v>28</v>
      </c>
      <c r="C22" s="40" t="s">
        <v>182</v>
      </c>
      <c r="D22" s="40">
        <v>0</v>
      </c>
      <c r="E22" s="40">
        <v>2</v>
      </c>
      <c r="F22" s="40">
        <v>-1.39698386192322E-9</v>
      </c>
      <c r="G22" s="40">
        <v>25714775.738902599</v>
      </c>
      <c r="H22" s="40">
        <v>62598887.383314803</v>
      </c>
      <c r="I22" s="40">
        <v>29444439.750978801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117758102.87319601</v>
      </c>
    </row>
    <row r="23" spans="1:17">
      <c r="A23" s="40" t="s">
        <v>29</v>
      </c>
      <c r="C23" s="40" t="s">
        <v>181</v>
      </c>
    </row>
    <row r="24" spans="1:17">
      <c r="A24" s="40" t="s">
        <v>29</v>
      </c>
      <c r="C24" s="40" t="s">
        <v>180</v>
      </c>
    </row>
    <row r="25" spans="1:17">
      <c r="A25" s="40" t="s">
        <v>29</v>
      </c>
      <c r="C25" s="40" t="s">
        <v>182</v>
      </c>
    </row>
    <row r="26" spans="1:17">
      <c r="A26" s="40" t="s">
        <v>29</v>
      </c>
      <c r="B26" s="40" t="s">
        <v>17</v>
      </c>
      <c r="C26" s="40" t="s">
        <v>181</v>
      </c>
      <c r="D26" s="40">
        <v>0</v>
      </c>
      <c r="E26" s="40">
        <v>3</v>
      </c>
      <c r="F26" s="40">
        <v>-1.5948899090290099E-8</v>
      </c>
      <c r="G26" s="40">
        <v>97659490.516179204</v>
      </c>
      <c r="H26" s="40">
        <v>121063271.584117</v>
      </c>
      <c r="I26" s="40">
        <v>139551860.10803401</v>
      </c>
      <c r="J26" s="40">
        <v>31996803.6349581</v>
      </c>
      <c r="K26" s="40">
        <v>20217059.5530647</v>
      </c>
      <c r="L26" s="40">
        <v>3815577.2697197702</v>
      </c>
      <c r="M26" s="40">
        <v>3815577.2697197702</v>
      </c>
      <c r="N26" s="40">
        <v>3815577.2697197702</v>
      </c>
      <c r="O26" s="40">
        <v>3815577.2697197702</v>
      </c>
      <c r="P26" s="40">
        <v>50162722.920210399</v>
      </c>
      <c r="Q26" s="40">
        <v>475913517.39544302</v>
      </c>
    </row>
    <row r="27" spans="1:17">
      <c r="A27" s="40" t="s">
        <v>29</v>
      </c>
      <c r="B27" s="40" t="s">
        <v>17</v>
      </c>
      <c r="C27" s="40" t="s">
        <v>180</v>
      </c>
      <c r="D27" s="40">
        <v>0</v>
      </c>
      <c r="E27" s="40">
        <v>1</v>
      </c>
      <c r="F27" s="40">
        <v>9.3132257461547901E-9</v>
      </c>
      <c r="G27" s="40">
        <v>19295625.142309599</v>
      </c>
      <c r="H27" s="40">
        <v>19295625.142309599</v>
      </c>
      <c r="I27" s="40">
        <v>19295625.142309599</v>
      </c>
      <c r="J27" s="40">
        <v>9647812.5711547993</v>
      </c>
      <c r="K27" s="40">
        <v>9647812.5711547993</v>
      </c>
      <c r="L27" s="40">
        <v>4823906.2855773997</v>
      </c>
      <c r="M27" s="40">
        <v>4823906.2855773997</v>
      </c>
      <c r="N27" s="40">
        <v>4823906.2855773997</v>
      </c>
      <c r="O27" s="40">
        <v>4823906.2855773997</v>
      </c>
      <c r="P27" s="40">
        <v>13381558.2277919</v>
      </c>
      <c r="Q27" s="40">
        <v>109859683.93934</v>
      </c>
    </row>
    <row r="28" spans="1:17">
      <c r="A28" s="40" t="s">
        <v>29</v>
      </c>
      <c r="B28" s="40" t="s">
        <v>17</v>
      </c>
      <c r="C28" s="40" t="s">
        <v>182</v>
      </c>
      <c r="D28" s="40">
        <v>0</v>
      </c>
      <c r="E28" s="40">
        <v>1</v>
      </c>
      <c r="F28" s="40">
        <v>3.7252902984619099E-9</v>
      </c>
      <c r="G28" s="40">
        <v>19620098.638819698</v>
      </c>
      <c r="H28" s="40">
        <v>19620098.638819698</v>
      </c>
      <c r="I28" s="40">
        <v>19620098.638819698</v>
      </c>
      <c r="J28" s="40">
        <v>9810049.3194098491</v>
      </c>
      <c r="K28" s="40">
        <v>9810049.3194098491</v>
      </c>
      <c r="L28" s="40">
        <v>4905024.6597049199</v>
      </c>
      <c r="M28" s="40">
        <v>4905024.6597049199</v>
      </c>
      <c r="N28" s="40">
        <v>4905024.6597049199</v>
      </c>
      <c r="O28" s="40">
        <v>4905024.6597049199</v>
      </c>
      <c r="P28" s="40">
        <v>56156305.112391002</v>
      </c>
      <c r="Q28" s="40">
        <v>154256798.30648899</v>
      </c>
    </row>
    <row r="29" spans="1:17">
      <c r="A29" s="40" t="s">
        <v>29</v>
      </c>
      <c r="B29" s="40" t="s">
        <v>24</v>
      </c>
      <c r="C29" s="40" t="s">
        <v>181</v>
      </c>
      <c r="D29" s="40">
        <v>0</v>
      </c>
      <c r="E29" s="40">
        <v>611</v>
      </c>
      <c r="F29" s="40">
        <v>1707.3868903846001</v>
      </c>
      <c r="G29" s="40">
        <v>378275843.890351</v>
      </c>
      <c r="H29" s="40">
        <v>163247760.236168</v>
      </c>
      <c r="I29" s="40">
        <v>73713660.1120767</v>
      </c>
      <c r="J29" s="40">
        <v>16469007.2278799</v>
      </c>
      <c r="K29" s="40">
        <v>12326133.5591275</v>
      </c>
      <c r="L29" s="40">
        <v>9564403.9882909898</v>
      </c>
      <c r="M29" s="40">
        <v>8806682.9758891892</v>
      </c>
      <c r="N29" s="40">
        <v>4537011.6476400802</v>
      </c>
      <c r="O29" s="40">
        <v>4908048.3283553896</v>
      </c>
      <c r="P29" s="40">
        <v>25497627.617566001</v>
      </c>
      <c r="Q29" s="40">
        <v>697347886.97023594</v>
      </c>
    </row>
    <row r="30" spans="1:17">
      <c r="A30" s="40" t="s">
        <v>29</v>
      </c>
      <c r="B30" s="40" t="s">
        <v>24</v>
      </c>
      <c r="C30" s="40" t="s">
        <v>180</v>
      </c>
      <c r="D30" s="40">
        <v>0</v>
      </c>
      <c r="E30" s="40">
        <v>279</v>
      </c>
      <c r="F30" s="40">
        <v>-1.7735146684572101E-9</v>
      </c>
      <c r="G30" s="40">
        <v>167141981.70289001</v>
      </c>
      <c r="H30" s="40">
        <v>74040607.546230599</v>
      </c>
      <c r="I30" s="40">
        <v>22449603.053792998</v>
      </c>
      <c r="J30" s="40">
        <v>7614064.1224132301</v>
      </c>
      <c r="K30" s="40">
        <v>4900587.3133419203</v>
      </c>
      <c r="L30" s="40">
        <v>1667070.3228686801</v>
      </c>
      <c r="M30" s="40">
        <v>2596935.2099515698</v>
      </c>
      <c r="N30" s="40">
        <v>3611025.82340563</v>
      </c>
      <c r="O30" s="40">
        <v>1424746.7596255201</v>
      </c>
      <c r="P30" s="40">
        <v>8039825.1727362098</v>
      </c>
      <c r="Q30" s="40">
        <v>293486447.02725703</v>
      </c>
    </row>
    <row r="31" spans="1:17">
      <c r="A31" s="40" t="s">
        <v>29</v>
      </c>
      <c r="B31" s="40" t="s">
        <v>24</v>
      </c>
      <c r="C31" s="40" t="s">
        <v>182</v>
      </c>
      <c r="D31" s="40">
        <v>0</v>
      </c>
      <c r="E31" s="40">
        <v>2312</v>
      </c>
      <c r="F31" s="40">
        <v>62015464.427377298</v>
      </c>
      <c r="G31" s="40">
        <v>743806380.01328194</v>
      </c>
      <c r="H31" s="40">
        <v>126118707.87917501</v>
      </c>
      <c r="I31" s="40">
        <v>84720150.462402999</v>
      </c>
      <c r="J31" s="40">
        <v>28867285.0623799</v>
      </c>
      <c r="K31" s="40">
        <v>19422286.4766609</v>
      </c>
      <c r="L31" s="40">
        <v>7476421.9052950898</v>
      </c>
      <c r="M31" s="40">
        <v>5257223.1026160596</v>
      </c>
      <c r="N31" s="40">
        <v>5209915.7066525603</v>
      </c>
      <c r="O31" s="40">
        <v>4640673.6534352396</v>
      </c>
      <c r="P31" s="40">
        <v>43526419.924869701</v>
      </c>
      <c r="Q31" s="40">
        <v>1131060928.61415</v>
      </c>
    </row>
    <row r="32" spans="1:17">
      <c r="A32" s="40" t="s">
        <v>29</v>
      </c>
      <c r="B32" s="40" t="s">
        <v>25</v>
      </c>
      <c r="C32" s="40" t="s">
        <v>181</v>
      </c>
      <c r="D32" s="40">
        <v>0</v>
      </c>
      <c r="E32" s="40">
        <v>624</v>
      </c>
      <c r="F32" s="40">
        <v>3629.5226399605499</v>
      </c>
      <c r="G32" s="40">
        <v>1037854286.24139</v>
      </c>
      <c r="H32" s="40">
        <v>470233573.62835997</v>
      </c>
      <c r="I32" s="40">
        <v>193383440.273554</v>
      </c>
      <c r="J32" s="40">
        <v>92972889.216506094</v>
      </c>
      <c r="K32" s="40">
        <v>83725010.831353694</v>
      </c>
      <c r="L32" s="40">
        <v>26757320.193668202</v>
      </c>
      <c r="M32" s="40">
        <v>27461303.1621117</v>
      </c>
      <c r="N32" s="40">
        <v>24699439.180791002</v>
      </c>
      <c r="O32" s="40">
        <v>17874087.820992298</v>
      </c>
      <c r="P32" s="40">
        <v>62315565.458468303</v>
      </c>
      <c r="Q32" s="40">
        <v>2037280545.52984</v>
      </c>
    </row>
    <row r="33" spans="1:17">
      <c r="A33" s="40" t="s">
        <v>29</v>
      </c>
      <c r="B33" s="40" t="s">
        <v>25</v>
      </c>
      <c r="C33" s="40" t="s">
        <v>180</v>
      </c>
      <c r="D33" s="40">
        <v>0</v>
      </c>
      <c r="E33" s="40">
        <v>222</v>
      </c>
      <c r="F33" s="40">
        <v>4672.9196153597004</v>
      </c>
      <c r="G33" s="40">
        <v>340175268.436957</v>
      </c>
      <c r="H33" s="40">
        <v>181079051.339782</v>
      </c>
      <c r="I33" s="40">
        <v>82351915.221700907</v>
      </c>
      <c r="J33" s="40">
        <v>34756131.892750204</v>
      </c>
      <c r="K33" s="40">
        <v>28747768.791492902</v>
      </c>
      <c r="L33" s="40">
        <v>11148780.524560601</v>
      </c>
      <c r="M33" s="40">
        <v>6290594.6650246996</v>
      </c>
      <c r="N33" s="40">
        <v>4233143.44147975</v>
      </c>
      <c r="O33" s="40">
        <v>3151742.1738260901</v>
      </c>
      <c r="P33" s="40">
        <v>19033685.222582102</v>
      </c>
      <c r="Q33" s="40">
        <v>710972754.62977099</v>
      </c>
    </row>
    <row r="34" spans="1:17">
      <c r="A34" s="40" t="s">
        <v>29</v>
      </c>
      <c r="B34" s="40" t="s">
        <v>25</v>
      </c>
      <c r="C34" s="40" t="s">
        <v>182</v>
      </c>
      <c r="D34" s="40">
        <v>0</v>
      </c>
      <c r="E34" s="40">
        <v>531</v>
      </c>
      <c r="F34" s="40">
        <v>98690977.320705995</v>
      </c>
      <c r="G34" s="40">
        <v>839447365.51645601</v>
      </c>
      <c r="H34" s="40">
        <v>347497254.771936</v>
      </c>
      <c r="I34" s="40">
        <v>195607197.13620901</v>
      </c>
      <c r="J34" s="40">
        <v>62854906.335565202</v>
      </c>
      <c r="K34" s="40">
        <v>44700762.384775601</v>
      </c>
      <c r="L34" s="40">
        <v>15733605.561240001</v>
      </c>
      <c r="M34" s="40">
        <v>13941969.2076851</v>
      </c>
      <c r="N34" s="40">
        <v>13921622.6346636</v>
      </c>
      <c r="O34" s="40">
        <v>12497662.7878682</v>
      </c>
      <c r="P34" s="40">
        <v>69743828.157953605</v>
      </c>
      <c r="Q34" s="40">
        <v>1714637151.8150599</v>
      </c>
    </row>
    <row r="35" spans="1:17">
      <c r="A35" s="40" t="s">
        <v>29</v>
      </c>
      <c r="B35" s="40" t="s">
        <v>26</v>
      </c>
      <c r="C35" s="40" t="s">
        <v>181</v>
      </c>
      <c r="D35" s="40">
        <v>0</v>
      </c>
      <c r="E35" s="40">
        <v>107</v>
      </c>
      <c r="F35" s="40">
        <v>-6.4603227656334599E-8</v>
      </c>
      <c r="G35" s="40">
        <v>1210259384.3481801</v>
      </c>
      <c r="H35" s="40">
        <v>890137311.56833696</v>
      </c>
      <c r="I35" s="40">
        <v>520139868.14415401</v>
      </c>
      <c r="J35" s="40">
        <v>204067498.22604799</v>
      </c>
      <c r="K35" s="40">
        <v>118045090.13990299</v>
      </c>
      <c r="L35" s="40">
        <v>38620037.218675397</v>
      </c>
      <c r="M35" s="40">
        <v>30867556.511805899</v>
      </c>
      <c r="N35" s="40">
        <v>20614557.091329802</v>
      </c>
      <c r="O35" s="40">
        <v>17785115.560672998</v>
      </c>
      <c r="P35" s="40">
        <v>110842441.53932799</v>
      </c>
      <c r="Q35" s="40">
        <v>3161378860.3484302</v>
      </c>
    </row>
    <row r="36" spans="1:17">
      <c r="A36" s="40" t="s">
        <v>29</v>
      </c>
      <c r="B36" s="40" t="s">
        <v>26</v>
      </c>
      <c r="C36" s="40" t="s">
        <v>180</v>
      </c>
      <c r="D36" s="40">
        <v>0</v>
      </c>
      <c r="E36" s="40">
        <v>48</v>
      </c>
      <c r="F36" s="40">
        <v>-5.2386894822120698E-10</v>
      </c>
      <c r="G36" s="40">
        <v>294711082.324579</v>
      </c>
      <c r="H36" s="40">
        <v>331000792.66781402</v>
      </c>
      <c r="I36" s="40">
        <v>286484695.00746202</v>
      </c>
      <c r="J36" s="40">
        <v>110866272.872814</v>
      </c>
      <c r="K36" s="40">
        <v>101458851.716732</v>
      </c>
      <c r="L36" s="40">
        <v>41448749.4313372</v>
      </c>
      <c r="M36" s="40">
        <v>33386551.526393801</v>
      </c>
      <c r="N36" s="40">
        <v>29691858.787404601</v>
      </c>
      <c r="O36" s="40">
        <v>27889401.130760901</v>
      </c>
      <c r="P36" s="40">
        <v>168343508.33725601</v>
      </c>
      <c r="Q36" s="40">
        <v>1425281763.8025501</v>
      </c>
    </row>
    <row r="37" spans="1:17">
      <c r="A37" s="40" t="s">
        <v>29</v>
      </c>
      <c r="B37" s="40" t="s">
        <v>26</v>
      </c>
      <c r="C37" s="40" t="s">
        <v>182</v>
      </c>
      <c r="D37" s="40">
        <v>0</v>
      </c>
      <c r="E37" s="40">
        <v>71</v>
      </c>
      <c r="F37" s="40">
        <v>293539123.77937299</v>
      </c>
      <c r="G37" s="40">
        <v>464264480.34829402</v>
      </c>
      <c r="H37" s="40">
        <v>338537118.44990402</v>
      </c>
      <c r="I37" s="40">
        <v>293661721.53701901</v>
      </c>
      <c r="J37" s="40">
        <v>130011908.565231</v>
      </c>
      <c r="K37" s="40">
        <v>101427974.02326401</v>
      </c>
      <c r="L37" s="40">
        <v>42072536.536466897</v>
      </c>
      <c r="M37" s="40">
        <v>33340706.811530501</v>
      </c>
      <c r="N37" s="40">
        <v>27082040.019483201</v>
      </c>
      <c r="O37" s="40">
        <v>20904933.320046999</v>
      </c>
      <c r="P37" s="40">
        <v>152544719.387541</v>
      </c>
      <c r="Q37" s="40">
        <v>1897387262.7781501</v>
      </c>
    </row>
    <row r="38" spans="1:17">
      <c r="A38" s="40" t="s">
        <v>29</v>
      </c>
      <c r="B38" s="40" t="s">
        <v>27</v>
      </c>
      <c r="C38" s="40" t="s">
        <v>181</v>
      </c>
      <c r="D38" s="40">
        <v>0</v>
      </c>
      <c r="E38" s="40">
        <v>772</v>
      </c>
      <c r="F38" s="40">
        <v>16127032.0322691</v>
      </c>
      <c r="G38" s="40">
        <v>3006093237.4342699</v>
      </c>
      <c r="H38" s="40">
        <v>1801505796.32165</v>
      </c>
      <c r="I38" s="40">
        <v>1096660732.14256</v>
      </c>
      <c r="J38" s="40">
        <v>408715951.52423501</v>
      </c>
      <c r="K38" s="40">
        <v>314971998.918405</v>
      </c>
      <c r="L38" s="40">
        <v>127148097.052238</v>
      </c>
      <c r="M38" s="40">
        <v>104444464.699001</v>
      </c>
      <c r="N38" s="40">
        <v>87592046.8136805</v>
      </c>
      <c r="O38" s="40">
        <v>70880337.619431898</v>
      </c>
      <c r="P38" s="40">
        <v>292153435.42877603</v>
      </c>
      <c r="Q38" s="40">
        <v>7326293129.9865198</v>
      </c>
    </row>
    <row r="39" spans="1:17">
      <c r="A39" s="40" t="s">
        <v>29</v>
      </c>
      <c r="B39" s="40" t="s">
        <v>27</v>
      </c>
      <c r="C39" s="40" t="s">
        <v>180</v>
      </c>
      <c r="D39" s="40">
        <v>0</v>
      </c>
      <c r="E39" s="40">
        <v>267</v>
      </c>
      <c r="F39" s="40">
        <v>12385171.363973901</v>
      </c>
      <c r="G39" s="40">
        <v>811821143.31129301</v>
      </c>
      <c r="H39" s="40">
        <v>572713218.70773101</v>
      </c>
      <c r="I39" s="40">
        <v>444228755.88589603</v>
      </c>
      <c r="J39" s="40">
        <v>191925770.03211501</v>
      </c>
      <c r="K39" s="40">
        <v>167355652.620067</v>
      </c>
      <c r="L39" s="40">
        <v>69345732.058114499</v>
      </c>
      <c r="M39" s="40">
        <v>57050000.862865597</v>
      </c>
      <c r="N39" s="40">
        <v>46302309.668958798</v>
      </c>
      <c r="O39" s="40">
        <v>40159208.1167145</v>
      </c>
      <c r="P39" s="40">
        <v>168536362.331485</v>
      </c>
      <c r="Q39" s="40">
        <v>2581823324.9592199</v>
      </c>
    </row>
    <row r="40" spans="1:17">
      <c r="A40" s="40" t="s">
        <v>29</v>
      </c>
      <c r="B40" s="40" t="s">
        <v>27</v>
      </c>
      <c r="C40" s="40" t="s">
        <v>182</v>
      </c>
      <c r="D40" s="40">
        <v>0</v>
      </c>
      <c r="E40" s="40">
        <v>558</v>
      </c>
      <c r="F40" s="40">
        <v>335961941.47491598</v>
      </c>
      <c r="G40" s="40">
        <v>1860201632.9268</v>
      </c>
      <c r="H40" s="40">
        <v>1220767652.2549801</v>
      </c>
      <c r="I40" s="40">
        <v>893246196.97399199</v>
      </c>
      <c r="J40" s="40">
        <v>293624970.343651</v>
      </c>
      <c r="K40" s="40">
        <v>214012347.332605</v>
      </c>
      <c r="L40" s="40">
        <v>89132243.764352903</v>
      </c>
      <c r="M40" s="40">
        <v>72767334.918389902</v>
      </c>
      <c r="N40" s="40">
        <v>59852127.361704499</v>
      </c>
      <c r="O40" s="40">
        <v>49244586.899783</v>
      </c>
      <c r="P40" s="40">
        <v>223959135.198962</v>
      </c>
      <c r="Q40" s="40">
        <v>5312770169.4501305</v>
      </c>
    </row>
    <row r="41" spans="1:17">
      <c r="A41" s="40" t="s">
        <v>29</v>
      </c>
      <c r="B41" s="40" t="s">
        <v>28</v>
      </c>
      <c r="C41" s="40" t="s">
        <v>181</v>
      </c>
      <c r="D41" s="40">
        <v>0</v>
      </c>
      <c r="E41" s="40">
        <v>15</v>
      </c>
      <c r="F41" s="40">
        <v>7.6834112405776994E-9</v>
      </c>
      <c r="G41" s="40">
        <v>432291340.12763399</v>
      </c>
      <c r="H41" s="40">
        <v>305896854.82551497</v>
      </c>
      <c r="I41" s="40">
        <v>124793730.899939</v>
      </c>
      <c r="J41" s="40">
        <v>22722260.770818401</v>
      </c>
      <c r="K41" s="40">
        <v>20137950.3027546</v>
      </c>
      <c r="L41" s="40">
        <v>10068975.1513773</v>
      </c>
      <c r="M41" s="40">
        <v>10068975.1513773</v>
      </c>
      <c r="N41" s="40">
        <v>10068975.1513773</v>
      </c>
      <c r="O41" s="40">
        <v>10068975.1513773</v>
      </c>
      <c r="P41" s="40">
        <v>45403827.1825222</v>
      </c>
      <c r="Q41" s="40">
        <v>991521864.714692</v>
      </c>
    </row>
    <row r="42" spans="1:17">
      <c r="A42" s="40" t="s">
        <v>29</v>
      </c>
      <c r="B42" s="40" t="s">
        <v>28</v>
      </c>
      <c r="C42" s="40" t="s">
        <v>180</v>
      </c>
      <c r="D42" s="40">
        <v>0</v>
      </c>
      <c r="E42" s="40">
        <v>7</v>
      </c>
      <c r="F42" s="40">
        <v>3.0267983675003101E-9</v>
      </c>
      <c r="G42" s="40">
        <v>84743430.712397605</v>
      </c>
      <c r="H42" s="40">
        <v>109466911.349573</v>
      </c>
      <c r="I42" s="40">
        <v>124269330.91573399</v>
      </c>
      <c r="J42" s="40">
        <v>49660244.1316019</v>
      </c>
      <c r="K42" s="40">
        <v>37784587.071933098</v>
      </c>
      <c r="L42" s="40">
        <v>11033948.2295892</v>
      </c>
      <c r="M42" s="40">
        <v>3944971.3732127198</v>
      </c>
      <c r="N42" s="40">
        <v>3159598.3433386702</v>
      </c>
      <c r="O42" s="40">
        <v>3159598.3433386702</v>
      </c>
      <c r="P42" s="40">
        <v>70649380.555618197</v>
      </c>
      <c r="Q42" s="40">
        <v>497872001.02633601</v>
      </c>
    </row>
    <row r="43" spans="1:17">
      <c r="A43" s="40" t="s">
        <v>29</v>
      </c>
      <c r="B43" s="40" t="s">
        <v>28</v>
      </c>
      <c r="C43" s="40" t="s">
        <v>182</v>
      </c>
      <c r="D43" s="40">
        <v>0</v>
      </c>
      <c r="E43" s="40">
        <v>13</v>
      </c>
      <c r="F43" s="40">
        <v>53262212.135380998</v>
      </c>
      <c r="G43" s="40">
        <v>211165945.14210099</v>
      </c>
      <c r="H43" s="40">
        <v>220844265.119019</v>
      </c>
      <c r="I43" s="40">
        <v>163871803.511309</v>
      </c>
      <c r="J43" s="40">
        <v>62448088.773381203</v>
      </c>
      <c r="K43" s="40">
        <v>52850984.900658697</v>
      </c>
      <c r="L43" s="40">
        <v>20182583.9043901</v>
      </c>
      <c r="M43" s="40">
        <v>12130064.958879299</v>
      </c>
      <c r="N43" s="40">
        <v>10652123.339377601</v>
      </c>
      <c r="O43" s="40">
        <v>10652123.339377601</v>
      </c>
      <c r="P43" s="40">
        <v>44552829.9403667</v>
      </c>
      <c r="Q43" s="40">
        <v>862613025.06424105</v>
      </c>
    </row>
    <row r="44" spans="1:17">
      <c r="A44" s="40" t="s">
        <v>30</v>
      </c>
      <c r="C44" s="40" t="s">
        <v>181</v>
      </c>
    </row>
    <row r="45" spans="1:17">
      <c r="A45" s="40" t="s">
        <v>30</v>
      </c>
      <c r="C45" s="40" t="s">
        <v>180</v>
      </c>
      <c r="D45" s="40">
        <v>0</v>
      </c>
      <c r="E45" s="40">
        <v>2</v>
      </c>
      <c r="F45" s="40">
        <v>-232730.123188153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-232730.123188153</v>
      </c>
    </row>
    <row r="46" spans="1:17">
      <c r="A46" s="40" t="s">
        <v>30</v>
      </c>
      <c r="C46" s="40" t="s">
        <v>182</v>
      </c>
    </row>
    <row r="47" spans="1:17">
      <c r="A47" s="40" t="s">
        <v>30</v>
      </c>
      <c r="B47" s="40" t="s">
        <v>17</v>
      </c>
      <c r="C47" s="40" t="s">
        <v>181</v>
      </c>
    </row>
    <row r="48" spans="1:17">
      <c r="A48" s="40" t="s">
        <v>30</v>
      </c>
      <c r="B48" s="40" t="s">
        <v>17</v>
      </c>
      <c r="C48" s="40" t="s">
        <v>180</v>
      </c>
    </row>
    <row r="49" spans="1:17">
      <c r="A49" s="40" t="s">
        <v>30</v>
      </c>
      <c r="B49" s="40" t="s">
        <v>17</v>
      </c>
      <c r="C49" s="40" t="s">
        <v>182</v>
      </c>
    </row>
    <row r="50" spans="1:17">
      <c r="A50" s="40" t="s">
        <v>30</v>
      </c>
      <c r="B50" s="40" t="s">
        <v>24</v>
      </c>
      <c r="C50" s="40" t="s">
        <v>181</v>
      </c>
      <c r="D50" s="40">
        <v>0</v>
      </c>
      <c r="E50" s="40">
        <v>11282</v>
      </c>
      <c r="F50" s="40">
        <v>5578495.79738269</v>
      </c>
      <c r="G50" s="40">
        <v>2691438162.21207</v>
      </c>
      <c r="H50" s="40">
        <v>2347988050.7913599</v>
      </c>
      <c r="I50" s="40">
        <v>1647280423.55533</v>
      </c>
      <c r="J50" s="40">
        <v>391548038.80302697</v>
      </c>
      <c r="K50" s="40">
        <v>162326071.091104</v>
      </c>
      <c r="L50" s="40">
        <v>41223902.702410102</v>
      </c>
      <c r="M50" s="40">
        <v>27200291.0069011</v>
      </c>
      <c r="N50" s="40">
        <v>18449552.347098999</v>
      </c>
      <c r="O50" s="40">
        <v>13431068.6772951</v>
      </c>
      <c r="P50" s="40">
        <v>35466744.172899902</v>
      </c>
      <c r="Q50" s="40">
        <v>7381930801.1568804</v>
      </c>
    </row>
    <row r="51" spans="1:17">
      <c r="A51" s="40" t="s">
        <v>30</v>
      </c>
      <c r="B51" s="40" t="s">
        <v>24</v>
      </c>
      <c r="C51" s="40" t="s">
        <v>180</v>
      </c>
      <c r="D51" s="40">
        <v>0</v>
      </c>
      <c r="E51" s="40">
        <v>11491</v>
      </c>
      <c r="F51" s="40">
        <v>11687575.4996858</v>
      </c>
      <c r="G51" s="40">
        <v>2876304648.57827</v>
      </c>
      <c r="H51" s="40">
        <v>2445871156.5208402</v>
      </c>
      <c r="I51" s="40">
        <v>1741243610.49856</v>
      </c>
      <c r="J51" s="40">
        <v>389485361.10992301</v>
      </c>
      <c r="K51" s="40">
        <v>166757581.57865399</v>
      </c>
      <c r="L51" s="40">
        <v>42592909.991234697</v>
      </c>
      <c r="M51" s="40">
        <v>29575905.360858899</v>
      </c>
      <c r="N51" s="40">
        <v>20819921.275798101</v>
      </c>
      <c r="O51" s="40">
        <v>14822556.7915363</v>
      </c>
      <c r="P51" s="40">
        <v>53637799.502103798</v>
      </c>
      <c r="Q51" s="40">
        <v>7792799026.7074804</v>
      </c>
    </row>
    <row r="52" spans="1:17">
      <c r="A52" s="40" t="s">
        <v>30</v>
      </c>
      <c r="B52" s="40" t="s">
        <v>24</v>
      </c>
      <c r="C52" s="40" t="s">
        <v>182</v>
      </c>
      <c r="D52" s="40">
        <v>0</v>
      </c>
      <c r="E52" s="40">
        <v>9491</v>
      </c>
      <c r="F52" s="40">
        <v>1183613.00468975</v>
      </c>
      <c r="G52" s="40">
        <v>1757112247.74685</v>
      </c>
      <c r="H52" s="40">
        <v>1191654757.78949</v>
      </c>
      <c r="I52" s="40">
        <v>652306021.87646198</v>
      </c>
      <c r="J52" s="40">
        <v>152998024.32777601</v>
      </c>
      <c r="K52" s="40">
        <v>78353001.706646696</v>
      </c>
      <c r="L52" s="40">
        <v>20498625.860482</v>
      </c>
      <c r="M52" s="40">
        <v>13159867.4426235</v>
      </c>
      <c r="N52" s="40">
        <v>7043523.9785184199</v>
      </c>
      <c r="O52" s="40">
        <v>4286530.4052494299</v>
      </c>
      <c r="P52" s="40">
        <v>13465371.209925501</v>
      </c>
      <c r="Q52" s="40">
        <v>3892061585.3487201</v>
      </c>
    </row>
    <row r="53" spans="1:17">
      <c r="A53" s="40" t="s">
        <v>30</v>
      </c>
      <c r="B53" s="40" t="s">
        <v>25</v>
      </c>
      <c r="C53" s="40" t="s">
        <v>181</v>
      </c>
      <c r="D53" s="40">
        <v>0</v>
      </c>
      <c r="E53" s="40">
        <v>224</v>
      </c>
      <c r="F53" s="40">
        <v>-1.0595613275654599E-9</v>
      </c>
      <c r="G53" s="40">
        <v>180350091.37725201</v>
      </c>
      <c r="H53" s="40">
        <v>184699865.70724201</v>
      </c>
      <c r="I53" s="40">
        <v>145153467.98125601</v>
      </c>
      <c r="J53" s="40">
        <v>39893025.762628697</v>
      </c>
      <c r="K53" s="40">
        <v>19460115.6230078</v>
      </c>
      <c r="L53" s="40">
        <v>5690481.4438126199</v>
      </c>
      <c r="M53" s="40">
        <v>3953386.40232823</v>
      </c>
      <c r="N53" s="40">
        <v>2586945.26571644</v>
      </c>
      <c r="O53" s="40">
        <v>2150083.3257370498</v>
      </c>
      <c r="P53" s="40">
        <v>6354662.1941453703</v>
      </c>
      <c r="Q53" s="40">
        <v>590292125.08312595</v>
      </c>
    </row>
    <row r="54" spans="1:17">
      <c r="A54" s="40" t="s">
        <v>30</v>
      </c>
      <c r="B54" s="40" t="s">
        <v>25</v>
      </c>
      <c r="C54" s="40" t="s">
        <v>180</v>
      </c>
      <c r="D54" s="40">
        <v>0</v>
      </c>
      <c r="E54" s="40">
        <v>429</v>
      </c>
      <c r="F54" s="40">
        <v>1.08911990537308E-10</v>
      </c>
      <c r="G54" s="40">
        <v>341056311.87868601</v>
      </c>
      <c r="H54" s="40">
        <v>340128463.52252901</v>
      </c>
      <c r="I54" s="40">
        <v>291160854.51034898</v>
      </c>
      <c r="J54" s="40">
        <v>74740020.127812907</v>
      </c>
      <c r="K54" s="40">
        <v>34888686.146406598</v>
      </c>
      <c r="L54" s="40">
        <v>11446784.8789938</v>
      </c>
      <c r="M54" s="40">
        <v>8927162.1701353509</v>
      </c>
      <c r="N54" s="40">
        <v>7306825.5709091304</v>
      </c>
      <c r="O54" s="40">
        <v>5126772.4760598</v>
      </c>
      <c r="P54" s="40">
        <v>29638830.547610398</v>
      </c>
      <c r="Q54" s="40">
        <v>1144420711.8294899</v>
      </c>
    </row>
    <row r="55" spans="1:17">
      <c r="A55" s="40" t="s">
        <v>30</v>
      </c>
      <c r="B55" s="40" t="s">
        <v>25</v>
      </c>
      <c r="C55" s="40" t="s">
        <v>182</v>
      </c>
      <c r="D55" s="40">
        <v>0</v>
      </c>
      <c r="E55" s="40">
        <v>45</v>
      </c>
      <c r="F55" s="40">
        <v>1.07729647425003E-9</v>
      </c>
      <c r="G55" s="40">
        <v>34017463.750906996</v>
      </c>
      <c r="H55" s="40">
        <v>35285825.7663932</v>
      </c>
      <c r="I55" s="40">
        <v>30759507.5390344</v>
      </c>
      <c r="J55" s="40">
        <v>9436617.6654770803</v>
      </c>
      <c r="K55" s="40">
        <v>6041501.4425519099</v>
      </c>
      <c r="L55" s="40">
        <v>1837941.4453479799</v>
      </c>
      <c r="M55" s="40">
        <v>1394583.06975277</v>
      </c>
      <c r="N55" s="40">
        <v>1089990.10294902</v>
      </c>
      <c r="O55" s="40">
        <v>832048.49211894895</v>
      </c>
      <c r="P55" s="40">
        <v>2398921.22214399</v>
      </c>
      <c r="Q55" s="40">
        <v>123094400.496676</v>
      </c>
    </row>
    <row r="56" spans="1:17">
      <c r="A56" s="40" t="s">
        <v>30</v>
      </c>
      <c r="B56" s="40" t="s">
        <v>26</v>
      </c>
      <c r="C56" s="40" t="s">
        <v>181</v>
      </c>
    </row>
    <row r="57" spans="1:17">
      <c r="A57" s="40" t="s">
        <v>30</v>
      </c>
      <c r="B57" s="40" t="s">
        <v>26</v>
      </c>
      <c r="C57" s="40" t="s">
        <v>180</v>
      </c>
    </row>
    <row r="58" spans="1:17">
      <c r="A58" s="40" t="s">
        <v>30</v>
      </c>
      <c r="B58" s="40" t="s">
        <v>26</v>
      </c>
      <c r="C58" s="40" t="s">
        <v>182</v>
      </c>
    </row>
    <row r="59" spans="1:17">
      <c r="A59" s="40" t="s">
        <v>30</v>
      </c>
      <c r="B59" s="40" t="s">
        <v>27</v>
      </c>
      <c r="C59" s="40" t="s">
        <v>181</v>
      </c>
      <c r="D59" s="40">
        <v>0</v>
      </c>
      <c r="E59" s="40">
        <v>8</v>
      </c>
      <c r="F59" s="40">
        <v>-4.0745362639427202E-9</v>
      </c>
      <c r="G59" s="40">
        <v>20087219.9263652</v>
      </c>
      <c r="H59" s="40">
        <v>20071499.6974696</v>
      </c>
      <c r="I59" s="40">
        <v>14775088.2548282</v>
      </c>
      <c r="J59" s="40">
        <v>4766322.2231360301</v>
      </c>
      <c r="K59" s="40">
        <v>1910154.4132813399</v>
      </c>
      <c r="L59" s="40">
        <v>712485.533745475</v>
      </c>
      <c r="M59" s="40">
        <v>712485.533745475</v>
      </c>
      <c r="N59" s="40">
        <v>712485.533745475</v>
      </c>
      <c r="O59" s="40">
        <v>712485.533745475</v>
      </c>
      <c r="P59" s="40">
        <v>2064206.06595876</v>
      </c>
      <c r="Q59" s="40">
        <v>66524432.716021098</v>
      </c>
    </row>
    <row r="60" spans="1:17">
      <c r="A60" s="40" t="s">
        <v>30</v>
      </c>
      <c r="B60" s="40" t="s">
        <v>27</v>
      </c>
      <c r="C60" s="40" t="s">
        <v>180</v>
      </c>
      <c r="D60" s="40">
        <v>0</v>
      </c>
      <c r="E60" s="40">
        <v>26</v>
      </c>
      <c r="F60" s="40">
        <v>7.2759576141834298E-11</v>
      </c>
      <c r="G60" s="40">
        <v>47187286.537365101</v>
      </c>
      <c r="H60" s="40">
        <v>48417380.100954801</v>
      </c>
      <c r="I60" s="40">
        <v>36082682.731844097</v>
      </c>
      <c r="J60" s="40">
        <v>6633692.4212618498</v>
      </c>
      <c r="K60" s="40">
        <v>4592756.9097179398</v>
      </c>
      <c r="L60" s="40">
        <v>1669587.6545717299</v>
      </c>
      <c r="M60" s="40">
        <v>1058881.6314042199</v>
      </c>
      <c r="N60" s="40">
        <v>918923.00598332495</v>
      </c>
      <c r="O60" s="40">
        <v>918923.00598332495</v>
      </c>
      <c r="P60" s="40">
        <v>12690857.560275299</v>
      </c>
      <c r="Q60" s="40">
        <v>160170971.55936199</v>
      </c>
    </row>
    <row r="61" spans="1:17">
      <c r="A61" s="40" t="s">
        <v>30</v>
      </c>
      <c r="B61" s="40" t="s">
        <v>27</v>
      </c>
      <c r="C61" s="40" t="s">
        <v>182</v>
      </c>
      <c r="D61" s="40">
        <v>0</v>
      </c>
      <c r="E61" s="40">
        <v>1</v>
      </c>
      <c r="F61" s="40">
        <v>2.91038304567337E-11</v>
      </c>
      <c r="G61" s="40">
        <v>1789124.7593946999</v>
      </c>
      <c r="H61" s="40">
        <v>1789124.7593946999</v>
      </c>
      <c r="I61" s="40">
        <v>1476741.1654558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5054990.6842451999</v>
      </c>
    </row>
    <row r="62" spans="1:17">
      <c r="A62" s="40" t="s">
        <v>30</v>
      </c>
      <c r="B62" s="40" t="s">
        <v>28</v>
      </c>
      <c r="C62" s="40" t="s">
        <v>181</v>
      </c>
    </row>
    <row r="63" spans="1:17">
      <c r="A63" s="40" t="s">
        <v>30</v>
      </c>
      <c r="B63" s="40" t="s">
        <v>28</v>
      </c>
      <c r="C63" s="40" t="s">
        <v>180</v>
      </c>
    </row>
    <row r="64" spans="1:17">
      <c r="A64" s="40" t="s">
        <v>30</v>
      </c>
      <c r="B64" s="40" t="s">
        <v>28</v>
      </c>
      <c r="C64" s="40" t="s">
        <v>182</v>
      </c>
    </row>
    <row r="65" spans="1:17">
      <c r="A65" s="40" t="s">
        <v>54</v>
      </c>
      <c r="C65" s="40" t="s">
        <v>181</v>
      </c>
    </row>
    <row r="66" spans="1:17">
      <c r="A66" s="40" t="s">
        <v>54</v>
      </c>
      <c r="C66" s="40" t="s">
        <v>180</v>
      </c>
    </row>
    <row r="67" spans="1:17">
      <c r="A67" s="40" t="s">
        <v>54</v>
      </c>
      <c r="C67" s="40" t="s">
        <v>182</v>
      </c>
    </row>
    <row r="68" spans="1:17">
      <c r="A68" s="40" t="s">
        <v>54</v>
      </c>
      <c r="B68" s="40" t="s">
        <v>17</v>
      </c>
      <c r="C68" s="40" t="s">
        <v>181</v>
      </c>
      <c r="D68" s="40">
        <v>0</v>
      </c>
      <c r="E68" s="40">
        <v>7</v>
      </c>
      <c r="F68" s="40">
        <v>-1.0547228157520299E-7</v>
      </c>
      <c r="G68" s="40">
        <v>408440911.33743697</v>
      </c>
      <c r="H68" s="40">
        <v>560649524.74339294</v>
      </c>
      <c r="I68" s="40">
        <v>172931579.54771999</v>
      </c>
      <c r="J68" s="40">
        <v>55902363.376291998</v>
      </c>
      <c r="K68" s="40">
        <v>55902363.376291998</v>
      </c>
      <c r="L68" s="40">
        <v>27951181.688145999</v>
      </c>
      <c r="M68" s="40">
        <v>27951181.688145999</v>
      </c>
      <c r="N68" s="40">
        <v>27951181.688145999</v>
      </c>
      <c r="O68" s="40">
        <v>21406383.226745199</v>
      </c>
      <c r="P68" s="40">
        <v>151595719.269844</v>
      </c>
      <c r="Q68" s="40">
        <v>1510682389.9421599</v>
      </c>
    </row>
    <row r="69" spans="1:17">
      <c r="A69" s="40" t="s">
        <v>54</v>
      </c>
      <c r="B69" s="40" t="s">
        <v>17</v>
      </c>
      <c r="C69" s="40" t="s">
        <v>180</v>
      </c>
      <c r="D69" s="40">
        <v>0</v>
      </c>
      <c r="E69" s="40">
        <v>9</v>
      </c>
      <c r="F69" s="40">
        <v>-1.8626451492309599E-7</v>
      </c>
      <c r="G69" s="40">
        <v>2540424397.5499902</v>
      </c>
      <c r="H69" s="40">
        <v>543819134.08057904</v>
      </c>
      <c r="I69" s="40">
        <v>476153319.28254598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3560396850.9131198</v>
      </c>
    </row>
    <row r="70" spans="1:17">
      <c r="A70" s="40" t="s">
        <v>54</v>
      </c>
      <c r="B70" s="40" t="s">
        <v>17</v>
      </c>
      <c r="C70" s="40" t="s">
        <v>182</v>
      </c>
      <c r="D70" s="40">
        <v>0</v>
      </c>
      <c r="E70" s="40">
        <v>11</v>
      </c>
      <c r="F70" s="40">
        <v>-1.62981450557709E-8</v>
      </c>
      <c r="G70" s="40">
        <v>1545941840.62409</v>
      </c>
      <c r="H70" s="40">
        <v>1436051385.34391</v>
      </c>
      <c r="I70" s="40">
        <v>597171906.98670602</v>
      </c>
      <c r="J70" s="40">
        <v>14332587.032377301</v>
      </c>
      <c r="K70" s="40">
        <v>14332587.032377301</v>
      </c>
      <c r="L70" s="40">
        <v>7166293.5161886299</v>
      </c>
      <c r="M70" s="40">
        <v>7166293.5161886299</v>
      </c>
      <c r="N70" s="40">
        <v>7166293.5161886299</v>
      </c>
      <c r="O70" s="40">
        <v>7166293.5161886299</v>
      </c>
      <c r="P70" s="40">
        <v>101640971.185121</v>
      </c>
      <c r="Q70" s="40">
        <v>3738136452.26933</v>
      </c>
    </row>
    <row r="71" spans="1:17">
      <c r="A71" s="40" t="s">
        <v>54</v>
      </c>
      <c r="B71" s="40" t="s">
        <v>24</v>
      </c>
      <c r="C71" s="40" t="s">
        <v>181</v>
      </c>
      <c r="D71" s="40">
        <v>0</v>
      </c>
      <c r="E71" s="40">
        <v>256</v>
      </c>
      <c r="F71" s="40">
        <v>5933.20217529202</v>
      </c>
      <c r="G71" s="40">
        <v>101437668.502756</v>
      </c>
      <c r="H71" s="40">
        <v>58870195.283187397</v>
      </c>
      <c r="I71" s="40">
        <v>41288317.289505601</v>
      </c>
      <c r="J71" s="40">
        <v>9275915.1932307407</v>
      </c>
      <c r="K71" s="40">
        <v>4527105.6650709296</v>
      </c>
      <c r="L71" s="40">
        <v>1421789.01543382</v>
      </c>
      <c r="M71" s="40">
        <v>856567.95006252604</v>
      </c>
      <c r="N71" s="40">
        <v>523543.09565415699</v>
      </c>
      <c r="O71" s="40">
        <v>246870.670085269</v>
      </c>
      <c r="P71" s="40">
        <v>757698.07515104802</v>
      </c>
      <c r="Q71" s="40">
        <v>219211603.94231299</v>
      </c>
    </row>
    <row r="72" spans="1:17">
      <c r="A72" s="40" t="s">
        <v>54</v>
      </c>
      <c r="B72" s="40" t="s">
        <v>24</v>
      </c>
      <c r="C72" s="40" t="s">
        <v>180</v>
      </c>
      <c r="D72" s="40">
        <v>0</v>
      </c>
      <c r="E72" s="40">
        <v>482</v>
      </c>
      <c r="F72" s="40">
        <v>20517.227749861198</v>
      </c>
      <c r="G72" s="40">
        <v>209074257.35320401</v>
      </c>
      <c r="H72" s="40">
        <v>106732192.792759</v>
      </c>
      <c r="I72" s="40">
        <v>59283762.622955002</v>
      </c>
      <c r="J72" s="40">
        <v>8916900.7416653801</v>
      </c>
      <c r="K72" s="40">
        <v>3766595.1063628499</v>
      </c>
      <c r="L72" s="40">
        <v>1227099.92122668</v>
      </c>
      <c r="M72" s="40">
        <v>873413.89165710704</v>
      </c>
      <c r="N72" s="40">
        <v>656666.41373538703</v>
      </c>
      <c r="O72" s="40">
        <v>563522.06989005802</v>
      </c>
      <c r="P72" s="40">
        <v>4319023.1911441796</v>
      </c>
      <c r="Q72" s="40">
        <v>395433951.332349</v>
      </c>
    </row>
    <row r="73" spans="1:17">
      <c r="A73" s="40" t="s">
        <v>54</v>
      </c>
      <c r="B73" s="40" t="s">
        <v>24</v>
      </c>
      <c r="C73" s="40" t="s">
        <v>182</v>
      </c>
      <c r="D73" s="40">
        <v>0</v>
      </c>
      <c r="E73" s="40">
        <v>677</v>
      </c>
      <c r="F73" s="40">
        <v>2.0135928480158298E-9</v>
      </c>
      <c r="G73" s="40">
        <v>197964011.916085</v>
      </c>
      <c r="H73" s="40">
        <v>76961509.025786504</v>
      </c>
      <c r="I73" s="40">
        <v>26079065.511787601</v>
      </c>
      <c r="J73" s="40">
        <v>4992343.1632917598</v>
      </c>
      <c r="K73" s="40">
        <v>2178653.7361439602</v>
      </c>
      <c r="L73" s="40">
        <v>755066.30039065494</v>
      </c>
      <c r="M73" s="40">
        <v>574315.88521587395</v>
      </c>
      <c r="N73" s="40">
        <v>545155.88505069294</v>
      </c>
      <c r="O73" s="40">
        <v>299625.26833021</v>
      </c>
      <c r="P73" s="40">
        <v>3035059.1925801798</v>
      </c>
      <c r="Q73" s="40">
        <v>313384805.88466197</v>
      </c>
    </row>
    <row r="74" spans="1:17">
      <c r="A74" s="40" t="s">
        <v>54</v>
      </c>
      <c r="B74" s="40" t="s">
        <v>25</v>
      </c>
      <c r="C74" s="40" t="s">
        <v>181</v>
      </c>
      <c r="D74" s="40">
        <v>0</v>
      </c>
      <c r="E74" s="40">
        <v>109</v>
      </c>
      <c r="F74" s="40">
        <v>18336.684103521999</v>
      </c>
      <c r="G74" s="40">
        <v>151231144.12205601</v>
      </c>
      <c r="H74" s="40">
        <v>104748744.09669</v>
      </c>
      <c r="I74" s="40">
        <v>69830640.7544716</v>
      </c>
      <c r="J74" s="40">
        <v>15271315.614308501</v>
      </c>
      <c r="K74" s="40">
        <v>5017514.3554672897</v>
      </c>
      <c r="L74" s="40">
        <v>1295385.67081392</v>
      </c>
      <c r="M74" s="40">
        <v>655682.77130680601</v>
      </c>
      <c r="N74" s="40">
        <v>484050.231866332</v>
      </c>
      <c r="O74" s="40">
        <v>257047.94375894699</v>
      </c>
      <c r="P74" s="40">
        <v>13136826.354584301</v>
      </c>
      <c r="Q74" s="40">
        <v>361946688.59942698</v>
      </c>
    </row>
    <row r="75" spans="1:17">
      <c r="A75" s="40" t="s">
        <v>54</v>
      </c>
      <c r="B75" s="40" t="s">
        <v>25</v>
      </c>
      <c r="C75" s="40" t="s">
        <v>180</v>
      </c>
      <c r="D75" s="40">
        <v>0</v>
      </c>
      <c r="E75" s="40">
        <v>197</v>
      </c>
      <c r="F75" s="40">
        <v>24002.236351755299</v>
      </c>
      <c r="G75" s="40">
        <v>282009410.69842398</v>
      </c>
      <c r="H75" s="40">
        <v>209914798.220927</v>
      </c>
      <c r="I75" s="40">
        <v>111771766.059045</v>
      </c>
      <c r="J75" s="40">
        <v>14292752.233506801</v>
      </c>
      <c r="K75" s="40">
        <v>5045630.3501554104</v>
      </c>
      <c r="L75" s="40">
        <v>1299670.8289254401</v>
      </c>
      <c r="M75" s="40">
        <v>1000121.39928932</v>
      </c>
      <c r="N75" s="40">
        <v>953627.78789972095</v>
      </c>
      <c r="O75" s="40">
        <v>834283.20517302898</v>
      </c>
      <c r="P75" s="40">
        <v>7128553.4931857903</v>
      </c>
      <c r="Q75" s="40">
        <v>634274616.51288402</v>
      </c>
    </row>
    <row r="76" spans="1:17">
      <c r="A76" s="40" t="s">
        <v>54</v>
      </c>
      <c r="B76" s="40" t="s">
        <v>25</v>
      </c>
      <c r="C76" s="40" t="s">
        <v>182</v>
      </c>
      <c r="D76" s="40">
        <v>0</v>
      </c>
      <c r="E76" s="40">
        <v>80</v>
      </c>
      <c r="F76" s="40">
        <v>-1.5179466572590199E-9</v>
      </c>
      <c r="G76" s="40">
        <v>156927048.26317501</v>
      </c>
      <c r="H76" s="40">
        <v>64896106.193051599</v>
      </c>
      <c r="I76" s="40">
        <v>30509720.1045762</v>
      </c>
      <c r="J76" s="40">
        <v>5410437.4438177804</v>
      </c>
      <c r="K76" s="40">
        <v>1230944.6132712599</v>
      </c>
      <c r="L76" s="40">
        <v>386505.19437232497</v>
      </c>
      <c r="M76" s="40">
        <v>310713.75407513703</v>
      </c>
      <c r="N76" s="40">
        <v>265957.76532832498</v>
      </c>
      <c r="O76" s="40">
        <v>480478.028863588</v>
      </c>
      <c r="P76" s="40">
        <v>5338738.1502346899</v>
      </c>
      <c r="Q76" s="40">
        <v>265756649.510766</v>
      </c>
    </row>
    <row r="77" spans="1:17">
      <c r="A77" s="40" t="s">
        <v>54</v>
      </c>
      <c r="B77" s="40" t="s">
        <v>26</v>
      </c>
      <c r="C77" s="40" t="s">
        <v>181</v>
      </c>
      <c r="D77" s="40">
        <v>0</v>
      </c>
      <c r="E77" s="40">
        <v>27</v>
      </c>
      <c r="F77" s="40">
        <v>-1.55123416334391E-8</v>
      </c>
      <c r="G77" s="40">
        <v>262870197.11675599</v>
      </c>
      <c r="H77" s="40">
        <v>291264416.87375802</v>
      </c>
      <c r="I77" s="40">
        <v>207347605.804943</v>
      </c>
      <c r="J77" s="40">
        <v>37747632.1509002</v>
      </c>
      <c r="K77" s="40">
        <v>18332730.6913254</v>
      </c>
      <c r="L77" s="40">
        <v>6388511.45837765</v>
      </c>
      <c r="M77" s="40">
        <v>6008085.11925535</v>
      </c>
      <c r="N77" s="40">
        <v>3569232.5564303002</v>
      </c>
      <c r="O77" s="40">
        <v>2983502.57281119</v>
      </c>
      <c r="P77" s="40">
        <v>3498003.5143945999</v>
      </c>
      <c r="Q77" s="40">
        <v>840009917.85895205</v>
      </c>
    </row>
    <row r="78" spans="1:17">
      <c r="A78" s="40" t="s">
        <v>54</v>
      </c>
      <c r="B78" s="40" t="s">
        <v>26</v>
      </c>
      <c r="C78" s="40" t="s">
        <v>180</v>
      </c>
      <c r="D78" s="40">
        <v>0</v>
      </c>
      <c r="E78" s="40">
        <v>62</v>
      </c>
      <c r="F78" s="40">
        <v>27359.5041361234</v>
      </c>
      <c r="G78" s="40">
        <v>575025340.624722</v>
      </c>
      <c r="H78" s="40">
        <v>618012113.79244101</v>
      </c>
      <c r="I78" s="40">
        <v>372709225.70776898</v>
      </c>
      <c r="J78" s="40">
        <v>93146907.973057702</v>
      </c>
      <c r="K78" s="40">
        <v>63422916.0739481</v>
      </c>
      <c r="L78" s="40">
        <v>25491953.623502702</v>
      </c>
      <c r="M78" s="40">
        <v>21594731.257892799</v>
      </c>
      <c r="N78" s="40">
        <v>22903258.0969285</v>
      </c>
      <c r="O78" s="40">
        <v>18281585.4256154</v>
      </c>
      <c r="P78" s="40">
        <v>94705251.035621703</v>
      </c>
      <c r="Q78" s="40">
        <v>1905320643.1156399</v>
      </c>
    </row>
    <row r="79" spans="1:17">
      <c r="A79" s="40" t="s">
        <v>54</v>
      </c>
      <c r="B79" s="40" t="s">
        <v>26</v>
      </c>
      <c r="C79" s="40" t="s">
        <v>182</v>
      </c>
      <c r="D79" s="40">
        <v>0</v>
      </c>
      <c r="E79" s="40">
        <v>28</v>
      </c>
      <c r="F79" s="40">
        <v>1.07866071630269E-9</v>
      </c>
      <c r="G79" s="40">
        <v>233713006.80111599</v>
      </c>
      <c r="H79" s="40">
        <v>183942561.43929401</v>
      </c>
      <c r="I79" s="40">
        <v>140964769.60843399</v>
      </c>
      <c r="J79" s="40">
        <v>54593098.781205803</v>
      </c>
      <c r="K79" s="40">
        <v>41442895.674408503</v>
      </c>
      <c r="L79" s="40">
        <v>13442545.181268999</v>
      </c>
      <c r="M79" s="40">
        <v>12444834.384786399</v>
      </c>
      <c r="N79" s="40">
        <v>12037414.211474899</v>
      </c>
      <c r="O79" s="40">
        <v>12037414.211474899</v>
      </c>
      <c r="P79" s="40">
        <v>166413756.40963</v>
      </c>
      <c r="Q79" s="40">
        <v>871032296.70309305</v>
      </c>
    </row>
    <row r="80" spans="1:17">
      <c r="A80" s="40" t="s">
        <v>54</v>
      </c>
      <c r="B80" s="40" t="s">
        <v>27</v>
      </c>
      <c r="C80" s="40" t="s">
        <v>181</v>
      </c>
      <c r="D80" s="40">
        <v>0</v>
      </c>
      <c r="E80" s="40">
        <v>97</v>
      </c>
      <c r="F80" s="40">
        <v>25797.890456777099</v>
      </c>
      <c r="G80" s="40">
        <v>323933660.43918997</v>
      </c>
      <c r="H80" s="40">
        <v>248302271.85398999</v>
      </c>
      <c r="I80" s="40">
        <v>194620422.942711</v>
      </c>
      <c r="J80" s="40">
        <v>62250256.885510102</v>
      </c>
      <c r="K80" s="40">
        <v>36463566.463577099</v>
      </c>
      <c r="L80" s="40">
        <v>10729610.176469799</v>
      </c>
      <c r="M80" s="40">
        <v>7327475.6422466496</v>
      </c>
      <c r="N80" s="40">
        <v>3929877.5793940499</v>
      </c>
      <c r="O80" s="40">
        <v>4185961.4956761398</v>
      </c>
      <c r="P80" s="40">
        <v>48465224.879553303</v>
      </c>
      <c r="Q80" s="40">
        <v>940234126.24877501</v>
      </c>
    </row>
    <row r="81" spans="1:17">
      <c r="A81" s="40" t="s">
        <v>54</v>
      </c>
      <c r="B81" s="40" t="s">
        <v>27</v>
      </c>
      <c r="C81" s="40" t="s">
        <v>180</v>
      </c>
      <c r="D81" s="40">
        <v>0</v>
      </c>
      <c r="E81" s="40">
        <v>224</v>
      </c>
      <c r="F81" s="40">
        <v>8286279.6517070197</v>
      </c>
      <c r="G81" s="40">
        <v>830798936.88204896</v>
      </c>
      <c r="H81" s="40">
        <v>677140574.38296402</v>
      </c>
      <c r="I81" s="40">
        <v>439580225.97795302</v>
      </c>
      <c r="J81" s="40">
        <v>74058127.340134397</v>
      </c>
      <c r="K81" s="40">
        <v>43658981.7940799</v>
      </c>
      <c r="L81" s="40">
        <v>18500062.563621301</v>
      </c>
      <c r="M81" s="40">
        <v>16983010.566018201</v>
      </c>
      <c r="N81" s="40">
        <v>11208966.775635</v>
      </c>
      <c r="O81" s="40">
        <v>7542276.35663079</v>
      </c>
      <c r="P81" s="40">
        <v>59037437.420553997</v>
      </c>
      <c r="Q81" s="40">
        <v>2186794879.71135</v>
      </c>
    </row>
    <row r="82" spans="1:17">
      <c r="A82" s="40" t="s">
        <v>54</v>
      </c>
      <c r="B82" s="40" t="s">
        <v>27</v>
      </c>
      <c r="C82" s="40" t="s">
        <v>182</v>
      </c>
      <c r="D82" s="40">
        <v>0</v>
      </c>
      <c r="E82" s="40">
        <v>76</v>
      </c>
      <c r="F82" s="40">
        <v>7.9162418842315707E-9</v>
      </c>
      <c r="G82" s="40">
        <v>381680325.27454799</v>
      </c>
      <c r="H82" s="40">
        <v>192433367.05849901</v>
      </c>
      <c r="I82" s="40">
        <v>100995789.863107</v>
      </c>
      <c r="J82" s="40">
        <v>26065750.758389801</v>
      </c>
      <c r="K82" s="40">
        <v>16501847.5862753</v>
      </c>
      <c r="L82" s="40">
        <v>7321998.3748051301</v>
      </c>
      <c r="M82" s="40">
        <v>6467781.4385931697</v>
      </c>
      <c r="N82" s="40">
        <v>4298290.3750215098</v>
      </c>
      <c r="O82" s="40">
        <v>4142311.0305244499</v>
      </c>
      <c r="P82" s="40">
        <v>20793400.192520998</v>
      </c>
      <c r="Q82" s="40">
        <v>760700861.95228398</v>
      </c>
    </row>
    <row r="83" spans="1:17">
      <c r="A83" s="40" t="s">
        <v>54</v>
      </c>
      <c r="B83" s="40" t="s">
        <v>28</v>
      </c>
      <c r="C83" s="40" t="s">
        <v>181</v>
      </c>
    </row>
    <row r="84" spans="1:17">
      <c r="A84" s="40" t="s">
        <v>54</v>
      </c>
      <c r="B84" s="40" t="s">
        <v>28</v>
      </c>
      <c r="C84" s="40" t="s">
        <v>180</v>
      </c>
      <c r="D84" s="40">
        <v>0</v>
      </c>
      <c r="E84" s="40">
        <v>12</v>
      </c>
      <c r="F84" s="40">
        <v>1.5366822481155399E-8</v>
      </c>
      <c r="G84" s="40">
        <v>250515731.847036</v>
      </c>
      <c r="H84" s="40">
        <v>266147307.03484601</v>
      </c>
      <c r="I84" s="40">
        <v>197929094.780294</v>
      </c>
      <c r="J84" s="40">
        <v>61511900.2614168</v>
      </c>
      <c r="K84" s="40">
        <v>41436348.4019861</v>
      </c>
      <c r="L84" s="40">
        <v>16888945.949541599</v>
      </c>
      <c r="M84" s="40">
        <v>16888945.949541599</v>
      </c>
      <c r="N84" s="40">
        <v>16048145.729343301</v>
      </c>
      <c r="O84" s="40">
        <v>7431497.8600854203</v>
      </c>
      <c r="P84" s="40">
        <v>52421507.982944898</v>
      </c>
      <c r="Q84" s="40">
        <v>927219425.79703605</v>
      </c>
    </row>
    <row r="85" spans="1:17">
      <c r="A85" s="40" t="s">
        <v>54</v>
      </c>
      <c r="B85" s="40" t="s">
        <v>28</v>
      </c>
      <c r="C85" s="40" t="s">
        <v>182</v>
      </c>
      <c r="D85" s="40">
        <v>0</v>
      </c>
      <c r="E85" s="40">
        <v>13</v>
      </c>
      <c r="F85" s="40">
        <v>1.9528670236468299E-8</v>
      </c>
      <c r="G85" s="40">
        <v>204169525.93615201</v>
      </c>
      <c r="H85" s="40">
        <v>258267080.27337301</v>
      </c>
      <c r="I85" s="40">
        <v>136033344.50356501</v>
      </c>
      <c r="J85" s="40">
        <v>40047865.052234203</v>
      </c>
      <c r="K85" s="40">
        <v>32054637.385936599</v>
      </c>
      <c r="L85" s="40">
        <v>11722940.7028317</v>
      </c>
      <c r="M85" s="40">
        <v>11438193.0329354</v>
      </c>
      <c r="N85" s="40">
        <v>11438193.0329354</v>
      </c>
      <c r="O85" s="40">
        <v>7122529.92380442</v>
      </c>
      <c r="P85" s="40">
        <v>197033618.76195201</v>
      </c>
      <c r="Q85" s="40">
        <v>909327928.60572004</v>
      </c>
    </row>
    <row r="86" spans="1:17">
      <c r="A86" s="40" t="s">
        <v>31</v>
      </c>
      <c r="C86" s="40" t="s">
        <v>181</v>
      </c>
    </row>
    <row r="87" spans="1:17">
      <c r="A87" s="40" t="s">
        <v>31</v>
      </c>
      <c r="C87" s="40" t="s">
        <v>180</v>
      </c>
      <c r="D87" s="40">
        <v>0</v>
      </c>
      <c r="E87" s="40">
        <v>1</v>
      </c>
      <c r="F87" s="40">
        <v>-4312.9210670910297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-4312.9210670910297</v>
      </c>
    </row>
    <row r="88" spans="1:17">
      <c r="A88" s="40" t="s">
        <v>31</v>
      </c>
      <c r="C88" s="40" t="s">
        <v>182</v>
      </c>
    </row>
    <row r="89" spans="1:17">
      <c r="A89" s="40" t="s">
        <v>31</v>
      </c>
      <c r="B89" s="40" t="s">
        <v>17</v>
      </c>
      <c r="C89" s="40" t="s">
        <v>181</v>
      </c>
      <c r="D89" s="40">
        <v>0</v>
      </c>
      <c r="E89" s="40">
        <v>20</v>
      </c>
      <c r="F89" s="40">
        <v>-6.9849193096160902E-8</v>
      </c>
      <c r="G89" s="40">
        <v>1600017341.88427</v>
      </c>
      <c r="H89" s="40">
        <v>1091628138.4563601</v>
      </c>
      <c r="I89" s="40">
        <v>674589822.45092201</v>
      </c>
      <c r="J89" s="40">
        <v>343923749.17049801</v>
      </c>
      <c r="K89" s="40">
        <v>190466146.95499599</v>
      </c>
      <c r="L89" s="40">
        <v>50970484.723322898</v>
      </c>
      <c r="M89" s="40">
        <v>28958845.181739099</v>
      </c>
      <c r="N89" s="40">
        <v>28038578.574202899</v>
      </c>
      <c r="O89" s="40">
        <v>16290490.199485701</v>
      </c>
      <c r="P89" s="40">
        <v>86095935.498376504</v>
      </c>
      <c r="Q89" s="40">
        <v>4110979533.0941701</v>
      </c>
    </row>
    <row r="90" spans="1:17">
      <c r="A90" s="40" t="s">
        <v>31</v>
      </c>
      <c r="B90" s="40" t="s">
        <v>17</v>
      </c>
      <c r="C90" s="40" t="s">
        <v>180</v>
      </c>
      <c r="D90" s="40">
        <v>0</v>
      </c>
      <c r="E90" s="40">
        <v>77</v>
      </c>
      <c r="F90" s="40">
        <v>440843730.24737197</v>
      </c>
      <c r="G90" s="40">
        <v>7533168678.13624</v>
      </c>
      <c r="H90" s="40">
        <v>6905017512.3306704</v>
      </c>
      <c r="I90" s="40">
        <v>5169022402.7990503</v>
      </c>
      <c r="J90" s="40">
        <v>719558755.96395504</v>
      </c>
      <c r="K90" s="40">
        <v>181533229.336714</v>
      </c>
      <c r="L90" s="40">
        <v>42953309.483812198</v>
      </c>
      <c r="M90" s="40">
        <v>37777806.279049397</v>
      </c>
      <c r="N90" s="40">
        <v>30301678.8173654</v>
      </c>
      <c r="O90" s="40">
        <v>22038079.1530606</v>
      </c>
      <c r="P90" s="40">
        <v>167319195.818055</v>
      </c>
      <c r="Q90" s="40">
        <v>21249534378.365299</v>
      </c>
    </row>
    <row r="91" spans="1:17">
      <c r="A91" s="40" t="s">
        <v>31</v>
      </c>
      <c r="B91" s="40" t="s">
        <v>17</v>
      </c>
      <c r="C91" s="40" t="s">
        <v>182</v>
      </c>
      <c r="D91" s="40">
        <v>0</v>
      </c>
      <c r="E91" s="40">
        <v>7</v>
      </c>
      <c r="F91" s="40">
        <v>-5.3551048040390001E-8</v>
      </c>
      <c r="G91" s="40">
        <v>705542001.83254099</v>
      </c>
      <c r="H91" s="40">
        <v>504007254.50297201</v>
      </c>
      <c r="I91" s="40">
        <v>545609215.39816701</v>
      </c>
      <c r="J91" s="40">
        <v>349257447.13769299</v>
      </c>
      <c r="K91" s="40">
        <v>40258320.772106901</v>
      </c>
      <c r="L91" s="40">
        <v>20129160.386053398</v>
      </c>
      <c r="M91" s="40">
        <v>20129160.386053398</v>
      </c>
      <c r="N91" s="40">
        <v>14202617.5873124</v>
      </c>
      <c r="O91" s="40">
        <v>0</v>
      </c>
      <c r="P91" s="40">
        <v>0</v>
      </c>
      <c r="Q91" s="40">
        <v>2199135178.0029001</v>
      </c>
    </row>
    <row r="92" spans="1:17">
      <c r="A92" s="40" t="s">
        <v>31</v>
      </c>
      <c r="B92" s="40" t="s">
        <v>24</v>
      </c>
      <c r="C92" s="40" t="s">
        <v>181</v>
      </c>
      <c r="D92" s="40">
        <v>0</v>
      </c>
      <c r="E92" s="40">
        <v>1939</v>
      </c>
      <c r="F92" s="40">
        <v>2617523.9636178301</v>
      </c>
      <c r="G92" s="40">
        <v>569983280.63652003</v>
      </c>
      <c r="H92" s="40">
        <v>448090394.87672001</v>
      </c>
      <c r="I92" s="40">
        <v>361170888.34927201</v>
      </c>
      <c r="J92" s="40">
        <v>111276588.323166</v>
      </c>
      <c r="K92" s="40">
        <v>58631652.329145499</v>
      </c>
      <c r="L92" s="40">
        <v>16012650.1730124</v>
      </c>
      <c r="M92" s="40">
        <v>9372145.4869517293</v>
      </c>
      <c r="N92" s="40">
        <v>8332314.3275861898</v>
      </c>
      <c r="O92" s="40">
        <v>6199473.3583629197</v>
      </c>
      <c r="P92" s="40">
        <v>23795296.043366101</v>
      </c>
      <c r="Q92" s="40">
        <v>1615482207.8677199</v>
      </c>
    </row>
    <row r="93" spans="1:17">
      <c r="A93" s="40" t="s">
        <v>31</v>
      </c>
      <c r="B93" s="40" t="s">
        <v>24</v>
      </c>
      <c r="C93" s="40" t="s">
        <v>180</v>
      </c>
      <c r="D93" s="40">
        <v>0</v>
      </c>
      <c r="E93" s="40">
        <v>3281</v>
      </c>
      <c r="F93" s="40">
        <v>8408291.7942429893</v>
      </c>
      <c r="G93" s="40">
        <v>1016177087.10286</v>
      </c>
      <c r="H93" s="40">
        <v>721864187.14395905</v>
      </c>
      <c r="I93" s="40">
        <v>577290667.46312201</v>
      </c>
      <c r="J93" s="40">
        <v>164080543.45149001</v>
      </c>
      <c r="K93" s="40">
        <v>87516290.443918198</v>
      </c>
      <c r="L93" s="40">
        <v>28103862.000473902</v>
      </c>
      <c r="M93" s="40">
        <v>20705728.964326601</v>
      </c>
      <c r="N93" s="40">
        <v>12910203.350655699</v>
      </c>
      <c r="O93" s="40">
        <v>8783868.1406163797</v>
      </c>
      <c r="P93" s="40">
        <v>44660920.848925799</v>
      </c>
      <c r="Q93" s="40">
        <v>2690501650.7045798</v>
      </c>
    </row>
    <row r="94" spans="1:17">
      <c r="A94" s="40" t="s">
        <v>31</v>
      </c>
      <c r="B94" s="40" t="s">
        <v>24</v>
      </c>
      <c r="C94" s="40" t="s">
        <v>182</v>
      </c>
      <c r="D94" s="40">
        <v>0</v>
      </c>
      <c r="E94" s="40">
        <v>2692</v>
      </c>
      <c r="F94" s="40">
        <v>-2.2014177147866601E-9</v>
      </c>
      <c r="G94" s="40">
        <v>798859959.78061497</v>
      </c>
      <c r="H94" s="40">
        <v>389420583.89596999</v>
      </c>
      <c r="I94" s="40">
        <v>173164322.44372299</v>
      </c>
      <c r="J94" s="40">
        <v>41060701.250918098</v>
      </c>
      <c r="K94" s="40">
        <v>24474107.493708201</v>
      </c>
      <c r="L94" s="40">
        <v>9155690.0781603493</v>
      </c>
      <c r="M94" s="40">
        <v>6005202.4301002398</v>
      </c>
      <c r="N94" s="40">
        <v>4284813.1079257</v>
      </c>
      <c r="O94" s="40">
        <v>3622732.6280825702</v>
      </c>
      <c r="P94" s="40">
        <v>23164459.123207901</v>
      </c>
      <c r="Q94" s="40">
        <v>1473212572.23241</v>
      </c>
    </row>
    <row r="95" spans="1:17">
      <c r="A95" s="40" t="s">
        <v>31</v>
      </c>
      <c r="B95" s="40" t="s">
        <v>25</v>
      </c>
      <c r="C95" s="40" t="s">
        <v>181</v>
      </c>
      <c r="D95" s="40">
        <v>0</v>
      </c>
      <c r="E95" s="40">
        <v>740</v>
      </c>
      <c r="F95" s="40">
        <v>6897290.2554441504</v>
      </c>
      <c r="G95" s="40">
        <v>782463810.61145699</v>
      </c>
      <c r="H95" s="40">
        <v>674908459.382303</v>
      </c>
      <c r="I95" s="40">
        <v>570900468.61747098</v>
      </c>
      <c r="J95" s="40">
        <v>143986722.06221899</v>
      </c>
      <c r="K95" s="40">
        <v>87043901.518509999</v>
      </c>
      <c r="L95" s="40">
        <v>28876865.825450402</v>
      </c>
      <c r="M95" s="40">
        <v>19296586.724965099</v>
      </c>
      <c r="N95" s="40">
        <v>14385223.7799873</v>
      </c>
      <c r="O95" s="40">
        <v>10020362.622023299</v>
      </c>
      <c r="P95" s="40">
        <v>37860498.465845801</v>
      </c>
      <c r="Q95" s="40">
        <v>2376640189.8656802</v>
      </c>
    </row>
    <row r="96" spans="1:17">
      <c r="A96" s="40" t="s">
        <v>31</v>
      </c>
      <c r="B96" s="40" t="s">
        <v>25</v>
      </c>
      <c r="C96" s="40" t="s">
        <v>180</v>
      </c>
      <c r="D96" s="40">
        <v>0</v>
      </c>
      <c r="E96" s="40">
        <v>1277</v>
      </c>
      <c r="F96" s="40">
        <v>11253715.9097172</v>
      </c>
      <c r="G96" s="40">
        <v>1424503792.9404399</v>
      </c>
      <c r="H96" s="40">
        <v>1161007415.9352901</v>
      </c>
      <c r="I96" s="40">
        <v>935497238.97703397</v>
      </c>
      <c r="J96" s="40">
        <v>261598096.045463</v>
      </c>
      <c r="K96" s="40">
        <v>135754851.46389601</v>
      </c>
      <c r="L96" s="40">
        <v>38432929.894691698</v>
      </c>
      <c r="M96" s="40">
        <v>24157107.6088733</v>
      </c>
      <c r="N96" s="40">
        <v>15070751.9211752</v>
      </c>
      <c r="O96" s="40">
        <v>10862251.230268501</v>
      </c>
      <c r="P96" s="40">
        <v>62956384.858034201</v>
      </c>
      <c r="Q96" s="40">
        <v>4081094536.7848802</v>
      </c>
    </row>
    <row r="97" spans="1:17">
      <c r="A97" s="40" t="s">
        <v>31</v>
      </c>
      <c r="B97" s="40" t="s">
        <v>25</v>
      </c>
      <c r="C97" s="40" t="s">
        <v>182</v>
      </c>
      <c r="D97" s="40">
        <v>0</v>
      </c>
      <c r="E97" s="40">
        <v>299</v>
      </c>
      <c r="F97" s="40">
        <v>2.0984316506655899E-9</v>
      </c>
      <c r="G97" s="40">
        <v>508073299.03762698</v>
      </c>
      <c r="H97" s="40">
        <v>247596520.26321</v>
      </c>
      <c r="I97" s="40">
        <v>85015831.231028304</v>
      </c>
      <c r="J97" s="40">
        <v>25431946.923600402</v>
      </c>
      <c r="K97" s="40">
        <v>15184135.949023601</v>
      </c>
      <c r="L97" s="40">
        <v>4494078.4740939299</v>
      </c>
      <c r="M97" s="40">
        <v>3217247.6811980698</v>
      </c>
      <c r="N97" s="40">
        <v>6152376.3287236001</v>
      </c>
      <c r="O97" s="40">
        <v>1760133.10270962</v>
      </c>
      <c r="P97" s="40">
        <v>10669419.326162299</v>
      </c>
      <c r="Q97" s="40">
        <v>907594988.31737602</v>
      </c>
    </row>
    <row r="98" spans="1:17">
      <c r="A98" s="40" t="s">
        <v>31</v>
      </c>
      <c r="B98" s="40" t="s">
        <v>26</v>
      </c>
      <c r="C98" s="40" t="s">
        <v>181</v>
      </c>
      <c r="D98" s="40">
        <v>0</v>
      </c>
      <c r="E98" s="40">
        <v>139</v>
      </c>
      <c r="F98" s="40">
        <v>34864688.501331702</v>
      </c>
      <c r="G98" s="40">
        <v>1207441327.56196</v>
      </c>
      <c r="H98" s="40">
        <v>1216141938.1019299</v>
      </c>
      <c r="I98" s="40">
        <v>905195580.61812603</v>
      </c>
      <c r="J98" s="40">
        <v>278195185.02190202</v>
      </c>
      <c r="K98" s="40">
        <v>189450170.85971999</v>
      </c>
      <c r="L98" s="40">
        <v>73405432.545632496</v>
      </c>
      <c r="M98" s="40">
        <v>62412513.625490502</v>
      </c>
      <c r="N98" s="40">
        <v>55599860.750488698</v>
      </c>
      <c r="O98" s="40">
        <v>51184018.915921099</v>
      </c>
      <c r="P98" s="40">
        <v>146746844.45868</v>
      </c>
      <c r="Q98" s="40">
        <v>4220637560.9611802</v>
      </c>
    </row>
    <row r="99" spans="1:17">
      <c r="A99" s="40" t="s">
        <v>31</v>
      </c>
      <c r="B99" s="40" t="s">
        <v>26</v>
      </c>
      <c r="C99" s="40" t="s">
        <v>180</v>
      </c>
      <c r="D99" s="40">
        <v>0</v>
      </c>
      <c r="E99" s="40">
        <v>316</v>
      </c>
      <c r="F99" s="40">
        <v>93054866.527070001</v>
      </c>
      <c r="G99" s="40">
        <v>3233638083.0058799</v>
      </c>
      <c r="H99" s="40">
        <v>2918264846.9423499</v>
      </c>
      <c r="I99" s="40">
        <v>2277765148.21591</v>
      </c>
      <c r="J99" s="40">
        <v>479568776.89571398</v>
      </c>
      <c r="K99" s="40">
        <v>267738484.52820301</v>
      </c>
      <c r="L99" s="40">
        <v>59554376.974541001</v>
      </c>
      <c r="M99" s="40">
        <v>47334315.291956797</v>
      </c>
      <c r="N99" s="40">
        <v>27066988.649381999</v>
      </c>
      <c r="O99" s="40">
        <v>17393444.307018898</v>
      </c>
      <c r="P99" s="40">
        <v>221418836.04178599</v>
      </c>
      <c r="Q99" s="40">
        <v>9642798167.3798199</v>
      </c>
    </row>
    <row r="100" spans="1:17">
      <c r="A100" s="40" t="s">
        <v>31</v>
      </c>
      <c r="B100" s="40" t="s">
        <v>26</v>
      </c>
      <c r="C100" s="40" t="s">
        <v>182</v>
      </c>
      <c r="D100" s="40">
        <v>0</v>
      </c>
      <c r="E100" s="40">
        <v>36</v>
      </c>
      <c r="F100" s="40">
        <v>-7.9162418842315707E-9</v>
      </c>
      <c r="G100" s="40">
        <v>384006179.95902199</v>
      </c>
      <c r="H100" s="40">
        <v>330127977.99172598</v>
      </c>
      <c r="I100" s="40">
        <v>254982331.694767</v>
      </c>
      <c r="J100" s="40">
        <v>68157994.596245706</v>
      </c>
      <c r="K100" s="40">
        <v>45170659.544738397</v>
      </c>
      <c r="L100" s="40">
        <v>17253802.968170401</v>
      </c>
      <c r="M100" s="40">
        <v>9925218.0843476802</v>
      </c>
      <c r="N100" s="40">
        <v>3542587.5710305502</v>
      </c>
      <c r="O100" s="40">
        <v>2967580.5186499599</v>
      </c>
      <c r="P100" s="40">
        <v>1228940.8566272301</v>
      </c>
      <c r="Q100" s="40">
        <v>1117363273.7853301</v>
      </c>
    </row>
    <row r="101" spans="1:17">
      <c r="A101" s="40" t="s">
        <v>31</v>
      </c>
      <c r="B101" s="40" t="s">
        <v>27</v>
      </c>
      <c r="C101" s="40" t="s">
        <v>181</v>
      </c>
      <c r="D101" s="40">
        <v>0</v>
      </c>
      <c r="E101" s="40">
        <v>608</v>
      </c>
      <c r="F101" s="40">
        <v>8.1117832451127503E-9</v>
      </c>
      <c r="G101" s="40">
        <v>1779012837.33132</v>
      </c>
      <c r="H101" s="40">
        <v>1637992527.1029899</v>
      </c>
      <c r="I101" s="40">
        <v>1365856649.1084299</v>
      </c>
      <c r="J101" s="40">
        <v>399865020.66184402</v>
      </c>
      <c r="K101" s="40">
        <v>255966262.22579199</v>
      </c>
      <c r="L101" s="40">
        <v>91992193.789564401</v>
      </c>
      <c r="M101" s="40">
        <v>70577565.794584394</v>
      </c>
      <c r="N101" s="40">
        <v>52718766.514966398</v>
      </c>
      <c r="O101" s="40">
        <v>34026144.0806408</v>
      </c>
      <c r="P101" s="40">
        <v>174700846.57429299</v>
      </c>
      <c r="Q101" s="40">
        <v>5862708813.1844101</v>
      </c>
    </row>
    <row r="102" spans="1:17">
      <c r="A102" s="40" t="s">
        <v>31</v>
      </c>
      <c r="B102" s="40" t="s">
        <v>27</v>
      </c>
      <c r="C102" s="40" t="s">
        <v>180</v>
      </c>
      <c r="D102" s="40">
        <v>0</v>
      </c>
      <c r="E102" s="40">
        <v>1233</v>
      </c>
      <c r="F102" s="40">
        <v>46514734.030774802</v>
      </c>
      <c r="G102" s="40">
        <v>3979329843.8025599</v>
      </c>
      <c r="H102" s="40">
        <v>3600700558.4274001</v>
      </c>
      <c r="I102" s="40">
        <v>2838690790.89957</v>
      </c>
      <c r="J102" s="40">
        <v>585790108.79031599</v>
      </c>
      <c r="K102" s="40">
        <v>311352707.77844697</v>
      </c>
      <c r="L102" s="40">
        <v>99438640.532027096</v>
      </c>
      <c r="M102" s="40">
        <v>75190454.115896896</v>
      </c>
      <c r="N102" s="40">
        <v>54582195.8637762</v>
      </c>
      <c r="O102" s="40">
        <v>42075884.000836097</v>
      </c>
      <c r="P102" s="40">
        <v>336178137.420551</v>
      </c>
      <c r="Q102" s="40">
        <v>11969844055.662201</v>
      </c>
    </row>
    <row r="103" spans="1:17">
      <c r="A103" s="40" t="s">
        <v>31</v>
      </c>
      <c r="B103" s="40" t="s">
        <v>27</v>
      </c>
      <c r="C103" s="40" t="s">
        <v>182</v>
      </c>
      <c r="D103" s="40">
        <v>0</v>
      </c>
      <c r="E103" s="40">
        <v>168</v>
      </c>
      <c r="F103" s="40">
        <v>3.6106939660385298E-10</v>
      </c>
      <c r="G103" s="40">
        <v>761384976.62509596</v>
      </c>
      <c r="H103" s="40">
        <v>455646133.99075001</v>
      </c>
      <c r="I103" s="40">
        <v>216859815.328592</v>
      </c>
      <c r="J103" s="40">
        <v>47397756.273756698</v>
      </c>
      <c r="K103" s="40">
        <v>30421643.053600799</v>
      </c>
      <c r="L103" s="40">
        <v>11911627.992077099</v>
      </c>
      <c r="M103" s="40">
        <v>11174402.802090099</v>
      </c>
      <c r="N103" s="40">
        <v>13470856.8314825</v>
      </c>
      <c r="O103" s="40">
        <v>10210977.2951589</v>
      </c>
      <c r="P103" s="40">
        <v>49666329.6866301</v>
      </c>
      <c r="Q103" s="40">
        <v>1608144519.87923</v>
      </c>
    </row>
    <row r="104" spans="1:17">
      <c r="A104" s="40" t="s">
        <v>31</v>
      </c>
      <c r="B104" s="40" t="s">
        <v>28</v>
      </c>
      <c r="C104" s="40" t="s">
        <v>181</v>
      </c>
      <c r="D104" s="40">
        <v>0</v>
      </c>
      <c r="E104" s="40">
        <v>43</v>
      </c>
      <c r="F104" s="40">
        <v>2.30502337217331E-8</v>
      </c>
      <c r="G104" s="40">
        <v>816427401.54748404</v>
      </c>
      <c r="H104" s="40">
        <v>700682407.42827904</v>
      </c>
      <c r="I104" s="40">
        <v>693903816.563205</v>
      </c>
      <c r="J104" s="40">
        <v>269720203.73991501</v>
      </c>
      <c r="K104" s="40">
        <v>157314432.86181799</v>
      </c>
      <c r="L104" s="40">
        <v>53943585.464213297</v>
      </c>
      <c r="M104" s="40">
        <v>34411762.487878397</v>
      </c>
      <c r="N104" s="40">
        <v>22867144.710632499</v>
      </c>
      <c r="O104" s="40">
        <v>17606128.011122599</v>
      </c>
      <c r="P104" s="40">
        <v>128509606.37895399</v>
      </c>
      <c r="Q104" s="40">
        <v>2895386489.1935</v>
      </c>
    </row>
    <row r="105" spans="1:17">
      <c r="A105" s="40" t="s">
        <v>31</v>
      </c>
      <c r="B105" s="40" t="s">
        <v>28</v>
      </c>
      <c r="C105" s="40" t="s">
        <v>180</v>
      </c>
      <c r="D105" s="40">
        <v>0</v>
      </c>
      <c r="E105" s="40">
        <v>94</v>
      </c>
      <c r="F105" s="40">
        <v>174849246.14202401</v>
      </c>
      <c r="G105" s="40">
        <v>2264843529.8650298</v>
      </c>
      <c r="H105" s="40">
        <v>2093213013.3743501</v>
      </c>
      <c r="I105" s="40">
        <v>1416474573.9084699</v>
      </c>
      <c r="J105" s="40">
        <v>268331546.39805099</v>
      </c>
      <c r="K105" s="40">
        <v>111775299.2353</v>
      </c>
      <c r="L105" s="40">
        <v>21933607.429487299</v>
      </c>
      <c r="M105" s="40">
        <v>15025985.8898574</v>
      </c>
      <c r="N105" s="40">
        <v>11097005.528854501</v>
      </c>
      <c r="O105" s="40">
        <v>6661106.9016664904</v>
      </c>
      <c r="P105" s="40">
        <v>81802239.5618985</v>
      </c>
      <c r="Q105" s="40">
        <v>6466007154.2349796</v>
      </c>
    </row>
    <row r="106" spans="1:17">
      <c r="A106" s="40" t="s">
        <v>31</v>
      </c>
      <c r="B106" s="40" t="s">
        <v>28</v>
      </c>
      <c r="C106" s="40" t="s">
        <v>182</v>
      </c>
      <c r="D106" s="40">
        <v>0</v>
      </c>
      <c r="E106" s="40">
        <v>8</v>
      </c>
      <c r="F106" s="40">
        <v>8.6147338151931796E-9</v>
      </c>
      <c r="G106" s="40">
        <v>169380187.98781601</v>
      </c>
      <c r="H106" s="40">
        <v>166541002.61018199</v>
      </c>
      <c r="I106" s="40">
        <v>108984425.643565</v>
      </c>
      <c r="J106" s="40">
        <v>18332181.925059602</v>
      </c>
      <c r="K106" s="40">
        <v>12188851.919211401</v>
      </c>
      <c r="L106" s="40">
        <v>6094425.9596057199</v>
      </c>
      <c r="M106" s="40">
        <v>6094425.9596057199</v>
      </c>
      <c r="N106" s="40">
        <v>6094425.9596057199</v>
      </c>
      <c r="O106" s="40">
        <v>6094425.9596057199</v>
      </c>
      <c r="P106" s="40">
        <v>19752228.805234902</v>
      </c>
      <c r="Q106" s="40">
        <v>519556582.729491</v>
      </c>
    </row>
    <row r="107" spans="1:17">
      <c r="A107" s="40" t="s">
        <v>32</v>
      </c>
      <c r="C107" s="40" t="s">
        <v>181</v>
      </c>
    </row>
    <row r="108" spans="1:17">
      <c r="A108" s="40" t="s">
        <v>32</v>
      </c>
      <c r="C108" s="40" t="s">
        <v>180</v>
      </c>
    </row>
    <row r="109" spans="1:17">
      <c r="A109" s="40" t="s">
        <v>32</v>
      </c>
      <c r="C109" s="40" t="s">
        <v>182</v>
      </c>
    </row>
    <row r="110" spans="1:17">
      <c r="A110" s="40" t="s">
        <v>32</v>
      </c>
      <c r="B110" s="40" t="s">
        <v>17</v>
      </c>
      <c r="C110" s="40" t="s">
        <v>181</v>
      </c>
    </row>
    <row r="111" spans="1:17">
      <c r="A111" s="40" t="s">
        <v>32</v>
      </c>
      <c r="B111" s="40" t="s">
        <v>17</v>
      </c>
      <c r="C111" s="40" t="s">
        <v>180</v>
      </c>
    </row>
    <row r="112" spans="1:17">
      <c r="A112" s="40" t="s">
        <v>32</v>
      </c>
      <c r="B112" s="40" t="s">
        <v>17</v>
      </c>
      <c r="C112" s="40" t="s">
        <v>182</v>
      </c>
    </row>
    <row r="113" spans="1:17">
      <c r="A113" s="40" t="s">
        <v>32</v>
      </c>
      <c r="B113" s="40" t="s">
        <v>24</v>
      </c>
      <c r="C113" s="40" t="s">
        <v>181</v>
      </c>
      <c r="D113" s="40">
        <v>0</v>
      </c>
      <c r="E113" s="40">
        <v>174</v>
      </c>
      <c r="F113" s="40">
        <v>7.4021500040544197E-10</v>
      </c>
      <c r="G113" s="40">
        <v>47216355.707334697</v>
      </c>
      <c r="H113" s="40">
        <v>24624812.234202299</v>
      </c>
      <c r="I113" s="40">
        <v>5394909.7166080801</v>
      </c>
      <c r="J113" s="40">
        <v>433639.32384393801</v>
      </c>
      <c r="K113" s="40">
        <v>341571.943845701</v>
      </c>
      <c r="L113" s="40">
        <v>169519.822093125</v>
      </c>
      <c r="M113" s="40">
        <v>144217.14203379501</v>
      </c>
      <c r="N113" s="40">
        <v>98183.701818453905</v>
      </c>
      <c r="O113" s="40">
        <v>84132.059853625004</v>
      </c>
      <c r="P113" s="40">
        <v>814268.61295501306</v>
      </c>
      <c r="Q113" s="40">
        <v>79321610.264588699</v>
      </c>
    </row>
    <row r="114" spans="1:17">
      <c r="A114" s="40" t="s">
        <v>32</v>
      </c>
      <c r="B114" s="40" t="s">
        <v>24</v>
      </c>
      <c r="C114" s="40" t="s">
        <v>180</v>
      </c>
      <c r="D114" s="40">
        <v>0</v>
      </c>
      <c r="E114" s="40">
        <v>405</v>
      </c>
      <c r="F114" s="40">
        <v>1181478.2166047699</v>
      </c>
      <c r="G114" s="40">
        <v>126441672.34128501</v>
      </c>
      <c r="H114" s="40">
        <v>58850294.7941681</v>
      </c>
      <c r="I114" s="40">
        <v>9276057.4818121493</v>
      </c>
      <c r="J114" s="40">
        <v>550357.56119219202</v>
      </c>
      <c r="K114" s="40">
        <v>257235.87855919701</v>
      </c>
      <c r="L114" s="40">
        <v>246619.94858585001</v>
      </c>
      <c r="M114" s="40">
        <v>242964.224972022</v>
      </c>
      <c r="N114" s="40">
        <v>228984.52361158701</v>
      </c>
      <c r="O114" s="40">
        <v>185673.13720163199</v>
      </c>
      <c r="P114" s="40">
        <v>411957.07901250402</v>
      </c>
      <c r="Q114" s="40">
        <v>197873295.18700501</v>
      </c>
    </row>
    <row r="115" spans="1:17">
      <c r="A115" s="40" t="s">
        <v>32</v>
      </c>
      <c r="B115" s="40" t="s">
        <v>24</v>
      </c>
      <c r="C115" s="40" t="s">
        <v>182</v>
      </c>
      <c r="D115" s="40">
        <v>0</v>
      </c>
      <c r="E115" s="40">
        <v>108</v>
      </c>
      <c r="F115" s="40">
        <v>5.7696070143720103E-11</v>
      </c>
      <c r="G115" s="40">
        <v>17737530.042200599</v>
      </c>
      <c r="H115" s="40">
        <v>8253234.9799757199</v>
      </c>
      <c r="I115" s="40">
        <v>2665662.3536686101</v>
      </c>
      <c r="J115" s="40">
        <v>212526.191783533</v>
      </c>
      <c r="K115" s="40">
        <v>56968.132739808098</v>
      </c>
      <c r="L115" s="40">
        <v>9543.3381326500003</v>
      </c>
      <c r="M115" s="40">
        <v>9543.3381326500003</v>
      </c>
      <c r="N115" s="40">
        <v>9543.3381326500003</v>
      </c>
      <c r="O115" s="40">
        <v>9262.0607982140009</v>
      </c>
      <c r="P115" s="40">
        <v>0</v>
      </c>
      <c r="Q115" s="40">
        <v>28963813.775564499</v>
      </c>
    </row>
    <row r="116" spans="1:17">
      <c r="A116" s="40" t="s">
        <v>32</v>
      </c>
      <c r="B116" s="40" t="s">
        <v>25</v>
      </c>
      <c r="C116" s="40" t="s">
        <v>181</v>
      </c>
      <c r="D116" s="40">
        <v>0</v>
      </c>
      <c r="E116" s="40">
        <v>3</v>
      </c>
      <c r="F116" s="40">
        <v>-1.4551915228366901E-10</v>
      </c>
      <c r="G116" s="40">
        <v>5443518.16040882</v>
      </c>
      <c r="H116" s="40">
        <v>2675653.4528472698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8119171.6132560801</v>
      </c>
    </row>
    <row r="117" spans="1:17">
      <c r="A117" s="40" t="s">
        <v>32</v>
      </c>
      <c r="B117" s="40" t="s">
        <v>25</v>
      </c>
      <c r="C117" s="40" t="s">
        <v>180</v>
      </c>
      <c r="D117" s="40">
        <v>0</v>
      </c>
      <c r="E117" s="40">
        <v>6</v>
      </c>
      <c r="F117" s="40">
        <v>2.9103830456733698E-10</v>
      </c>
      <c r="G117" s="40">
        <v>10844533.6954257</v>
      </c>
      <c r="H117" s="40">
        <v>6952030.9934646701</v>
      </c>
      <c r="I117" s="40">
        <v>945417.38704583305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18741982.075936198</v>
      </c>
    </row>
    <row r="118" spans="1:17">
      <c r="A118" s="40" t="s">
        <v>32</v>
      </c>
      <c r="B118" s="40" t="s">
        <v>25</v>
      </c>
      <c r="C118" s="40" t="s">
        <v>182</v>
      </c>
    </row>
    <row r="119" spans="1:17">
      <c r="A119" s="40" t="s">
        <v>32</v>
      </c>
      <c r="B119" s="40" t="s">
        <v>26</v>
      </c>
      <c r="C119" s="40" t="s">
        <v>181</v>
      </c>
      <c r="D119" s="40">
        <v>0</v>
      </c>
      <c r="E119" s="40">
        <v>1</v>
      </c>
      <c r="F119" s="40">
        <v>2.3283064365387E-9</v>
      </c>
      <c r="G119" s="40">
        <v>17366866.277605601</v>
      </c>
      <c r="H119" s="40">
        <v>17366866.277605601</v>
      </c>
      <c r="I119" s="40">
        <v>1427815.0638249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36161547.619036101</v>
      </c>
    </row>
    <row r="120" spans="1:17">
      <c r="A120" s="40" t="s">
        <v>32</v>
      </c>
      <c r="B120" s="40" t="s">
        <v>26</v>
      </c>
      <c r="C120" s="40" t="s">
        <v>180</v>
      </c>
    </row>
    <row r="121" spans="1:17">
      <c r="A121" s="40" t="s">
        <v>32</v>
      </c>
      <c r="B121" s="40" t="s">
        <v>26</v>
      </c>
      <c r="C121" s="40" t="s">
        <v>182</v>
      </c>
    </row>
    <row r="122" spans="1:17">
      <c r="A122" s="40" t="s">
        <v>32</v>
      </c>
      <c r="B122" s="40" t="s">
        <v>27</v>
      </c>
      <c r="C122" s="40" t="s">
        <v>181</v>
      </c>
      <c r="D122" s="40">
        <v>0</v>
      </c>
      <c r="E122" s="40">
        <v>2</v>
      </c>
      <c r="F122" s="40">
        <v>1.16415321826935E-10</v>
      </c>
      <c r="G122" s="40">
        <v>7747181.4398943996</v>
      </c>
      <c r="H122" s="40">
        <v>6404468.2047059797</v>
      </c>
      <c r="I122" s="40">
        <v>364591.94572257099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14516241.590322901</v>
      </c>
    </row>
    <row r="123" spans="1:17">
      <c r="A123" s="40" t="s">
        <v>32</v>
      </c>
      <c r="B123" s="40" t="s">
        <v>27</v>
      </c>
      <c r="C123" s="40" t="s">
        <v>180</v>
      </c>
    </row>
    <row r="124" spans="1:17">
      <c r="A124" s="40" t="s">
        <v>32</v>
      </c>
      <c r="B124" s="40" t="s">
        <v>27</v>
      </c>
      <c r="C124" s="40" t="s">
        <v>182</v>
      </c>
    </row>
    <row r="125" spans="1:17">
      <c r="A125" s="40" t="s">
        <v>32</v>
      </c>
      <c r="B125" s="40" t="s">
        <v>28</v>
      </c>
      <c r="C125" s="40" t="s">
        <v>181</v>
      </c>
    </row>
    <row r="126" spans="1:17">
      <c r="A126" s="40" t="s">
        <v>32</v>
      </c>
      <c r="B126" s="40" t="s">
        <v>28</v>
      </c>
      <c r="C126" s="40" t="s">
        <v>180</v>
      </c>
      <c r="D126" s="40">
        <v>0</v>
      </c>
      <c r="E126" s="40">
        <v>1</v>
      </c>
      <c r="F126" s="40">
        <v>0</v>
      </c>
      <c r="G126" s="40">
        <v>26031352.283396799</v>
      </c>
      <c r="H126" s="40">
        <v>26085488.4041075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52116840.687504202</v>
      </c>
    </row>
    <row r="127" spans="1:17">
      <c r="A127" s="40" t="s">
        <v>32</v>
      </c>
      <c r="B127" s="40" t="s">
        <v>28</v>
      </c>
      <c r="C127" s="40" t="s">
        <v>182</v>
      </c>
      <c r="D127" s="40">
        <v>0</v>
      </c>
      <c r="E127" s="40">
        <v>1</v>
      </c>
      <c r="F127" s="40">
        <v>0</v>
      </c>
      <c r="G127" s="40">
        <v>32145981.078400001</v>
      </c>
      <c r="H127" s="40">
        <v>31679324.5697654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63825305.648165502</v>
      </c>
    </row>
    <row r="128" spans="1:17">
      <c r="A128" s="40" t="s">
        <v>33</v>
      </c>
      <c r="C128" s="40" t="s">
        <v>181</v>
      </c>
    </row>
    <row r="129" spans="1:17">
      <c r="A129" s="40" t="s">
        <v>33</v>
      </c>
      <c r="C129" s="40" t="s">
        <v>180</v>
      </c>
      <c r="D129" s="40">
        <v>0</v>
      </c>
      <c r="E129" s="40">
        <v>14</v>
      </c>
      <c r="F129" s="40">
        <v>-479386.94149899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-479386.94149899</v>
      </c>
    </row>
    <row r="130" spans="1:17">
      <c r="A130" s="40" t="s">
        <v>33</v>
      </c>
      <c r="C130" s="40" t="s">
        <v>182</v>
      </c>
    </row>
    <row r="131" spans="1:17">
      <c r="A131" s="40" t="s">
        <v>33</v>
      </c>
      <c r="B131" s="40" t="s">
        <v>17</v>
      </c>
      <c r="C131" s="40" t="s">
        <v>181</v>
      </c>
    </row>
    <row r="132" spans="1:17">
      <c r="A132" s="40" t="s">
        <v>33</v>
      </c>
      <c r="B132" s="40" t="s">
        <v>17</v>
      </c>
      <c r="C132" s="40" t="s">
        <v>180</v>
      </c>
    </row>
    <row r="133" spans="1:17">
      <c r="A133" s="40" t="s">
        <v>33</v>
      </c>
      <c r="B133" s="40" t="s">
        <v>17</v>
      </c>
      <c r="C133" s="40" t="s">
        <v>182</v>
      </c>
    </row>
    <row r="134" spans="1:17">
      <c r="A134" s="40" t="s">
        <v>33</v>
      </c>
      <c r="B134" s="40" t="s">
        <v>24</v>
      </c>
      <c r="C134" s="40" t="s">
        <v>181</v>
      </c>
      <c r="D134" s="40">
        <v>0</v>
      </c>
      <c r="E134" s="40">
        <v>148027</v>
      </c>
      <c r="F134" s="40">
        <v>238789412.67327699</v>
      </c>
      <c r="G134" s="40">
        <v>41653794243.738503</v>
      </c>
      <c r="H134" s="40">
        <v>36543239124.902802</v>
      </c>
      <c r="I134" s="40">
        <v>27959753491.8708</v>
      </c>
      <c r="J134" s="40">
        <v>10200776035.979799</v>
      </c>
      <c r="K134" s="40">
        <v>7601840001.2765903</v>
      </c>
      <c r="L134" s="40">
        <v>2537032626.79564</v>
      </c>
      <c r="M134" s="40">
        <v>1736878191.0469799</v>
      </c>
      <c r="N134" s="40">
        <v>1147775267.8036799</v>
      </c>
      <c r="O134" s="40">
        <v>754681426.76601505</v>
      </c>
      <c r="P134" s="40">
        <v>1869948436.5404201</v>
      </c>
      <c r="Q134" s="40">
        <v>132244508259.399</v>
      </c>
    </row>
    <row r="135" spans="1:17">
      <c r="A135" s="40" t="s">
        <v>33</v>
      </c>
      <c r="B135" s="40" t="s">
        <v>24</v>
      </c>
      <c r="C135" s="40" t="s">
        <v>180</v>
      </c>
      <c r="D135" s="40">
        <v>0</v>
      </c>
      <c r="E135" s="40">
        <v>110020</v>
      </c>
      <c r="F135" s="40">
        <v>135836107.36315799</v>
      </c>
      <c r="G135" s="40">
        <v>30570369661.6619</v>
      </c>
      <c r="H135" s="40">
        <v>25857941964.547001</v>
      </c>
      <c r="I135" s="40">
        <v>20304016950.2439</v>
      </c>
      <c r="J135" s="40">
        <v>7723558218.9756498</v>
      </c>
      <c r="K135" s="40">
        <v>5841244860.8184605</v>
      </c>
      <c r="L135" s="40">
        <v>1807808946.1276801</v>
      </c>
      <c r="M135" s="40">
        <v>1230444050.3010399</v>
      </c>
      <c r="N135" s="40">
        <v>822889475.46622205</v>
      </c>
      <c r="O135" s="40">
        <v>563326267.46558905</v>
      </c>
      <c r="P135" s="40">
        <v>1509034650.77174</v>
      </c>
      <c r="Q135" s="40">
        <v>96366471153.742493</v>
      </c>
    </row>
    <row r="136" spans="1:17">
      <c r="A136" s="40" t="s">
        <v>33</v>
      </c>
      <c r="B136" s="40" t="s">
        <v>24</v>
      </c>
      <c r="C136" s="40" t="s">
        <v>182</v>
      </c>
      <c r="D136" s="40">
        <v>0</v>
      </c>
      <c r="E136" s="40">
        <v>108330</v>
      </c>
      <c r="F136" s="40">
        <v>45003774.164385498</v>
      </c>
      <c r="G136" s="40">
        <v>26326715409.7402</v>
      </c>
      <c r="H136" s="40">
        <v>18394769642.358002</v>
      </c>
      <c r="I136" s="40">
        <v>10718720214.825899</v>
      </c>
      <c r="J136" s="40">
        <v>2998885016.0141802</v>
      </c>
      <c r="K136" s="40">
        <v>1882817441.18362</v>
      </c>
      <c r="L136" s="40">
        <v>636304056.62083197</v>
      </c>
      <c r="M136" s="40">
        <v>474758230.41654098</v>
      </c>
      <c r="N136" s="40">
        <v>348847432.11719197</v>
      </c>
      <c r="O136" s="40">
        <v>253570585.88141099</v>
      </c>
      <c r="P136" s="40">
        <v>663796627.948017</v>
      </c>
      <c r="Q136" s="40">
        <v>62744188431.271301</v>
      </c>
    </row>
    <row r="137" spans="1:17">
      <c r="A137" s="40" t="s">
        <v>33</v>
      </c>
      <c r="B137" s="40" t="s">
        <v>25</v>
      </c>
      <c r="C137" s="40" t="s">
        <v>181</v>
      </c>
      <c r="D137" s="40">
        <v>0</v>
      </c>
      <c r="E137" s="40">
        <v>18474</v>
      </c>
      <c r="F137" s="40">
        <v>108404654.920564</v>
      </c>
      <c r="G137" s="40">
        <v>11995449124.7855</v>
      </c>
      <c r="H137" s="40">
        <v>12294460891.0686</v>
      </c>
      <c r="I137" s="40">
        <v>11150076803.431</v>
      </c>
      <c r="J137" s="40">
        <v>4550735523.6353102</v>
      </c>
      <c r="K137" s="40">
        <v>3642118738.7424402</v>
      </c>
      <c r="L137" s="40">
        <v>1291623848.4565201</v>
      </c>
      <c r="M137" s="40">
        <v>930828958.481668</v>
      </c>
      <c r="N137" s="40">
        <v>651728531.199</v>
      </c>
      <c r="O137" s="40">
        <v>461784688.11713701</v>
      </c>
      <c r="P137" s="40">
        <v>1286772124.6331401</v>
      </c>
      <c r="Q137" s="40">
        <v>48363983887.471199</v>
      </c>
    </row>
    <row r="138" spans="1:17">
      <c r="A138" s="40" t="s">
        <v>33</v>
      </c>
      <c r="B138" s="40" t="s">
        <v>25</v>
      </c>
      <c r="C138" s="40" t="s">
        <v>180</v>
      </c>
      <c r="D138" s="40">
        <v>0</v>
      </c>
      <c r="E138" s="40">
        <v>18705</v>
      </c>
      <c r="F138" s="40">
        <v>60594627.368563503</v>
      </c>
      <c r="G138" s="40">
        <v>12952924671.7024</v>
      </c>
      <c r="H138" s="40">
        <v>13037549188.9687</v>
      </c>
      <c r="I138" s="40">
        <v>11601908182.4219</v>
      </c>
      <c r="J138" s="40">
        <v>4671452970.0060101</v>
      </c>
      <c r="K138" s="40">
        <v>3615046780.7830501</v>
      </c>
      <c r="L138" s="40">
        <v>1170198650.2302001</v>
      </c>
      <c r="M138" s="40">
        <v>835457012.23006403</v>
      </c>
      <c r="N138" s="40">
        <v>602551124.09933197</v>
      </c>
      <c r="O138" s="40">
        <v>445032476.81473601</v>
      </c>
      <c r="P138" s="40">
        <v>1330552693.16254</v>
      </c>
      <c r="Q138" s="40">
        <v>50323268377.788002</v>
      </c>
    </row>
    <row r="139" spans="1:17">
      <c r="A139" s="40" t="s">
        <v>33</v>
      </c>
      <c r="B139" s="40" t="s">
        <v>25</v>
      </c>
      <c r="C139" s="40" t="s">
        <v>182</v>
      </c>
      <c r="D139" s="40">
        <v>0</v>
      </c>
      <c r="E139" s="40">
        <v>2800</v>
      </c>
      <c r="F139" s="40">
        <v>4995425.1858688304</v>
      </c>
      <c r="G139" s="40">
        <v>1977543241.9231</v>
      </c>
      <c r="H139" s="40">
        <v>1915608091.21033</v>
      </c>
      <c r="I139" s="40">
        <v>1557233286.49066</v>
      </c>
      <c r="J139" s="40">
        <v>554470472.71960294</v>
      </c>
      <c r="K139" s="40">
        <v>402519823.79556602</v>
      </c>
      <c r="L139" s="40">
        <v>148883485.63213</v>
      </c>
      <c r="M139" s="40">
        <v>118687630.01647</v>
      </c>
      <c r="N139" s="40">
        <v>90156839.132199705</v>
      </c>
      <c r="O139" s="40">
        <v>66849064.9529263</v>
      </c>
      <c r="P139" s="40">
        <v>187133835.172869</v>
      </c>
      <c r="Q139" s="40">
        <v>7024081196.2317305</v>
      </c>
    </row>
    <row r="140" spans="1:17">
      <c r="A140" s="40" t="s">
        <v>33</v>
      </c>
      <c r="B140" s="40" t="s">
        <v>26</v>
      </c>
      <c r="C140" s="40" t="s">
        <v>181</v>
      </c>
      <c r="D140" s="40">
        <v>0</v>
      </c>
      <c r="E140" s="40">
        <v>6</v>
      </c>
      <c r="F140" s="40">
        <v>-4.2491592466831199E-9</v>
      </c>
      <c r="G140" s="40">
        <v>49973941.272098899</v>
      </c>
      <c r="H140" s="40">
        <v>49973941.272098899</v>
      </c>
      <c r="I140" s="40">
        <v>49283294.429342002</v>
      </c>
      <c r="J140" s="40">
        <v>15676456.9194012</v>
      </c>
      <c r="K140" s="40">
        <v>9721016.7767401896</v>
      </c>
      <c r="L140" s="40">
        <v>3429323.2158246301</v>
      </c>
      <c r="M140" s="40">
        <v>2864452.07689266</v>
      </c>
      <c r="N140" s="40">
        <v>515624.129691649</v>
      </c>
      <c r="O140" s="40">
        <v>0</v>
      </c>
      <c r="P140" s="40">
        <v>0</v>
      </c>
      <c r="Q140" s="40">
        <v>181438050.09209001</v>
      </c>
    </row>
    <row r="141" spans="1:17">
      <c r="A141" s="40" t="s">
        <v>33</v>
      </c>
      <c r="B141" s="40" t="s">
        <v>26</v>
      </c>
      <c r="C141" s="40" t="s">
        <v>180</v>
      </c>
      <c r="D141" s="40">
        <v>0</v>
      </c>
      <c r="E141" s="40">
        <v>11</v>
      </c>
      <c r="F141" s="40">
        <v>-3.8326106732711196E-9</v>
      </c>
      <c r="G141" s="40">
        <v>69354954.176648006</v>
      </c>
      <c r="H141" s="40">
        <v>69354954.176648006</v>
      </c>
      <c r="I141" s="40">
        <v>64430849.292888299</v>
      </c>
      <c r="J141" s="40">
        <v>25542262.740075599</v>
      </c>
      <c r="K141" s="40">
        <v>19439209.3442741</v>
      </c>
      <c r="L141" s="40">
        <v>3257662.9730100199</v>
      </c>
      <c r="M141" s="40">
        <v>2515992.54476501</v>
      </c>
      <c r="N141" s="40">
        <v>876508.67866409698</v>
      </c>
      <c r="O141" s="40">
        <v>858900.43193850003</v>
      </c>
      <c r="P141" s="40">
        <v>4821410.9435970597</v>
      </c>
      <c r="Q141" s="40">
        <v>260452705.30250901</v>
      </c>
    </row>
    <row r="142" spans="1:17">
      <c r="A142" s="40" t="s">
        <v>33</v>
      </c>
      <c r="B142" s="40" t="s">
        <v>26</v>
      </c>
      <c r="C142" s="40" t="s">
        <v>182</v>
      </c>
    </row>
    <row r="143" spans="1:17">
      <c r="A143" s="40" t="s">
        <v>33</v>
      </c>
      <c r="B143" s="40" t="s">
        <v>27</v>
      </c>
      <c r="C143" s="40" t="s">
        <v>181</v>
      </c>
      <c r="D143" s="40">
        <v>0</v>
      </c>
      <c r="E143" s="40">
        <v>536</v>
      </c>
      <c r="F143" s="40">
        <v>10395032.3405401</v>
      </c>
      <c r="G143" s="40">
        <v>860079352.17209899</v>
      </c>
      <c r="H143" s="40">
        <v>904307594.94262302</v>
      </c>
      <c r="I143" s="40">
        <v>846010943.06078506</v>
      </c>
      <c r="J143" s="40">
        <v>328530973.46360999</v>
      </c>
      <c r="K143" s="40">
        <v>251017728.23802</v>
      </c>
      <c r="L143" s="40">
        <v>89601179.418618798</v>
      </c>
      <c r="M143" s="40">
        <v>66071114.3021193</v>
      </c>
      <c r="N143" s="40">
        <v>45850420.631120302</v>
      </c>
      <c r="O143" s="40">
        <v>35211425.636490896</v>
      </c>
      <c r="P143" s="40">
        <v>135878765.403566</v>
      </c>
      <c r="Q143" s="40">
        <v>3572954529.6095901</v>
      </c>
    </row>
    <row r="144" spans="1:17">
      <c r="A144" s="40" t="s">
        <v>33</v>
      </c>
      <c r="B144" s="40" t="s">
        <v>27</v>
      </c>
      <c r="C144" s="40" t="s">
        <v>180</v>
      </c>
      <c r="D144" s="40">
        <v>0</v>
      </c>
      <c r="E144" s="40">
        <v>997</v>
      </c>
      <c r="F144" s="40">
        <v>12641923.5972348</v>
      </c>
      <c r="G144" s="40">
        <v>1693684316.5171299</v>
      </c>
      <c r="H144" s="40">
        <v>1763888174.8501101</v>
      </c>
      <c r="I144" s="40">
        <v>1607788463.73295</v>
      </c>
      <c r="J144" s="40">
        <v>642822557.78062606</v>
      </c>
      <c r="K144" s="40">
        <v>507215364.18203902</v>
      </c>
      <c r="L144" s="40">
        <v>171562786.167797</v>
      </c>
      <c r="M144" s="40">
        <v>123077005.07074</v>
      </c>
      <c r="N144" s="40">
        <v>88747788.488919005</v>
      </c>
      <c r="O144" s="40">
        <v>65698879.137963504</v>
      </c>
      <c r="P144" s="40">
        <v>195380722.60624301</v>
      </c>
      <c r="Q144" s="40">
        <v>6872507982.1317501</v>
      </c>
    </row>
    <row r="145" spans="1:17">
      <c r="A145" s="40" t="s">
        <v>33</v>
      </c>
      <c r="B145" s="40" t="s">
        <v>27</v>
      </c>
      <c r="C145" s="40" t="s">
        <v>182</v>
      </c>
      <c r="D145" s="40">
        <v>0</v>
      </c>
      <c r="E145" s="40">
        <v>41</v>
      </c>
      <c r="F145" s="40">
        <v>1.6025296645239E-9</v>
      </c>
      <c r="G145" s="40">
        <v>71609751.1882402</v>
      </c>
      <c r="H145" s="40">
        <v>71525395.842427894</v>
      </c>
      <c r="I145" s="40">
        <v>55256608.953623898</v>
      </c>
      <c r="J145" s="40">
        <v>18390190.827766601</v>
      </c>
      <c r="K145" s="40">
        <v>14130510.085824599</v>
      </c>
      <c r="L145" s="40">
        <v>5812395.2037381995</v>
      </c>
      <c r="M145" s="40">
        <v>5693293.3437511204</v>
      </c>
      <c r="N145" s="40">
        <v>4550330.9295415403</v>
      </c>
      <c r="O145" s="40">
        <v>3491857.1946411999</v>
      </c>
      <c r="P145" s="40">
        <v>14474463.378119299</v>
      </c>
      <c r="Q145" s="40">
        <v>264934796.94767499</v>
      </c>
    </row>
    <row r="146" spans="1:17">
      <c r="A146" s="40" t="s">
        <v>33</v>
      </c>
      <c r="B146" s="40" t="s">
        <v>28</v>
      </c>
      <c r="C146" s="40" t="s">
        <v>181</v>
      </c>
    </row>
    <row r="147" spans="1:17">
      <c r="A147" s="40" t="s">
        <v>33</v>
      </c>
      <c r="B147" s="40" t="s">
        <v>28</v>
      </c>
      <c r="C147" s="40" t="s">
        <v>180</v>
      </c>
    </row>
    <row r="148" spans="1:17">
      <c r="A148" s="40" t="s">
        <v>33</v>
      </c>
      <c r="B148" s="40" t="s">
        <v>28</v>
      </c>
      <c r="C148" s="40" t="s">
        <v>182</v>
      </c>
      <c r="D148" s="40">
        <v>0</v>
      </c>
      <c r="E148" s="40">
        <v>1</v>
      </c>
      <c r="F148" s="40">
        <v>-6.9849193096160897E-9</v>
      </c>
      <c r="G148" s="40">
        <v>13862954.340059999</v>
      </c>
      <c r="H148" s="40">
        <v>13862954.340059999</v>
      </c>
      <c r="I148" s="40">
        <v>13862954.340059999</v>
      </c>
      <c r="J148" s="40">
        <v>6931477.1700299997</v>
      </c>
      <c r="K148" s="40">
        <v>6504672.5473503396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55025012.737560302</v>
      </c>
    </row>
    <row r="149" spans="1:17">
      <c r="A149" s="40" t="s">
        <v>34</v>
      </c>
      <c r="C149" s="40" t="s">
        <v>181</v>
      </c>
    </row>
    <row r="150" spans="1:17">
      <c r="A150" s="40" t="s">
        <v>34</v>
      </c>
      <c r="C150" s="40" t="s">
        <v>180</v>
      </c>
    </row>
    <row r="151" spans="1:17">
      <c r="A151" s="40" t="s">
        <v>34</v>
      </c>
      <c r="C151" s="40" t="s">
        <v>182</v>
      </c>
    </row>
    <row r="152" spans="1:17">
      <c r="A152" s="40" t="s">
        <v>34</v>
      </c>
      <c r="B152" s="40" t="s">
        <v>17</v>
      </c>
      <c r="C152" s="40" t="s">
        <v>181</v>
      </c>
      <c r="D152" s="40">
        <v>0</v>
      </c>
      <c r="E152" s="40">
        <v>2</v>
      </c>
      <c r="F152" s="40">
        <v>2.4214386940002398E-8</v>
      </c>
      <c r="G152" s="40">
        <v>84356077.159265101</v>
      </c>
      <c r="H152" s="40">
        <v>84356077.159265101</v>
      </c>
      <c r="I152" s="40">
        <v>84356077.159265101</v>
      </c>
      <c r="J152" s="40">
        <v>42178038.579632603</v>
      </c>
      <c r="K152" s="40">
        <v>42178038.579632603</v>
      </c>
      <c r="L152" s="40">
        <v>21089019.289816301</v>
      </c>
      <c r="M152" s="40">
        <v>16507623.038915699</v>
      </c>
      <c r="N152" s="40">
        <v>6962869.7296768799</v>
      </c>
      <c r="O152" s="40">
        <v>6962869.7296768799</v>
      </c>
      <c r="P152" s="40">
        <v>11843336.106732501</v>
      </c>
      <c r="Q152" s="40">
        <v>400790026.53187901</v>
      </c>
    </row>
    <row r="153" spans="1:17">
      <c r="A153" s="40" t="s">
        <v>34</v>
      </c>
      <c r="B153" s="40" t="s">
        <v>17</v>
      </c>
      <c r="C153" s="40" t="s">
        <v>180</v>
      </c>
      <c r="D153" s="40">
        <v>0</v>
      </c>
      <c r="E153" s="40">
        <v>14</v>
      </c>
      <c r="F153" s="40">
        <v>-3.7573045119643198E-8</v>
      </c>
      <c r="G153" s="40">
        <v>518729651.04305398</v>
      </c>
      <c r="H153" s="40">
        <v>518729651.04305398</v>
      </c>
      <c r="I153" s="40">
        <v>518729651.04305398</v>
      </c>
      <c r="J153" s="40">
        <v>194775486.055897</v>
      </c>
      <c r="K153" s="40">
        <v>163743221.08772099</v>
      </c>
      <c r="L153" s="40">
        <v>66172735.440249898</v>
      </c>
      <c r="M153" s="40">
        <v>44973985.512021802</v>
      </c>
      <c r="N153" s="40">
        <v>41570856.900931798</v>
      </c>
      <c r="O153" s="40">
        <v>37653994.023802102</v>
      </c>
      <c r="P153" s="40">
        <v>195658450.82609999</v>
      </c>
      <c r="Q153" s="40">
        <v>2300737682.9758801</v>
      </c>
    </row>
    <row r="154" spans="1:17">
      <c r="A154" s="40" t="s">
        <v>34</v>
      </c>
      <c r="B154" s="40" t="s">
        <v>17</v>
      </c>
      <c r="C154" s="40" t="s">
        <v>182</v>
      </c>
      <c r="D154" s="40">
        <v>0</v>
      </c>
      <c r="E154" s="40">
        <v>1</v>
      </c>
      <c r="F154" s="40">
        <v>9.1968104243278503E-9</v>
      </c>
      <c r="G154" s="40">
        <v>41524571.058023199</v>
      </c>
      <c r="H154" s="40">
        <v>41524571.058023199</v>
      </c>
      <c r="I154" s="40">
        <v>41524571.058023199</v>
      </c>
      <c r="J154" s="40">
        <v>20762285.5290116</v>
      </c>
      <c r="K154" s="40">
        <v>20762285.5290116</v>
      </c>
      <c r="L154" s="40">
        <v>10381142.7645058</v>
      </c>
      <c r="M154" s="40">
        <v>10381142.7645058</v>
      </c>
      <c r="N154" s="40">
        <v>786451.42708304396</v>
      </c>
      <c r="O154" s="40">
        <v>0</v>
      </c>
      <c r="P154" s="40">
        <v>0</v>
      </c>
      <c r="Q154" s="40">
        <v>187647021.188187</v>
      </c>
    </row>
    <row r="155" spans="1:17">
      <c r="A155" s="40" t="s">
        <v>34</v>
      </c>
      <c r="B155" s="40" t="s">
        <v>24</v>
      </c>
      <c r="C155" s="40" t="s">
        <v>181</v>
      </c>
      <c r="D155" s="40">
        <v>0</v>
      </c>
      <c r="E155" s="40">
        <v>3742</v>
      </c>
      <c r="F155" s="40">
        <v>8393760.1142792609</v>
      </c>
      <c r="G155" s="40">
        <v>1109136658.5007701</v>
      </c>
      <c r="H155" s="40">
        <v>814644621.28151298</v>
      </c>
      <c r="I155" s="40">
        <v>637836275.58016396</v>
      </c>
      <c r="J155" s="40">
        <v>252730763.69153601</v>
      </c>
      <c r="K155" s="40">
        <v>180198108.37416601</v>
      </c>
      <c r="L155" s="40">
        <v>64638899.149168402</v>
      </c>
      <c r="M155" s="40">
        <v>51544725.143484198</v>
      </c>
      <c r="N155" s="40">
        <v>41846615.026318103</v>
      </c>
      <c r="O155" s="40">
        <v>30439847.424947001</v>
      </c>
      <c r="P155" s="40">
        <v>119707862.21229599</v>
      </c>
      <c r="Q155" s="40">
        <v>3311118136.4986501</v>
      </c>
    </row>
    <row r="156" spans="1:17">
      <c r="A156" s="40" t="s">
        <v>34</v>
      </c>
      <c r="B156" s="40" t="s">
        <v>24</v>
      </c>
      <c r="C156" s="40" t="s">
        <v>180</v>
      </c>
      <c r="D156" s="40">
        <v>0</v>
      </c>
      <c r="E156" s="40">
        <v>6459</v>
      </c>
      <c r="F156" s="40">
        <v>9903749.6550905202</v>
      </c>
      <c r="G156" s="40">
        <v>1796408119.0604701</v>
      </c>
      <c r="H156" s="40">
        <v>1361256504.81441</v>
      </c>
      <c r="I156" s="40">
        <v>1084848121.0383899</v>
      </c>
      <c r="J156" s="40">
        <v>417209409.766828</v>
      </c>
      <c r="K156" s="40">
        <v>312281155.40447301</v>
      </c>
      <c r="L156" s="40">
        <v>109967360.11983199</v>
      </c>
      <c r="M156" s="40">
        <v>84998052.849913195</v>
      </c>
      <c r="N156" s="40">
        <v>65948676.798165701</v>
      </c>
      <c r="O156" s="40">
        <v>50177779.024516597</v>
      </c>
      <c r="P156" s="40">
        <v>212246505.01886901</v>
      </c>
      <c r="Q156" s="40">
        <v>5505245433.5509596</v>
      </c>
    </row>
    <row r="157" spans="1:17">
      <c r="A157" s="40" t="s">
        <v>34</v>
      </c>
      <c r="B157" s="40" t="s">
        <v>24</v>
      </c>
      <c r="C157" s="40" t="s">
        <v>182</v>
      </c>
      <c r="D157" s="40">
        <v>0</v>
      </c>
      <c r="E157" s="40">
        <v>5121</v>
      </c>
      <c r="F157" s="40">
        <v>58359365.000831299</v>
      </c>
      <c r="G157" s="40">
        <v>1124521716.5183799</v>
      </c>
      <c r="H157" s="40">
        <v>637837262.27150202</v>
      </c>
      <c r="I157" s="40">
        <v>425806448.58500499</v>
      </c>
      <c r="J157" s="40">
        <v>150197693.09261999</v>
      </c>
      <c r="K157" s="40">
        <v>113493154.204441</v>
      </c>
      <c r="L157" s="40">
        <v>46965177.7128736</v>
      </c>
      <c r="M157" s="40">
        <v>39720424.339033298</v>
      </c>
      <c r="N157" s="40">
        <v>34140986.664434597</v>
      </c>
      <c r="O157" s="40">
        <v>27301765.496925302</v>
      </c>
      <c r="P157" s="40">
        <v>141794041.17941099</v>
      </c>
      <c r="Q157" s="40">
        <v>2800138035.0654602</v>
      </c>
    </row>
    <row r="158" spans="1:17">
      <c r="A158" s="40" t="s">
        <v>34</v>
      </c>
      <c r="B158" s="40" t="s">
        <v>25</v>
      </c>
      <c r="C158" s="40" t="s">
        <v>181</v>
      </c>
      <c r="D158" s="40">
        <v>0</v>
      </c>
      <c r="E158" s="40">
        <v>925</v>
      </c>
      <c r="F158" s="40">
        <v>2630873.3544805902</v>
      </c>
      <c r="G158" s="40">
        <v>850929175.96572495</v>
      </c>
      <c r="H158" s="40">
        <v>745286099.10250294</v>
      </c>
      <c r="I158" s="40">
        <v>564522390.72231698</v>
      </c>
      <c r="J158" s="40">
        <v>207637907.06893599</v>
      </c>
      <c r="K158" s="40">
        <v>153857645.957122</v>
      </c>
      <c r="L158" s="40">
        <v>55841620.854031399</v>
      </c>
      <c r="M158" s="40">
        <v>43599818.927212797</v>
      </c>
      <c r="N158" s="40">
        <v>34911842.554452099</v>
      </c>
      <c r="O158" s="40">
        <v>26928461.031999201</v>
      </c>
      <c r="P158" s="40">
        <v>97292076.812087998</v>
      </c>
      <c r="Q158" s="40">
        <v>2783437912.3508701</v>
      </c>
    </row>
    <row r="159" spans="1:17">
      <c r="A159" s="40" t="s">
        <v>34</v>
      </c>
      <c r="B159" s="40" t="s">
        <v>25</v>
      </c>
      <c r="C159" s="40" t="s">
        <v>180</v>
      </c>
      <c r="D159" s="40">
        <v>0</v>
      </c>
      <c r="E159" s="40">
        <v>1754</v>
      </c>
      <c r="F159" s="40">
        <v>18046953.327057201</v>
      </c>
      <c r="G159" s="40">
        <v>1596964784.21345</v>
      </c>
      <c r="H159" s="40">
        <v>1270762404.6212299</v>
      </c>
      <c r="I159" s="40">
        <v>1068020578.8406301</v>
      </c>
      <c r="J159" s="40">
        <v>425471063.66765797</v>
      </c>
      <c r="K159" s="40">
        <v>317602130.18127298</v>
      </c>
      <c r="L159" s="40">
        <v>110555228.032765</v>
      </c>
      <c r="M159" s="40">
        <v>87626395.048460707</v>
      </c>
      <c r="N159" s="40">
        <v>72139027.862426206</v>
      </c>
      <c r="O159" s="40">
        <v>59355014.773852803</v>
      </c>
      <c r="P159" s="40">
        <v>228688382.566865</v>
      </c>
      <c r="Q159" s="40">
        <v>5255231963.1356497</v>
      </c>
    </row>
    <row r="160" spans="1:17">
      <c r="A160" s="40" t="s">
        <v>34</v>
      </c>
      <c r="B160" s="40" t="s">
        <v>25</v>
      </c>
      <c r="C160" s="40" t="s">
        <v>182</v>
      </c>
      <c r="D160" s="40">
        <v>0</v>
      </c>
      <c r="E160" s="40">
        <v>453</v>
      </c>
      <c r="F160" s="40">
        <v>41171256.829003699</v>
      </c>
      <c r="G160" s="40">
        <v>499117230.02038598</v>
      </c>
      <c r="H160" s="40">
        <v>305226862.53065598</v>
      </c>
      <c r="I160" s="40">
        <v>202783641.18518499</v>
      </c>
      <c r="J160" s="40">
        <v>73205107.140353397</v>
      </c>
      <c r="K160" s="40">
        <v>52019386.256276302</v>
      </c>
      <c r="L160" s="40">
        <v>23319912.1266791</v>
      </c>
      <c r="M160" s="40">
        <v>20722562.4803528</v>
      </c>
      <c r="N160" s="40">
        <v>17475835.5452534</v>
      </c>
      <c r="O160" s="40">
        <v>16542319.652185399</v>
      </c>
      <c r="P160" s="40">
        <v>100878346.07282899</v>
      </c>
      <c r="Q160" s="40">
        <v>1352462459.83916</v>
      </c>
    </row>
    <row r="161" spans="1:17">
      <c r="A161" s="40" t="s">
        <v>34</v>
      </c>
      <c r="B161" s="40" t="s">
        <v>26</v>
      </c>
      <c r="C161" s="40" t="s">
        <v>181</v>
      </c>
      <c r="D161" s="40">
        <v>0</v>
      </c>
      <c r="E161" s="40">
        <v>63</v>
      </c>
      <c r="F161" s="40">
        <v>24948.6641784903</v>
      </c>
      <c r="G161" s="40">
        <v>620977009.19040298</v>
      </c>
      <c r="H161" s="40">
        <v>495408830.90509701</v>
      </c>
      <c r="I161" s="40">
        <v>340279861.86619997</v>
      </c>
      <c r="J161" s="40">
        <v>113616475.929223</v>
      </c>
      <c r="K161" s="40">
        <v>82252620.616178095</v>
      </c>
      <c r="L161" s="40">
        <v>35699388.1962981</v>
      </c>
      <c r="M161" s="40">
        <v>30592555.010516301</v>
      </c>
      <c r="N161" s="40">
        <v>26895384.4613971</v>
      </c>
      <c r="O161" s="40">
        <v>23891747.0150893</v>
      </c>
      <c r="P161" s="40">
        <v>145044614.52954799</v>
      </c>
      <c r="Q161" s="40">
        <v>1914683436.38413</v>
      </c>
    </row>
    <row r="162" spans="1:17">
      <c r="A162" s="40" t="s">
        <v>34</v>
      </c>
      <c r="B162" s="40" t="s">
        <v>26</v>
      </c>
      <c r="C162" s="40" t="s">
        <v>180</v>
      </c>
      <c r="D162" s="40">
        <v>0</v>
      </c>
      <c r="E162" s="40">
        <v>121</v>
      </c>
      <c r="F162" s="40">
        <v>22488664.171673998</v>
      </c>
      <c r="G162" s="40">
        <v>885229099.56672502</v>
      </c>
      <c r="H162" s="40">
        <v>906293694.49629605</v>
      </c>
      <c r="I162" s="40">
        <v>866161387.34415901</v>
      </c>
      <c r="J162" s="40">
        <v>293509640.89247602</v>
      </c>
      <c r="K162" s="40">
        <v>188352032.32905099</v>
      </c>
      <c r="L162" s="40">
        <v>70879879.543783098</v>
      </c>
      <c r="M162" s="40">
        <v>55889133.274535298</v>
      </c>
      <c r="N162" s="40">
        <v>42010201.167386703</v>
      </c>
      <c r="O162" s="40">
        <v>32350037.975607801</v>
      </c>
      <c r="P162" s="40">
        <v>217478164.59690499</v>
      </c>
      <c r="Q162" s="40">
        <v>3580641935.3586001</v>
      </c>
    </row>
    <row r="163" spans="1:17">
      <c r="A163" s="40" t="s">
        <v>34</v>
      </c>
      <c r="B163" s="40" t="s">
        <v>26</v>
      </c>
      <c r="C163" s="40" t="s">
        <v>182</v>
      </c>
      <c r="D163" s="40">
        <v>0</v>
      </c>
      <c r="E163" s="40">
        <v>11</v>
      </c>
      <c r="F163" s="40">
        <v>-2.3283064365386999E-10</v>
      </c>
      <c r="G163" s="40">
        <v>193042093.55680799</v>
      </c>
      <c r="H163" s="40">
        <v>117377376.303455</v>
      </c>
      <c r="I163" s="40">
        <v>24561737.562333699</v>
      </c>
      <c r="J163" s="40">
        <v>6449287.4538540002</v>
      </c>
      <c r="K163" s="40">
        <v>6449287.4538540002</v>
      </c>
      <c r="L163" s="40">
        <v>3224643.7269270001</v>
      </c>
      <c r="M163" s="40">
        <v>3224643.7269270001</v>
      </c>
      <c r="N163" s="40">
        <v>3019552.3676468101</v>
      </c>
      <c r="O163" s="40">
        <v>1248067.71536888</v>
      </c>
      <c r="P163" s="40">
        <v>0</v>
      </c>
      <c r="Q163" s="40">
        <v>358596689.86717403</v>
      </c>
    </row>
    <row r="164" spans="1:17">
      <c r="A164" s="40" t="s">
        <v>34</v>
      </c>
      <c r="B164" s="40" t="s">
        <v>27</v>
      </c>
      <c r="C164" s="40" t="s">
        <v>181</v>
      </c>
      <c r="D164" s="40">
        <v>0</v>
      </c>
      <c r="E164" s="40">
        <v>442</v>
      </c>
      <c r="F164" s="40">
        <v>5213238.7980305897</v>
      </c>
      <c r="G164" s="40">
        <v>1220386170.1084099</v>
      </c>
      <c r="H164" s="40">
        <v>1064493579.05336</v>
      </c>
      <c r="I164" s="40">
        <v>810544267.26450598</v>
      </c>
      <c r="J164" s="40">
        <v>297621309.70911598</v>
      </c>
      <c r="K164" s="40">
        <v>230509079.697209</v>
      </c>
      <c r="L164" s="40">
        <v>76228040.392128795</v>
      </c>
      <c r="M164" s="40">
        <v>64585699.423650503</v>
      </c>
      <c r="N164" s="40">
        <v>50112338.182784803</v>
      </c>
      <c r="O164" s="40">
        <v>43445923.1200867</v>
      </c>
      <c r="P164" s="40">
        <v>141620993.197142</v>
      </c>
      <c r="Q164" s="40">
        <v>4004760638.9464302</v>
      </c>
    </row>
    <row r="165" spans="1:17">
      <c r="A165" s="40" t="s">
        <v>34</v>
      </c>
      <c r="B165" s="40" t="s">
        <v>27</v>
      </c>
      <c r="C165" s="40" t="s">
        <v>180</v>
      </c>
      <c r="D165" s="40">
        <v>0</v>
      </c>
      <c r="E165" s="40">
        <v>836</v>
      </c>
      <c r="F165" s="40">
        <v>39232886.720365301</v>
      </c>
      <c r="G165" s="40">
        <v>2242234606.5700402</v>
      </c>
      <c r="H165" s="40">
        <v>2018251959.4686601</v>
      </c>
      <c r="I165" s="40">
        <v>1579640632.93731</v>
      </c>
      <c r="J165" s="40">
        <v>600037301.54044795</v>
      </c>
      <c r="K165" s="40">
        <v>440680760.47281301</v>
      </c>
      <c r="L165" s="40">
        <v>150698625.54638699</v>
      </c>
      <c r="M165" s="40">
        <v>116408550.680473</v>
      </c>
      <c r="N165" s="40">
        <v>95566908.684262902</v>
      </c>
      <c r="O165" s="40">
        <v>75092214.957013994</v>
      </c>
      <c r="P165" s="40">
        <v>375774072.72097802</v>
      </c>
      <c r="Q165" s="40">
        <v>7733618520.2987604</v>
      </c>
    </row>
    <row r="166" spans="1:17">
      <c r="A166" s="40" t="s">
        <v>34</v>
      </c>
      <c r="B166" s="40" t="s">
        <v>27</v>
      </c>
      <c r="C166" s="40" t="s">
        <v>182</v>
      </c>
      <c r="D166" s="40">
        <v>0</v>
      </c>
      <c r="E166" s="40">
        <v>171</v>
      </c>
      <c r="F166" s="40">
        <v>13663457.3348483</v>
      </c>
      <c r="G166" s="40">
        <v>470292594.05113798</v>
      </c>
      <c r="H166" s="40">
        <v>376254889.60058099</v>
      </c>
      <c r="I166" s="40">
        <v>254973870.008955</v>
      </c>
      <c r="J166" s="40">
        <v>85834702.150503293</v>
      </c>
      <c r="K166" s="40">
        <v>72711396.150405407</v>
      </c>
      <c r="L166" s="40">
        <v>28601174.669993099</v>
      </c>
      <c r="M166" s="40">
        <v>24338120.876196101</v>
      </c>
      <c r="N166" s="40">
        <v>19672654.4684815</v>
      </c>
      <c r="O166" s="40">
        <v>14669274.512635</v>
      </c>
      <c r="P166" s="40">
        <v>105144481.925313</v>
      </c>
      <c r="Q166" s="40">
        <v>1466156615.7490499</v>
      </c>
    </row>
    <row r="167" spans="1:17">
      <c r="A167" s="40" t="s">
        <v>34</v>
      </c>
      <c r="B167" s="40" t="s">
        <v>28</v>
      </c>
      <c r="C167" s="40" t="s">
        <v>181</v>
      </c>
      <c r="D167" s="40">
        <v>0</v>
      </c>
      <c r="E167" s="40">
        <v>9</v>
      </c>
      <c r="F167" s="40">
        <v>1.1059455573558799E-9</v>
      </c>
      <c r="G167" s="40">
        <v>150326278.392694</v>
      </c>
      <c r="H167" s="40">
        <v>150750587.39097399</v>
      </c>
      <c r="I167" s="40">
        <v>109254649.66417401</v>
      </c>
      <c r="J167" s="40">
        <v>45321312.791954897</v>
      </c>
      <c r="K167" s="40">
        <v>45321312.791954897</v>
      </c>
      <c r="L167" s="40">
        <v>18358165.239577901</v>
      </c>
      <c r="M167" s="40">
        <v>9070014.2588346805</v>
      </c>
      <c r="N167" s="40">
        <v>6561798.3876283998</v>
      </c>
      <c r="O167" s="40">
        <v>6561798.3876283998</v>
      </c>
      <c r="P167" s="40">
        <v>23425158.774028499</v>
      </c>
      <c r="Q167" s="40">
        <v>564951076.07945001</v>
      </c>
    </row>
    <row r="168" spans="1:17">
      <c r="A168" s="40" t="s">
        <v>34</v>
      </c>
      <c r="B168" s="40" t="s">
        <v>28</v>
      </c>
      <c r="C168" s="40" t="s">
        <v>180</v>
      </c>
      <c r="D168" s="40">
        <v>0</v>
      </c>
      <c r="E168" s="40">
        <v>29</v>
      </c>
      <c r="F168" s="40">
        <v>2.1165760699659599E-8</v>
      </c>
      <c r="G168" s="40">
        <v>384827268.99672198</v>
      </c>
      <c r="H168" s="40">
        <v>472625045.563124</v>
      </c>
      <c r="I168" s="40">
        <v>448287978.08521998</v>
      </c>
      <c r="J168" s="40">
        <v>221889036.607645</v>
      </c>
      <c r="K168" s="40">
        <v>201856001.92873001</v>
      </c>
      <c r="L168" s="40">
        <v>58038434.972940497</v>
      </c>
      <c r="M168" s="40">
        <v>39083354.7399287</v>
      </c>
      <c r="N168" s="40">
        <v>30223193.982646499</v>
      </c>
      <c r="O168" s="40">
        <v>25487090.191598501</v>
      </c>
      <c r="P168" s="40">
        <v>59900022.858706497</v>
      </c>
      <c r="Q168" s="40">
        <v>1942217427.9272599</v>
      </c>
    </row>
    <row r="169" spans="1:17">
      <c r="A169" s="40" t="s">
        <v>34</v>
      </c>
      <c r="B169" s="40" t="s">
        <v>28</v>
      </c>
      <c r="C169" s="40" t="s">
        <v>182</v>
      </c>
      <c r="D169" s="40">
        <v>0</v>
      </c>
      <c r="E169" s="40">
        <v>3</v>
      </c>
      <c r="F169" s="40">
        <v>1.4901161193847699E-8</v>
      </c>
      <c r="G169" s="40">
        <v>36205415.7514567</v>
      </c>
      <c r="H169" s="40">
        <v>47306503.605228797</v>
      </c>
      <c r="I169" s="40">
        <v>53070081.439664997</v>
      </c>
      <c r="J169" s="40">
        <v>13575147.353217401</v>
      </c>
      <c r="K169" s="40">
        <v>13575147.353217401</v>
      </c>
      <c r="L169" s="40">
        <v>6787573.6766087199</v>
      </c>
      <c r="M169" s="40">
        <v>5952706.7049871404</v>
      </c>
      <c r="N169" s="40">
        <v>2002845.30547062</v>
      </c>
      <c r="O169" s="40">
        <v>2002845.30547062</v>
      </c>
      <c r="P169" s="40">
        <v>13815257.7406349</v>
      </c>
      <c r="Q169" s="40">
        <v>194293524.235957</v>
      </c>
    </row>
    <row r="170" spans="1:17">
      <c r="A170" s="40" t="s">
        <v>55</v>
      </c>
      <c r="C170" s="40" t="s">
        <v>181</v>
      </c>
    </row>
    <row r="171" spans="1:17">
      <c r="A171" s="40" t="s">
        <v>55</v>
      </c>
      <c r="C171" s="40" t="s">
        <v>180</v>
      </c>
    </row>
    <row r="172" spans="1:17">
      <c r="A172" s="40" t="s">
        <v>55</v>
      </c>
      <c r="C172" s="40" t="s">
        <v>182</v>
      </c>
    </row>
    <row r="173" spans="1:17">
      <c r="A173" s="40" t="s">
        <v>55</v>
      </c>
      <c r="B173" s="40" t="s">
        <v>17</v>
      </c>
      <c r="C173" s="40" t="s">
        <v>181</v>
      </c>
      <c r="D173" s="40">
        <v>0</v>
      </c>
      <c r="E173" s="40">
        <v>1</v>
      </c>
      <c r="F173" s="40">
        <v>5.2386894822120698E-10</v>
      </c>
      <c r="G173" s="40">
        <v>31060049.655095302</v>
      </c>
      <c r="H173" s="40">
        <v>31060049.655095302</v>
      </c>
      <c r="I173" s="40">
        <v>31060049.655095302</v>
      </c>
      <c r="J173" s="40">
        <v>15530024.8275476</v>
      </c>
      <c r="K173" s="40">
        <v>7877970.6320621502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116588144.424896</v>
      </c>
    </row>
    <row r="174" spans="1:17">
      <c r="A174" s="40" t="s">
        <v>55</v>
      </c>
      <c r="B174" s="40" t="s">
        <v>17</v>
      </c>
      <c r="C174" s="40" t="s">
        <v>180</v>
      </c>
      <c r="D174" s="40">
        <v>0</v>
      </c>
      <c r="E174" s="40">
        <v>2</v>
      </c>
      <c r="F174" s="40">
        <v>2.4214386940002398E-8</v>
      </c>
      <c r="G174" s="40">
        <v>105706031.404866</v>
      </c>
      <c r="H174" s="40">
        <v>105706031.404866</v>
      </c>
      <c r="I174" s="40">
        <v>101006941.120821</v>
      </c>
      <c r="J174" s="40">
        <v>9246384.1374846194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321665388.06803799</v>
      </c>
    </row>
    <row r="175" spans="1:17">
      <c r="A175" s="40" t="s">
        <v>55</v>
      </c>
      <c r="B175" s="40" t="s">
        <v>17</v>
      </c>
      <c r="C175" s="40" t="s">
        <v>182</v>
      </c>
      <c r="D175" s="40">
        <v>0</v>
      </c>
      <c r="E175" s="40">
        <v>2</v>
      </c>
      <c r="F175" s="40">
        <v>-5.02914190292358E-8</v>
      </c>
      <c r="G175" s="40">
        <v>669207475.76633</v>
      </c>
      <c r="H175" s="40">
        <v>76524601.357529998</v>
      </c>
      <c r="I175" s="40">
        <v>36967878.240160003</v>
      </c>
      <c r="J175" s="40">
        <v>18483939.120080002</v>
      </c>
      <c r="K175" s="40">
        <v>16451512.838511599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817635407.32261205</v>
      </c>
    </row>
    <row r="176" spans="1:17">
      <c r="A176" s="40" t="s">
        <v>55</v>
      </c>
      <c r="B176" s="40" t="s">
        <v>24</v>
      </c>
      <c r="C176" s="40" t="s">
        <v>181</v>
      </c>
      <c r="D176" s="40">
        <v>0</v>
      </c>
      <c r="E176" s="40">
        <v>126</v>
      </c>
      <c r="F176" s="40">
        <v>-8.9039531303569695E-10</v>
      </c>
      <c r="G176" s="40">
        <v>48130357.274308696</v>
      </c>
      <c r="H176" s="40">
        <v>29305276.795608498</v>
      </c>
      <c r="I176" s="40">
        <v>21351943.757399101</v>
      </c>
      <c r="J176" s="40">
        <v>4270153.7247473197</v>
      </c>
      <c r="K176" s="40">
        <v>1266482.2565078801</v>
      </c>
      <c r="L176" s="40">
        <v>173774.884290166</v>
      </c>
      <c r="M176" s="40">
        <v>231282.93391300301</v>
      </c>
      <c r="N176" s="40">
        <v>322512.96003397001</v>
      </c>
      <c r="O176" s="40">
        <v>64040.821679624998</v>
      </c>
      <c r="P176" s="40">
        <v>2741059.0540623502</v>
      </c>
      <c r="Q176" s="40">
        <v>107856884.462551</v>
      </c>
    </row>
    <row r="177" spans="1:17">
      <c r="A177" s="40" t="s">
        <v>55</v>
      </c>
      <c r="B177" s="40" t="s">
        <v>24</v>
      </c>
      <c r="C177" s="40" t="s">
        <v>180</v>
      </c>
      <c r="D177" s="40">
        <v>0</v>
      </c>
      <c r="E177" s="40">
        <v>100</v>
      </c>
      <c r="F177" s="40">
        <v>320.34049511395301</v>
      </c>
      <c r="G177" s="40">
        <v>48668331.545249403</v>
      </c>
      <c r="H177" s="40">
        <v>22166019.0001412</v>
      </c>
      <c r="I177" s="40">
        <v>13231480.8385724</v>
      </c>
      <c r="J177" s="40">
        <v>3621775.1256422</v>
      </c>
      <c r="K177" s="40">
        <v>1713718.1969928499</v>
      </c>
      <c r="L177" s="40">
        <v>489998.22658846702</v>
      </c>
      <c r="M177" s="40">
        <v>262051.09132488599</v>
      </c>
      <c r="N177" s="40">
        <v>166542.31208451101</v>
      </c>
      <c r="O177" s="40">
        <v>62667.734072900297</v>
      </c>
      <c r="P177" s="40">
        <v>444949.95357691101</v>
      </c>
      <c r="Q177" s="40">
        <v>90827854.364740804</v>
      </c>
    </row>
    <row r="178" spans="1:17">
      <c r="A178" s="40" t="s">
        <v>55</v>
      </c>
      <c r="B178" s="40" t="s">
        <v>24</v>
      </c>
      <c r="C178" s="40" t="s">
        <v>182</v>
      </c>
      <c r="D178" s="40">
        <v>0</v>
      </c>
      <c r="E178" s="40">
        <v>612</v>
      </c>
      <c r="F178" s="40">
        <v>-2.2455992620962201E-10</v>
      </c>
      <c r="G178" s="40">
        <v>206929090.508809</v>
      </c>
      <c r="H178" s="40">
        <v>68036455.621305898</v>
      </c>
      <c r="I178" s="40">
        <v>20623415.897489499</v>
      </c>
      <c r="J178" s="40">
        <v>4402932.2851319397</v>
      </c>
      <c r="K178" s="40">
        <v>1897531.2028898699</v>
      </c>
      <c r="L178" s="40">
        <v>368405.828071328</v>
      </c>
      <c r="M178" s="40">
        <v>287221.88397798699</v>
      </c>
      <c r="N178" s="40">
        <v>108743.826616775</v>
      </c>
      <c r="O178" s="40">
        <v>94706.105125491798</v>
      </c>
      <c r="P178" s="40">
        <v>1527500.2394911801</v>
      </c>
      <c r="Q178" s="40">
        <v>304276003.39890897</v>
      </c>
    </row>
    <row r="179" spans="1:17">
      <c r="A179" s="40" t="s">
        <v>55</v>
      </c>
      <c r="B179" s="40" t="s">
        <v>25</v>
      </c>
      <c r="C179" s="40" t="s">
        <v>181</v>
      </c>
      <c r="D179" s="40">
        <v>0</v>
      </c>
      <c r="E179" s="40">
        <v>90</v>
      </c>
      <c r="F179" s="40">
        <v>1.2732925824820999E-9</v>
      </c>
      <c r="G179" s="40">
        <v>126009949.553362</v>
      </c>
      <c r="H179" s="40">
        <v>81753172.116097003</v>
      </c>
      <c r="I179" s="40">
        <v>50809818.484969698</v>
      </c>
      <c r="J179" s="40">
        <v>6971127.4281496201</v>
      </c>
      <c r="K179" s="40">
        <v>3236698.4698314001</v>
      </c>
      <c r="L179" s="40">
        <v>1902317.53956463</v>
      </c>
      <c r="M179" s="40">
        <v>1955122.17765503</v>
      </c>
      <c r="N179" s="40">
        <v>1582938.4276340201</v>
      </c>
      <c r="O179" s="40">
        <v>3573093.8947465499</v>
      </c>
      <c r="P179" s="40">
        <v>12149410.4793256</v>
      </c>
      <c r="Q179" s="40">
        <v>289943648.57133502</v>
      </c>
    </row>
    <row r="180" spans="1:17">
      <c r="A180" s="40" t="s">
        <v>55</v>
      </c>
      <c r="B180" s="40" t="s">
        <v>25</v>
      </c>
      <c r="C180" s="40" t="s">
        <v>180</v>
      </c>
      <c r="D180" s="40">
        <v>0</v>
      </c>
      <c r="E180" s="40">
        <v>89</v>
      </c>
      <c r="F180" s="40">
        <v>2197.55013034587</v>
      </c>
      <c r="G180" s="40">
        <v>168732829.456054</v>
      </c>
      <c r="H180" s="40">
        <v>62648275.822833396</v>
      </c>
      <c r="I180" s="40">
        <v>44040698.595433101</v>
      </c>
      <c r="J180" s="40">
        <v>8340954.8708451102</v>
      </c>
      <c r="K180" s="40">
        <v>5695080.73913767</v>
      </c>
      <c r="L180" s="40">
        <v>1830298.2554625</v>
      </c>
      <c r="M180" s="40">
        <v>1581682.7252481501</v>
      </c>
      <c r="N180" s="40">
        <v>1463191.8781528401</v>
      </c>
      <c r="O180" s="40">
        <v>1039143.92553296</v>
      </c>
      <c r="P180" s="40">
        <v>4081301.08448563</v>
      </c>
      <c r="Q180" s="40">
        <v>299455654.90331602</v>
      </c>
    </row>
    <row r="181" spans="1:17">
      <c r="A181" s="40" t="s">
        <v>55</v>
      </c>
      <c r="B181" s="40" t="s">
        <v>25</v>
      </c>
      <c r="C181" s="40" t="s">
        <v>182</v>
      </c>
      <c r="D181" s="40">
        <v>0</v>
      </c>
      <c r="E181" s="40">
        <v>107</v>
      </c>
      <c r="F181" s="40">
        <v>6.5892891143448703E-10</v>
      </c>
      <c r="G181" s="40">
        <v>191941124.946455</v>
      </c>
      <c r="H181" s="40">
        <v>87349856.015658796</v>
      </c>
      <c r="I181" s="40">
        <v>41043347.554031298</v>
      </c>
      <c r="J181" s="40">
        <v>6764660.5536447298</v>
      </c>
      <c r="K181" s="40">
        <v>2195681.7697171299</v>
      </c>
      <c r="L181" s="40">
        <v>838279.27178694995</v>
      </c>
      <c r="M181" s="40">
        <v>737850.72194015002</v>
      </c>
      <c r="N181" s="40">
        <v>737850.72194015002</v>
      </c>
      <c r="O181" s="40">
        <v>737850.72194015002</v>
      </c>
      <c r="P181" s="40">
        <v>6078233.4421154596</v>
      </c>
      <c r="Q181" s="40">
        <v>338424735.71923</v>
      </c>
    </row>
    <row r="182" spans="1:17">
      <c r="A182" s="40" t="s">
        <v>55</v>
      </c>
      <c r="B182" s="40" t="s">
        <v>26</v>
      </c>
      <c r="C182" s="40" t="s">
        <v>181</v>
      </c>
      <c r="D182" s="40">
        <v>0</v>
      </c>
      <c r="E182" s="40">
        <v>39</v>
      </c>
      <c r="F182" s="40">
        <v>-7.6215656008571397E-10</v>
      </c>
      <c r="G182" s="40">
        <v>465294913.17553502</v>
      </c>
      <c r="H182" s="40">
        <v>372288768.92137098</v>
      </c>
      <c r="I182" s="40">
        <v>200747920.559582</v>
      </c>
      <c r="J182" s="40">
        <v>31390520.422805201</v>
      </c>
      <c r="K182" s="40">
        <v>22520872.917736899</v>
      </c>
      <c r="L182" s="40">
        <v>11199860.720096299</v>
      </c>
      <c r="M182" s="40">
        <v>8679865.4008633904</v>
      </c>
      <c r="N182" s="40">
        <v>2728139.0035520298</v>
      </c>
      <c r="O182" s="40">
        <v>1397623.75024378</v>
      </c>
      <c r="P182" s="40">
        <v>963505.49243688001</v>
      </c>
      <c r="Q182" s="40">
        <v>1117211990.3642199</v>
      </c>
    </row>
    <row r="183" spans="1:17">
      <c r="A183" s="40" t="s">
        <v>55</v>
      </c>
      <c r="B183" s="40" t="s">
        <v>26</v>
      </c>
      <c r="C183" s="40" t="s">
        <v>180</v>
      </c>
      <c r="D183" s="40">
        <v>0</v>
      </c>
      <c r="E183" s="40">
        <v>35</v>
      </c>
      <c r="F183" s="40">
        <v>2.2009771782904901E-9</v>
      </c>
      <c r="G183" s="40">
        <v>397899759.62025499</v>
      </c>
      <c r="H183" s="40">
        <v>442935652.94031</v>
      </c>
      <c r="I183" s="40">
        <v>222795588.90794301</v>
      </c>
      <c r="J183" s="40">
        <v>13442506.754977999</v>
      </c>
      <c r="K183" s="40">
        <v>3020471.2699547899</v>
      </c>
      <c r="L183" s="40">
        <v>1031433.93975772</v>
      </c>
      <c r="M183" s="40">
        <v>1031433.93975772</v>
      </c>
      <c r="N183" s="40">
        <v>1031433.93975772</v>
      </c>
      <c r="O183" s="40">
        <v>1031433.93975772</v>
      </c>
      <c r="P183" s="40">
        <v>43951708.415889598</v>
      </c>
      <c r="Q183" s="40">
        <v>1128171423.66836</v>
      </c>
    </row>
    <row r="184" spans="1:17">
      <c r="A184" s="40" t="s">
        <v>55</v>
      </c>
      <c r="B184" s="40" t="s">
        <v>26</v>
      </c>
      <c r="C184" s="40" t="s">
        <v>182</v>
      </c>
      <c r="D184" s="40">
        <v>0</v>
      </c>
      <c r="E184" s="40">
        <v>7</v>
      </c>
      <c r="F184" s="40">
        <v>5.3551048040389998E-9</v>
      </c>
      <c r="G184" s="40">
        <v>96326638.650086701</v>
      </c>
      <c r="H184" s="40">
        <v>42002089.187576897</v>
      </c>
      <c r="I184" s="40">
        <v>21943415.804400399</v>
      </c>
      <c r="J184" s="40">
        <v>5938365.3928225702</v>
      </c>
      <c r="K184" s="40">
        <v>4543633.5130500998</v>
      </c>
      <c r="L184" s="40">
        <v>2271816.7565250499</v>
      </c>
      <c r="M184" s="40">
        <v>2271816.7565250499</v>
      </c>
      <c r="N184" s="40">
        <v>1856393.7801467599</v>
      </c>
      <c r="O184" s="40">
        <v>882256.49631577497</v>
      </c>
      <c r="P184" s="40">
        <v>10212550.55287</v>
      </c>
      <c r="Q184" s="40">
        <v>188248976.89031899</v>
      </c>
    </row>
    <row r="185" spans="1:17">
      <c r="A185" s="40" t="s">
        <v>55</v>
      </c>
      <c r="B185" s="40" t="s">
        <v>27</v>
      </c>
      <c r="C185" s="40" t="s">
        <v>181</v>
      </c>
      <c r="D185" s="40">
        <v>0</v>
      </c>
      <c r="E185" s="40">
        <v>129</v>
      </c>
      <c r="F185" s="40">
        <v>18441394.786522899</v>
      </c>
      <c r="G185" s="40">
        <v>475615167.07117897</v>
      </c>
      <c r="H185" s="40">
        <v>398260295.45392799</v>
      </c>
      <c r="I185" s="40">
        <v>289334623.46270001</v>
      </c>
      <c r="J185" s="40">
        <v>37755976.348600604</v>
      </c>
      <c r="K185" s="40">
        <v>15542668.353217401</v>
      </c>
      <c r="L185" s="40">
        <v>5967440.12987098</v>
      </c>
      <c r="M185" s="40">
        <v>3993887.0085140299</v>
      </c>
      <c r="N185" s="40">
        <v>3293353.1163146701</v>
      </c>
      <c r="O185" s="40">
        <v>3529101.3542802902</v>
      </c>
      <c r="P185" s="40">
        <v>88942494.724596605</v>
      </c>
      <c r="Q185" s="40">
        <v>1340676401.80972</v>
      </c>
    </row>
    <row r="186" spans="1:17">
      <c r="A186" s="40" t="s">
        <v>55</v>
      </c>
      <c r="B186" s="40" t="s">
        <v>27</v>
      </c>
      <c r="C186" s="40" t="s">
        <v>180</v>
      </c>
      <c r="D186" s="40">
        <v>0</v>
      </c>
      <c r="E186" s="40">
        <v>107</v>
      </c>
      <c r="F186" s="40">
        <v>6100.4531612661904</v>
      </c>
      <c r="G186" s="40">
        <v>480675389.873761</v>
      </c>
      <c r="H186" s="40">
        <v>323691358.24925297</v>
      </c>
      <c r="I186" s="40">
        <v>186827794.83896101</v>
      </c>
      <c r="J186" s="40">
        <v>37707875.182237297</v>
      </c>
      <c r="K186" s="40">
        <v>20924944.411479902</v>
      </c>
      <c r="L186" s="40">
        <v>6714595.98566081</v>
      </c>
      <c r="M186" s="40">
        <v>5040064.2801373499</v>
      </c>
      <c r="N186" s="40">
        <v>4094727.1899146899</v>
      </c>
      <c r="O186" s="40">
        <v>3198150.4067523801</v>
      </c>
      <c r="P186" s="40">
        <v>12054627.951916199</v>
      </c>
      <c r="Q186" s="40">
        <v>1080935628.82324</v>
      </c>
    </row>
    <row r="187" spans="1:17">
      <c r="A187" s="40" t="s">
        <v>55</v>
      </c>
      <c r="B187" s="40" t="s">
        <v>27</v>
      </c>
      <c r="C187" s="40" t="s">
        <v>182</v>
      </c>
      <c r="D187" s="40">
        <v>0</v>
      </c>
      <c r="E187" s="40">
        <v>66</v>
      </c>
      <c r="F187" s="40">
        <v>1.11413100967184E-9</v>
      </c>
      <c r="G187" s="40">
        <v>317066174.22442299</v>
      </c>
      <c r="H187" s="40">
        <v>171176529.71966499</v>
      </c>
      <c r="I187" s="40">
        <v>52216141.499258898</v>
      </c>
      <c r="J187" s="40">
        <v>10340825.773455899</v>
      </c>
      <c r="K187" s="40">
        <v>10394215.2107969</v>
      </c>
      <c r="L187" s="40">
        <v>5030845.1925266497</v>
      </c>
      <c r="M187" s="40">
        <v>3970272.7947993898</v>
      </c>
      <c r="N187" s="40">
        <v>3379215.50455978</v>
      </c>
      <c r="O187" s="40">
        <v>877115.36079445702</v>
      </c>
      <c r="P187" s="40">
        <v>12008775.615506399</v>
      </c>
      <c r="Q187" s="40">
        <v>586460110.895787</v>
      </c>
    </row>
    <row r="188" spans="1:17">
      <c r="A188" s="40" t="s">
        <v>55</v>
      </c>
      <c r="B188" s="40" t="s">
        <v>28</v>
      </c>
      <c r="C188" s="40" t="s">
        <v>181</v>
      </c>
      <c r="D188" s="40">
        <v>0</v>
      </c>
      <c r="E188" s="40">
        <v>9</v>
      </c>
      <c r="F188" s="40">
        <v>1.6792910173535301E-8</v>
      </c>
      <c r="G188" s="40">
        <v>122639485.15267099</v>
      </c>
      <c r="H188" s="40">
        <v>145242277.44359699</v>
      </c>
      <c r="I188" s="40">
        <v>164482272.802239</v>
      </c>
      <c r="J188" s="40">
        <v>44028185.842219003</v>
      </c>
      <c r="K188" s="40">
        <v>26068381.530765001</v>
      </c>
      <c r="L188" s="40">
        <v>13034190.7653825</v>
      </c>
      <c r="M188" s="40">
        <v>10863684.8555193</v>
      </c>
      <c r="N188" s="40">
        <v>7123599.6350688804</v>
      </c>
      <c r="O188" s="40">
        <v>4981585.8806627803</v>
      </c>
      <c r="P188" s="40">
        <v>0</v>
      </c>
      <c r="Q188" s="40">
        <v>538463663.90812504</v>
      </c>
    </row>
    <row r="189" spans="1:17">
      <c r="A189" s="40" t="s">
        <v>55</v>
      </c>
      <c r="B189" s="40" t="s">
        <v>28</v>
      </c>
      <c r="C189" s="40" t="s">
        <v>180</v>
      </c>
      <c r="D189" s="40">
        <v>0</v>
      </c>
      <c r="E189" s="40">
        <v>7</v>
      </c>
      <c r="F189" s="40">
        <v>3.4924596548080398E-10</v>
      </c>
      <c r="G189" s="40">
        <v>185859180.48225501</v>
      </c>
      <c r="H189" s="40">
        <v>187544447.91223699</v>
      </c>
      <c r="I189" s="40">
        <v>39971647.176749401</v>
      </c>
      <c r="J189" s="40">
        <v>1831818.6405144499</v>
      </c>
      <c r="K189" s="40">
        <v>1831818.6405144499</v>
      </c>
      <c r="L189" s="40">
        <v>915909.32025722496</v>
      </c>
      <c r="M189" s="40">
        <v>915909.32025722496</v>
      </c>
      <c r="N189" s="40">
        <v>915909.32025722496</v>
      </c>
      <c r="O189" s="40">
        <v>915909.32025722496</v>
      </c>
      <c r="P189" s="40">
        <v>31692369.004019901</v>
      </c>
      <c r="Q189" s="40">
        <v>452394919.13731802</v>
      </c>
    </row>
    <row r="190" spans="1:17">
      <c r="A190" s="40" t="s">
        <v>55</v>
      </c>
      <c r="B190" s="40" t="s">
        <v>28</v>
      </c>
      <c r="C190" s="40" t="s">
        <v>182</v>
      </c>
      <c r="D190" s="40">
        <v>0</v>
      </c>
      <c r="E190" s="40">
        <v>1</v>
      </c>
      <c r="F190" s="40">
        <v>2.3283064365386999E-10</v>
      </c>
      <c r="G190" s="40">
        <v>16894722.180516601</v>
      </c>
      <c r="H190" s="40">
        <v>16894722.180516601</v>
      </c>
      <c r="I190" s="40">
        <v>16894722.180516601</v>
      </c>
      <c r="J190" s="40">
        <v>5919971.2054375596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56604137.746987402</v>
      </c>
    </row>
    <row r="191" spans="1:17">
      <c r="A191" s="40" t="s">
        <v>35</v>
      </c>
      <c r="C191" s="40" t="s">
        <v>181</v>
      </c>
    </row>
    <row r="192" spans="1:17">
      <c r="A192" s="40" t="s">
        <v>35</v>
      </c>
      <c r="C192" s="40" t="s">
        <v>180</v>
      </c>
    </row>
    <row r="193" spans="1:17">
      <c r="A193" s="40" t="s">
        <v>35</v>
      </c>
      <c r="C193" s="40" t="s">
        <v>182</v>
      </c>
    </row>
    <row r="194" spans="1:17">
      <c r="A194" s="40" t="s">
        <v>35</v>
      </c>
      <c r="B194" s="40" t="s">
        <v>17</v>
      </c>
      <c r="C194" s="40" t="s">
        <v>181</v>
      </c>
      <c r="D194" s="40">
        <v>0</v>
      </c>
      <c r="E194" s="40">
        <v>3</v>
      </c>
      <c r="F194" s="40">
        <v>126502960.983878</v>
      </c>
      <c r="G194" s="40">
        <v>53301800.264296003</v>
      </c>
      <c r="H194" s="40">
        <v>263846176.19623801</v>
      </c>
      <c r="I194" s="40">
        <v>111392327.907094</v>
      </c>
      <c r="J194" s="40">
        <v>10986893.595451901</v>
      </c>
      <c r="K194" s="40">
        <v>10986893.595451901</v>
      </c>
      <c r="L194" s="40">
        <v>5493446.7977259504</v>
      </c>
      <c r="M194" s="40">
        <v>5493446.7977259504</v>
      </c>
      <c r="N194" s="40">
        <v>5493446.7977259504</v>
      </c>
      <c r="O194" s="40">
        <v>5493446.7977259504</v>
      </c>
      <c r="P194" s="40">
        <v>3061248.9786154702</v>
      </c>
      <c r="Q194" s="40">
        <v>602052088.71192896</v>
      </c>
    </row>
    <row r="195" spans="1:17">
      <c r="A195" s="40" t="s">
        <v>35</v>
      </c>
      <c r="B195" s="40" t="s">
        <v>17</v>
      </c>
      <c r="C195" s="40" t="s">
        <v>180</v>
      </c>
      <c r="D195" s="40">
        <v>0</v>
      </c>
      <c r="E195" s="40">
        <v>16</v>
      </c>
      <c r="F195" s="40">
        <v>1630196839.7602501</v>
      </c>
      <c r="G195" s="40">
        <v>133847566.008369</v>
      </c>
      <c r="H195" s="40">
        <v>108702160.38437299</v>
      </c>
      <c r="I195" s="40">
        <v>58342946.533478603</v>
      </c>
      <c r="J195" s="40">
        <v>15089897.0648847</v>
      </c>
      <c r="K195" s="40">
        <v>10324887.2976186</v>
      </c>
      <c r="L195" s="40">
        <v>5162443.6488092998</v>
      </c>
      <c r="M195" s="40">
        <v>5162443.6488092998</v>
      </c>
      <c r="N195" s="40">
        <v>5162443.6488092998</v>
      </c>
      <c r="O195" s="40">
        <v>5162443.6488092998</v>
      </c>
      <c r="P195" s="40">
        <v>110278.72158488</v>
      </c>
      <c r="Q195" s="40">
        <v>1977264350.3657899</v>
      </c>
    </row>
    <row r="196" spans="1:17">
      <c r="A196" s="40" t="s">
        <v>35</v>
      </c>
      <c r="B196" s="40" t="s">
        <v>17</v>
      </c>
      <c r="C196" s="40" t="s">
        <v>182</v>
      </c>
      <c r="D196" s="40">
        <v>0</v>
      </c>
      <c r="E196" s="40">
        <v>6</v>
      </c>
      <c r="F196" s="40">
        <v>194834528.12690499</v>
      </c>
      <c r="G196" s="40">
        <v>170558516.62045699</v>
      </c>
      <c r="H196" s="40">
        <v>203564425.768617</v>
      </c>
      <c r="I196" s="40">
        <v>201035354.80626401</v>
      </c>
      <c r="J196" s="40">
        <v>58456964.310116097</v>
      </c>
      <c r="K196" s="40">
        <v>53746387.080316097</v>
      </c>
      <c r="L196" s="40">
        <v>21689747.311218899</v>
      </c>
      <c r="M196" s="40">
        <v>21689747.311218899</v>
      </c>
      <c r="N196" s="40">
        <v>21689747.311218899</v>
      </c>
      <c r="O196" s="40">
        <v>21689747.311218899</v>
      </c>
      <c r="P196" s="40">
        <v>30023006.942517102</v>
      </c>
      <c r="Q196" s="40">
        <v>998978172.90006697</v>
      </c>
    </row>
    <row r="197" spans="1:17">
      <c r="A197" s="40" t="s">
        <v>35</v>
      </c>
      <c r="B197" s="40" t="s">
        <v>24</v>
      </c>
      <c r="C197" s="40" t="s">
        <v>181</v>
      </c>
      <c r="D197" s="40">
        <v>0</v>
      </c>
      <c r="E197" s="40">
        <v>1268</v>
      </c>
      <c r="F197" s="40">
        <v>3941139.6017323802</v>
      </c>
      <c r="G197" s="40">
        <v>571814273.64514601</v>
      </c>
      <c r="H197" s="40">
        <v>236113400.78515401</v>
      </c>
      <c r="I197" s="40">
        <v>95307765.149217695</v>
      </c>
      <c r="J197" s="40">
        <v>36938384.513987198</v>
      </c>
      <c r="K197" s="40">
        <v>21329759.474020399</v>
      </c>
      <c r="L197" s="40">
        <v>4725874.97129054</v>
      </c>
      <c r="M197" s="40">
        <v>4715804.8239081502</v>
      </c>
      <c r="N197" s="40">
        <v>2793388.3521340601</v>
      </c>
      <c r="O197" s="40">
        <v>3114457.7233506599</v>
      </c>
      <c r="P197" s="40">
        <v>47464044.748025298</v>
      </c>
      <c r="Q197" s="40">
        <v>1028258293.7879699</v>
      </c>
    </row>
    <row r="198" spans="1:17">
      <c r="A198" s="40" t="s">
        <v>35</v>
      </c>
      <c r="B198" s="40" t="s">
        <v>24</v>
      </c>
      <c r="C198" s="40" t="s">
        <v>180</v>
      </c>
      <c r="D198" s="40">
        <v>0</v>
      </c>
      <c r="E198" s="40">
        <v>1309</v>
      </c>
      <c r="F198" s="40">
        <v>90637699.853515804</v>
      </c>
      <c r="G198" s="40">
        <v>519462648.76682502</v>
      </c>
      <c r="H198" s="40">
        <v>122157027.48457301</v>
      </c>
      <c r="I198" s="40">
        <v>44508189.959860303</v>
      </c>
      <c r="J198" s="40">
        <v>17698475.733293399</v>
      </c>
      <c r="K198" s="40">
        <v>17346630.510028102</v>
      </c>
      <c r="L198" s="40">
        <v>6443741.9914702103</v>
      </c>
      <c r="M198" s="40">
        <v>4512702.2001213199</v>
      </c>
      <c r="N198" s="40">
        <v>4869701.3572185701</v>
      </c>
      <c r="O198" s="40">
        <v>3972598.7649422502</v>
      </c>
      <c r="P198" s="40">
        <v>49437542.8948301</v>
      </c>
      <c r="Q198" s="40">
        <v>881046959.51667905</v>
      </c>
    </row>
    <row r="199" spans="1:17">
      <c r="A199" s="40" t="s">
        <v>35</v>
      </c>
      <c r="B199" s="40" t="s">
        <v>24</v>
      </c>
      <c r="C199" s="40" t="s">
        <v>182</v>
      </c>
      <c r="D199" s="40">
        <v>0</v>
      </c>
      <c r="E199" s="40">
        <v>8805</v>
      </c>
      <c r="F199" s="40">
        <v>82822534.872119799</v>
      </c>
      <c r="G199" s="40">
        <v>2551619961.5665898</v>
      </c>
      <c r="H199" s="40">
        <v>423473509.09222502</v>
      </c>
      <c r="I199" s="40">
        <v>185219254.711164</v>
      </c>
      <c r="J199" s="40">
        <v>82748046.178089395</v>
      </c>
      <c r="K199" s="40">
        <v>57032107.234849401</v>
      </c>
      <c r="L199" s="40">
        <v>23845987.427075699</v>
      </c>
      <c r="M199" s="40">
        <v>25268898.9496467</v>
      </c>
      <c r="N199" s="40">
        <v>29258306.181054801</v>
      </c>
      <c r="O199" s="40">
        <v>28264105.851492099</v>
      </c>
      <c r="P199" s="40">
        <v>246861031.78090799</v>
      </c>
      <c r="Q199" s="40">
        <v>3736413743.84519</v>
      </c>
    </row>
    <row r="200" spans="1:17">
      <c r="A200" s="40" t="s">
        <v>35</v>
      </c>
      <c r="B200" s="40" t="s">
        <v>25</v>
      </c>
      <c r="C200" s="40" t="s">
        <v>181</v>
      </c>
      <c r="D200" s="40">
        <v>0</v>
      </c>
      <c r="E200" s="40">
        <v>622</v>
      </c>
      <c r="F200" s="40">
        <v>78628136.400494397</v>
      </c>
      <c r="G200" s="40">
        <v>1051749669.85455</v>
      </c>
      <c r="H200" s="40">
        <v>452442354.58695298</v>
      </c>
      <c r="I200" s="40">
        <v>213432769.090592</v>
      </c>
      <c r="J200" s="40">
        <v>75338612.672301099</v>
      </c>
      <c r="K200" s="40">
        <v>46262605.031102203</v>
      </c>
      <c r="L200" s="40">
        <v>23312852.5610702</v>
      </c>
      <c r="M200" s="40">
        <v>25124787.256813701</v>
      </c>
      <c r="N200" s="40">
        <v>17477216.065719899</v>
      </c>
      <c r="O200" s="40">
        <v>20291683.114147302</v>
      </c>
      <c r="P200" s="40">
        <v>107310444.90745901</v>
      </c>
      <c r="Q200" s="40">
        <v>2111371131.5411999</v>
      </c>
    </row>
    <row r="201" spans="1:17">
      <c r="A201" s="40" t="s">
        <v>35</v>
      </c>
      <c r="B201" s="40" t="s">
        <v>25</v>
      </c>
      <c r="C201" s="40" t="s">
        <v>180</v>
      </c>
      <c r="D201" s="40">
        <v>0</v>
      </c>
      <c r="E201" s="40">
        <v>300</v>
      </c>
      <c r="F201" s="40">
        <v>92267117.378107607</v>
      </c>
      <c r="G201" s="40">
        <v>382956687.852512</v>
      </c>
      <c r="H201" s="40">
        <v>150620979.883937</v>
      </c>
      <c r="I201" s="40">
        <v>80531793.814450204</v>
      </c>
      <c r="J201" s="40">
        <v>52989029.433346801</v>
      </c>
      <c r="K201" s="40">
        <v>32418608.734295201</v>
      </c>
      <c r="L201" s="40">
        <v>7469947.30776494</v>
      </c>
      <c r="M201" s="40">
        <v>10394195.9255288</v>
      </c>
      <c r="N201" s="40">
        <v>8428442.9880839009</v>
      </c>
      <c r="O201" s="40">
        <v>4000124.91298657</v>
      </c>
      <c r="P201" s="40">
        <v>47936380.380103</v>
      </c>
      <c r="Q201" s="40">
        <v>870013308.61111701</v>
      </c>
    </row>
    <row r="202" spans="1:17">
      <c r="A202" s="40" t="s">
        <v>35</v>
      </c>
      <c r="B202" s="40" t="s">
        <v>25</v>
      </c>
      <c r="C202" s="40" t="s">
        <v>182</v>
      </c>
      <c r="D202" s="40">
        <v>0</v>
      </c>
      <c r="E202" s="40">
        <v>1204</v>
      </c>
      <c r="F202" s="40">
        <v>82978372.205983102</v>
      </c>
      <c r="G202" s="40">
        <v>2073868841.0480499</v>
      </c>
      <c r="H202" s="40">
        <v>691716664.39667904</v>
      </c>
      <c r="I202" s="40">
        <v>389337663.05886</v>
      </c>
      <c r="J202" s="40">
        <v>130538163.287662</v>
      </c>
      <c r="K202" s="40">
        <v>68468999.352888405</v>
      </c>
      <c r="L202" s="40">
        <v>28341867.293329399</v>
      </c>
      <c r="M202" s="40">
        <v>32728019.915445801</v>
      </c>
      <c r="N202" s="40">
        <v>29116768.0173629</v>
      </c>
      <c r="O202" s="40">
        <v>25806879.426168401</v>
      </c>
      <c r="P202" s="40">
        <v>279652181.56553602</v>
      </c>
      <c r="Q202" s="40">
        <v>3832554419.5679698</v>
      </c>
    </row>
    <row r="203" spans="1:17">
      <c r="A203" s="40" t="s">
        <v>35</v>
      </c>
      <c r="B203" s="40" t="s">
        <v>26</v>
      </c>
      <c r="C203" s="40" t="s">
        <v>181</v>
      </c>
      <c r="D203" s="40">
        <v>0</v>
      </c>
      <c r="E203" s="40">
        <v>252</v>
      </c>
      <c r="F203" s="40">
        <v>2532587431.42872</v>
      </c>
      <c r="G203" s="40">
        <v>1097972263.60976</v>
      </c>
      <c r="H203" s="40">
        <v>1059828917.66422</v>
      </c>
      <c r="I203" s="40">
        <v>752052211.15092802</v>
      </c>
      <c r="J203" s="40">
        <v>371701332.28754598</v>
      </c>
      <c r="K203" s="40">
        <v>343268603.61944503</v>
      </c>
      <c r="L203" s="40">
        <v>125505421.13076</v>
      </c>
      <c r="M203" s="40">
        <v>124743916.06914701</v>
      </c>
      <c r="N203" s="40">
        <v>112913591.69391499</v>
      </c>
      <c r="O203" s="40">
        <v>95689337.108175695</v>
      </c>
      <c r="P203" s="40">
        <v>605832954.48998499</v>
      </c>
      <c r="Q203" s="40">
        <v>7222095980.2526102</v>
      </c>
    </row>
    <row r="204" spans="1:17">
      <c r="A204" s="40" t="s">
        <v>35</v>
      </c>
      <c r="B204" s="40" t="s">
        <v>26</v>
      </c>
      <c r="C204" s="40" t="s">
        <v>180</v>
      </c>
      <c r="D204" s="40">
        <v>0</v>
      </c>
      <c r="E204" s="40">
        <v>72</v>
      </c>
      <c r="F204" s="40">
        <v>927342775.90133595</v>
      </c>
      <c r="G204" s="40">
        <v>270108007.69640303</v>
      </c>
      <c r="H204" s="40">
        <v>294126913.50110298</v>
      </c>
      <c r="I204" s="40">
        <v>207757998.741469</v>
      </c>
      <c r="J204" s="40">
        <v>75050630.0240179</v>
      </c>
      <c r="K204" s="40">
        <v>118122470.279662</v>
      </c>
      <c r="L204" s="40">
        <v>47006869.421363898</v>
      </c>
      <c r="M204" s="40">
        <v>42953087.263678797</v>
      </c>
      <c r="N204" s="40">
        <v>32357812.466723502</v>
      </c>
      <c r="O204" s="40">
        <v>31303655.917955101</v>
      </c>
      <c r="P204" s="40">
        <v>320424156.505647</v>
      </c>
      <c r="Q204" s="40">
        <v>2366554377.7193599</v>
      </c>
    </row>
    <row r="205" spans="1:17">
      <c r="A205" s="40" t="s">
        <v>35</v>
      </c>
      <c r="B205" s="40" t="s">
        <v>26</v>
      </c>
      <c r="C205" s="40" t="s">
        <v>182</v>
      </c>
      <c r="D205" s="40">
        <v>0</v>
      </c>
      <c r="E205" s="40">
        <v>279</v>
      </c>
      <c r="F205" s="40">
        <v>796265240.60081398</v>
      </c>
      <c r="G205" s="40">
        <v>1833414584.17312</v>
      </c>
      <c r="H205" s="40">
        <v>1694541366.93873</v>
      </c>
      <c r="I205" s="40">
        <v>1297552297.33517</v>
      </c>
      <c r="J205" s="40">
        <v>507122702.84268802</v>
      </c>
      <c r="K205" s="40">
        <v>508127760.52430701</v>
      </c>
      <c r="L205" s="40">
        <v>238344740.59416801</v>
      </c>
      <c r="M205" s="40">
        <v>199403463.770226</v>
      </c>
      <c r="N205" s="40">
        <v>191524243.379002</v>
      </c>
      <c r="O205" s="40">
        <v>185410582.410117</v>
      </c>
      <c r="P205" s="40">
        <v>846956066.39641201</v>
      </c>
      <c r="Q205" s="40">
        <v>8298663048.9647503</v>
      </c>
    </row>
    <row r="206" spans="1:17">
      <c r="A206" s="40" t="s">
        <v>35</v>
      </c>
      <c r="B206" s="40" t="s">
        <v>27</v>
      </c>
      <c r="C206" s="40" t="s">
        <v>181</v>
      </c>
      <c r="D206" s="40">
        <v>0</v>
      </c>
      <c r="E206" s="40">
        <v>998</v>
      </c>
      <c r="F206" s="40">
        <v>2030473836.26981</v>
      </c>
      <c r="G206" s="40">
        <v>2935726939.5942202</v>
      </c>
      <c r="H206" s="40">
        <v>1802834580.6313601</v>
      </c>
      <c r="I206" s="40">
        <v>1282256497.7674301</v>
      </c>
      <c r="J206" s="40">
        <v>453663427.467296</v>
      </c>
      <c r="K206" s="40">
        <v>346691673.88438201</v>
      </c>
      <c r="L206" s="40">
        <v>161472274.59921801</v>
      </c>
      <c r="M206" s="40">
        <v>138811451.91604099</v>
      </c>
      <c r="N206" s="40">
        <v>119843248.216951</v>
      </c>
      <c r="O206" s="40">
        <v>108518081.564505</v>
      </c>
      <c r="P206" s="40">
        <v>782105302.67580104</v>
      </c>
      <c r="Q206" s="40">
        <v>10162397314.587</v>
      </c>
    </row>
    <row r="207" spans="1:17">
      <c r="A207" s="40" t="s">
        <v>35</v>
      </c>
      <c r="B207" s="40" t="s">
        <v>27</v>
      </c>
      <c r="C207" s="40" t="s">
        <v>180</v>
      </c>
      <c r="D207" s="40">
        <v>0</v>
      </c>
      <c r="E207" s="40">
        <v>151</v>
      </c>
      <c r="F207" s="40">
        <v>528216900.75444299</v>
      </c>
      <c r="G207" s="40">
        <v>288067546.780855</v>
      </c>
      <c r="H207" s="40">
        <v>292585997.73118401</v>
      </c>
      <c r="I207" s="40">
        <v>224074058.706393</v>
      </c>
      <c r="J207" s="40">
        <v>77722031.109314695</v>
      </c>
      <c r="K207" s="40">
        <v>71946208.412743405</v>
      </c>
      <c r="L207" s="40">
        <v>26156055.273004599</v>
      </c>
      <c r="M207" s="40">
        <v>26170387.232985798</v>
      </c>
      <c r="N207" s="40">
        <v>22034542.7469288</v>
      </c>
      <c r="O207" s="40">
        <v>22019903.035634302</v>
      </c>
      <c r="P207" s="40">
        <v>143055911.162723</v>
      </c>
      <c r="Q207" s="40">
        <v>1722049542.9462099</v>
      </c>
    </row>
    <row r="208" spans="1:17">
      <c r="A208" s="40" t="s">
        <v>35</v>
      </c>
      <c r="B208" s="40" t="s">
        <v>27</v>
      </c>
      <c r="C208" s="40" t="s">
        <v>182</v>
      </c>
      <c r="D208" s="40">
        <v>0</v>
      </c>
      <c r="E208" s="40">
        <v>1312</v>
      </c>
      <c r="F208" s="40">
        <v>443234954.85530102</v>
      </c>
      <c r="G208" s="40">
        <v>4924026574.04739</v>
      </c>
      <c r="H208" s="40">
        <v>3016915823.0571198</v>
      </c>
      <c r="I208" s="40">
        <v>2001846448.9832201</v>
      </c>
      <c r="J208" s="40">
        <v>667154985.74342799</v>
      </c>
      <c r="K208" s="40">
        <v>499688730.826864</v>
      </c>
      <c r="L208" s="40">
        <v>220356904.35174701</v>
      </c>
      <c r="M208" s="40">
        <v>208671149.93346101</v>
      </c>
      <c r="N208" s="40">
        <v>182229156.598773</v>
      </c>
      <c r="O208" s="40">
        <v>151030699.12126601</v>
      </c>
      <c r="P208" s="40">
        <v>1059274395.26864</v>
      </c>
      <c r="Q208" s="40">
        <v>13374429822.787201</v>
      </c>
    </row>
    <row r="209" spans="1:17">
      <c r="A209" s="40" t="s">
        <v>35</v>
      </c>
      <c r="B209" s="40" t="s">
        <v>28</v>
      </c>
      <c r="C209" s="40" t="s">
        <v>181</v>
      </c>
      <c r="D209" s="40">
        <v>0</v>
      </c>
      <c r="E209" s="40">
        <v>25</v>
      </c>
      <c r="F209" s="40">
        <v>335626859.27092302</v>
      </c>
      <c r="G209" s="40">
        <v>105802766.993039</v>
      </c>
      <c r="H209" s="40">
        <v>305272005.36430299</v>
      </c>
      <c r="I209" s="40">
        <v>426581949.05150098</v>
      </c>
      <c r="J209" s="40">
        <v>122419383.069002</v>
      </c>
      <c r="K209" s="40">
        <v>106991039.268437</v>
      </c>
      <c r="L209" s="40">
        <v>39747501.041532896</v>
      </c>
      <c r="M209" s="40">
        <v>34251265.493937597</v>
      </c>
      <c r="N209" s="40">
        <v>26992076.205814701</v>
      </c>
      <c r="O209" s="40">
        <v>23541430.748636</v>
      </c>
      <c r="P209" s="40">
        <v>61763306.219265603</v>
      </c>
      <c r="Q209" s="40">
        <v>1588989582.7263899</v>
      </c>
    </row>
    <row r="210" spans="1:17">
      <c r="A210" s="40" t="s">
        <v>35</v>
      </c>
      <c r="B210" s="40" t="s">
        <v>28</v>
      </c>
      <c r="C210" s="40" t="s">
        <v>180</v>
      </c>
      <c r="D210" s="40">
        <v>0</v>
      </c>
      <c r="E210" s="40">
        <v>43</v>
      </c>
      <c r="F210" s="40">
        <v>1648315764.58884</v>
      </c>
      <c r="G210" s="40">
        <v>179417630.17511499</v>
      </c>
      <c r="H210" s="40">
        <v>195482991.47754601</v>
      </c>
      <c r="I210" s="40">
        <v>266316031.89468899</v>
      </c>
      <c r="J210" s="40">
        <v>113051036.040502</v>
      </c>
      <c r="K210" s="40">
        <v>106266269.823632</v>
      </c>
      <c r="L210" s="40">
        <v>54603865.132315099</v>
      </c>
      <c r="M210" s="40">
        <v>44203736.890386902</v>
      </c>
      <c r="N210" s="40">
        <v>37221449.762400098</v>
      </c>
      <c r="O210" s="40">
        <v>37063813.902440801</v>
      </c>
      <c r="P210" s="40">
        <v>249239329.51936099</v>
      </c>
      <c r="Q210" s="40">
        <v>2931181919.2072301</v>
      </c>
    </row>
    <row r="211" spans="1:17">
      <c r="A211" s="40" t="s">
        <v>35</v>
      </c>
      <c r="B211" s="40" t="s">
        <v>28</v>
      </c>
      <c r="C211" s="40" t="s">
        <v>182</v>
      </c>
      <c r="D211" s="40">
        <v>0</v>
      </c>
      <c r="E211" s="40">
        <v>41</v>
      </c>
      <c r="F211" s="40">
        <v>306732544.74831301</v>
      </c>
      <c r="G211" s="40">
        <v>507114780.20502597</v>
      </c>
      <c r="H211" s="40">
        <v>646551681.17854798</v>
      </c>
      <c r="I211" s="40">
        <v>417097259.44270402</v>
      </c>
      <c r="J211" s="40">
        <v>166407319.30290699</v>
      </c>
      <c r="K211" s="40">
        <v>167261135.51606899</v>
      </c>
      <c r="L211" s="40">
        <v>84659705.996169701</v>
      </c>
      <c r="M211" s="40">
        <v>78505758.823174194</v>
      </c>
      <c r="N211" s="40">
        <v>69336860.780307695</v>
      </c>
      <c r="O211" s="40">
        <v>56244727.7627367</v>
      </c>
      <c r="P211" s="40">
        <v>144558355.50807601</v>
      </c>
      <c r="Q211" s="40">
        <v>2644470129.26403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workbookViewId="0">
      <selection activeCell="H24" sqref="H24"/>
    </sheetView>
  </sheetViews>
  <sheetFormatPr defaultRowHeight="12.75"/>
  <cols>
    <col min="1" max="1" width="15.5703125" customWidth="1"/>
    <col min="2" max="2" width="20.85546875" customWidth="1"/>
    <col min="3" max="3" width="18.140625" bestFit="1" customWidth="1"/>
    <col min="4" max="6" width="16.85546875" customWidth="1"/>
    <col min="7" max="7" width="15.7109375" bestFit="1" customWidth="1"/>
    <col min="8" max="9" width="18.140625" customWidth="1"/>
  </cols>
  <sheetData>
    <row r="1" spans="1:8">
      <c r="A1" s="2" t="s">
        <v>41</v>
      </c>
    </row>
    <row r="2" spans="1:8">
      <c r="A2" s="2" t="s">
        <v>40</v>
      </c>
    </row>
    <row r="3" spans="1:8">
      <c r="A3" s="1" t="s">
        <v>179</v>
      </c>
      <c r="B3" t="s">
        <v>180</v>
      </c>
    </row>
    <row r="4" spans="1:8">
      <c r="A4" s="4"/>
    </row>
    <row r="5" spans="1:8">
      <c r="B5" s="1" t="s">
        <v>36</v>
      </c>
    </row>
    <row r="6" spans="1:8">
      <c r="B6" t="s">
        <v>24</v>
      </c>
      <c r="C6" t="s">
        <v>25</v>
      </c>
      <c r="D6" t="s">
        <v>27</v>
      </c>
      <c r="E6" t="s">
        <v>57</v>
      </c>
      <c r="F6" t="s">
        <v>58</v>
      </c>
      <c r="G6" t="s">
        <v>17</v>
      </c>
      <c r="H6" t="s">
        <v>37</v>
      </c>
    </row>
    <row r="7" spans="1:8">
      <c r="A7" t="s">
        <v>39</v>
      </c>
      <c r="B7" s="3">
        <v>119237735179.39944</v>
      </c>
      <c r="C7" s="3">
        <v>73770484817.613922</v>
      </c>
      <c r="D7" s="3">
        <v>52511424970.000595</v>
      </c>
      <c r="E7" s="3">
        <v>24093161468.888649</v>
      </c>
      <c r="F7" s="3">
        <v>14065667436.649542</v>
      </c>
      <c r="G7" s="3">
        <v>29620449620.777981</v>
      </c>
      <c r="H7" s="3">
        <v>313298923493.33014</v>
      </c>
    </row>
    <row r="10" spans="1:8">
      <c r="A10" s="33" t="s">
        <v>179</v>
      </c>
      <c r="B10" s="32" t="s">
        <v>181</v>
      </c>
    </row>
    <row r="11" spans="1:8">
      <c r="A11" s="4" t="s">
        <v>183</v>
      </c>
    </row>
    <row r="12" spans="1:8">
      <c r="A12" s="32"/>
      <c r="B12" s="33" t="s">
        <v>36</v>
      </c>
      <c r="C12" s="32"/>
      <c r="D12" s="32"/>
      <c r="E12" s="32"/>
      <c r="F12" s="32"/>
      <c r="G12" s="32"/>
      <c r="H12" s="32"/>
    </row>
    <row r="13" spans="1:8">
      <c r="A13" s="32"/>
      <c r="B13" s="32" t="s">
        <v>17</v>
      </c>
      <c r="C13" s="32" t="s">
        <v>24</v>
      </c>
      <c r="D13" s="32" t="s">
        <v>25</v>
      </c>
      <c r="E13" s="32" t="s">
        <v>26</v>
      </c>
      <c r="F13" s="32" t="s">
        <v>27</v>
      </c>
      <c r="G13" s="32" t="s">
        <v>28</v>
      </c>
      <c r="H13" s="32" t="s">
        <v>37</v>
      </c>
    </row>
    <row r="14" spans="1:8">
      <c r="A14" s="32" t="s">
        <v>39</v>
      </c>
      <c r="B14" s="32">
        <v>7217005700.1004772</v>
      </c>
      <c r="C14" s="32">
        <v>148670239568.54184</v>
      </c>
      <c r="D14" s="32">
        <v>61326368645.642784</v>
      </c>
      <c r="E14" s="32">
        <v>19437013354.598732</v>
      </c>
      <c r="F14" s="32">
        <v>36640975636.971992</v>
      </c>
      <c r="G14" s="32">
        <v>6752462723.3876858</v>
      </c>
      <c r="H14" s="32">
        <v>280044065629.24347</v>
      </c>
    </row>
    <row r="15" spans="1:8">
      <c r="A15" s="32"/>
      <c r="B15" s="32"/>
      <c r="C15" s="32"/>
      <c r="D15" s="32"/>
      <c r="E15" s="32"/>
      <c r="F15" s="32"/>
      <c r="G15" s="32"/>
      <c r="H15" s="32"/>
    </row>
    <row r="16" spans="1:8">
      <c r="A16" s="32"/>
      <c r="B16" s="32"/>
      <c r="C16" s="32"/>
      <c r="D16" s="32"/>
      <c r="E16" s="32"/>
      <c r="F16" s="32"/>
      <c r="G16" s="32"/>
      <c r="H16" s="32"/>
    </row>
    <row r="17" spans="1:8">
      <c r="A17" s="1" t="s">
        <v>179</v>
      </c>
      <c r="B17" t="s">
        <v>182</v>
      </c>
    </row>
    <row r="19" spans="1:8">
      <c r="B19" s="33" t="s">
        <v>36</v>
      </c>
      <c r="C19" s="32"/>
      <c r="D19" s="32"/>
      <c r="E19" s="32"/>
      <c r="F19" s="32"/>
      <c r="G19" s="32"/>
      <c r="H19" s="32"/>
    </row>
    <row r="20" spans="1:8">
      <c r="B20" s="32" t="s">
        <v>17</v>
      </c>
      <c r="C20" s="32" t="s">
        <v>24</v>
      </c>
      <c r="D20" s="32" t="s">
        <v>25</v>
      </c>
      <c r="E20" s="32" t="s">
        <v>26</v>
      </c>
      <c r="F20" s="32" t="s">
        <v>27</v>
      </c>
      <c r="G20" s="32" t="s">
        <v>28</v>
      </c>
      <c r="H20" s="32" t="s">
        <v>37</v>
      </c>
    </row>
    <row r="21" spans="1:8">
      <c r="A21" t="s">
        <v>39</v>
      </c>
      <c r="B21" s="32">
        <v>8095789029.9895849</v>
      </c>
      <c r="C21" s="32">
        <v>77973743756.701767</v>
      </c>
      <c r="D21" s="32">
        <v>16503367143.748837</v>
      </c>
      <c r="E21" s="32">
        <v>12870648646.888062</v>
      </c>
      <c r="F21" s="32">
        <v>23957817436.329613</v>
      </c>
      <c r="G21" s="32">
        <v>5423473748.9053478</v>
      </c>
      <c r="H21" s="32">
        <v>144824839762.5632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81"/>
  <sheetViews>
    <sheetView workbookViewId="0"/>
  </sheetViews>
  <sheetFormatPr defaultRowHeight="12.75"/>
  <sheetData>
    <row r="1" spans="1:17">
      <c r="A1" s="40" t="s">
        <v>0</v>
      </c>
      <c r="B1" s="40" t="s">
        <v>2</v>
      </c>
      <c r="C1" s="40" t="s">
        <v>179</v>
      </c>
      <c r="D1" s="40" t="s">
        <v>3</v>
      </c>
      <c r="E1" s="40" t="s">
        <v>4</v>
      </c>
      <c r="F1" s="40" t="s">
        <v>53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0" t="s">
        <v>11</v>
      </c>
      <c r="N1" s="40" t="s">
        <v>12</v>
      </c>
      <c r="O1" s="40" t="s">
        <v>13</v>
      </c>
      <c r="P1" s="40" t="s">
        <v>14</v>
      </c>
      <c r="Q1" s="40" t="s">
        <v>15</v>
      </c>
    </row>
    <row r="2" spans="1:17">
      <c r="A2" s="40" t="s">
        <v>16</v>
      </c>
      <c r="B2" s="40" t="s">
        <v>18</v>
      </c>
      <c r="C2" s="40" t="s">
        <v>181</v>
      </c>
      <c r="D2" s="40">
        <v>0</v>
      </c>
      <c r="E2" s="40">
        <v>619</v>
      </c>
      <c r="F2" s="40">
        <v>8695934.2749237996</v>
      </c>
      <c r="G2" s="40">
        <v>529259560.56937802</v>
      </c>
      <c r="H2" s="40">
        <v>430920875.74216199</v>
      </c>
      <c r="I2" s="40">
        <v>301394816.19641697</v>
      </c>
      <c r="J2" s="40">
        <v>94392466.432581097</v>
      </c>
      <c r="K2" s="40">
        <v>44003962.546292201</v>
      </c>
      <c r="L2" s="40">
        <v>10224502.7073735</v>
      </c>
      <c r="M2" s="40">
        <v>8970389.7509264909</v>
      </c>
      <c r="N2" s="40">
        <v>6602375.9643746698</v>
      </c>
      <c r="O2" s="40">
        <v>4306323.2824705401</v>
      </c>
      <c r="P2" s="40">
        <v>16400710.044256199</v>
      </c>
      <c r="Q2" s="40">
        <v>1455171917.5111599</v>
      </c>
    </row>
    <row r="3" spans="1:17">
      <c r="A3" s="40" t="s">
        <v>16</v>
      </c>
      <c r="B3" s="40" t="s">
        <v>18</v>
      </c>
      <c r="C3" s="40" t="s">
        <v>180</v>
      </c>
      <c r="D3" s="40">
        <v>0</v>
      </c>
      <c r="E3" s="40">
        <v>2229</v>
      </c>
      <c r="F3" s="40">
        <v>27479129.3384206</v>
      </c>
      <c r="G3" s="40">
        <v>2622503680.6654501</v>
      </c>
      <c r="H3" s="40">
        <v>2410982301.5086498</v>
      </c>
      <c r="I3" s="40">
        <v>1644010588.19258</v>
      </c>
      <c r="J3" s="40">
        <v>418508922.30120701</v>
      </c>
      <c r="K3" s="40">
        <v>175140284.972913</v>
      </c>
      <c r="L3" s="40">
        <v>40398729.131121598</v>
      </c>
      <c r="M3" s="40">
        <v>24858385.934747599</v>
      </c>
      <c r="N3" s="40">
        <v>13727275.346495301</v>
      </c>
      <c r="O3" s="40">
        <v>8974575.8122827504</v>
      </c>
      <c r="P3" s="40">
        <v>203561170.22304499</v>
      </c>
      <c r="Q3" s="40">
        <v>7590145043.4269199</v>
      </c>
    </row>
    <row r="4" spans="1:17">
      <c r="A4" s="40" t="s">
        <v>16</v>
      </c>
      <c r="B4" s="40" t="s">
        <v>18</v>
      </c>
      <c r="C4" s="40" t="s">
        <v>182</v>
      </c>
      <c r="D4" s="40">
        <v>0</v>
      </c>
      <c r="E4" s="40">
        <v>629</v>
      </c>
      <c r="F4" s="40">
        <v>1178805.30665898</v>
      </c>
      <c r="G4" s="40">
        <v>399910172.82789302</v>
      </c>
      <c r="H4" s="40">
        <v>190176068.42423499</v>
      </c>
      <c r="I4" s="40">
        <v>78698126.993148297</v>
      </c>
      <c r="J4" s="40">
        <v>11002165.511416901</v>
      </c>
      <c r="K4" s="40">
        <v>5601430.27245179</v>
      </c>
      <c r="L4" s="40">
        <v>815062.79038278398</v>
      </c>
      <c r="M4" s="40">
        <v>597800.692840982</v>
      </c>
      <c r="N4" s="40">
        <v>229242.35579709499</v>
      </c>
      <c r="O4" s="40">
        <v>200410.10078564999</v>
      </c>
      <c r="P4" s="40">
        <v>3376188.0622674702</v>
      </c>
      <c r="Q4" s="40">
        <v>691785473.33787704</v>
      </c>
    </row>
    <row r="5" spans="1:17">
      <c r="A5" s="40" t="s">
        <v>16</v>
      </c>
      <c r="B5" s="40" t="s">
        <v>19</v>
      </c>
      <c r="C5" s="40" t="s">
        <v>181</v>
      </c>
      <c r="D5" s="40">
        <v>0</v>
      </c>
      <c r="E5" s="40">
        <v>200</v>
      </c>
      <c r="F5" s="40">
        <v>4119108.6751850001</v>
      </c>
      <c r="G5" s="40">
        <v>179967667.31740001</v>
      </c>
      <c r="H5" s="40">
        <v>169596489.80560699</v>
      </c>
      <c r="I5" s="40">
        <v>104671826.412047</v>
      </c>
      <c r="J5" s="40">
        <v>22487986.4092145</v>
      </c>
      <c r="K5" s="40">
        <v>9745176.2221666109</v>
      </c>
      <c r="L5" s="40">
        <v>3842951.5817318498</v>
      </c>
      <c r="M5" s="40">
        <v>3096952.3907387601</v>
      </c>
      <c r="N5" s="40">
        <v>836064.17228856101</v>
      </c>
      <c r="O5" s="40">
        <v>518856.22584355</v>
      </c>
      <c r="P5" s="40">
        <v>1950374.6673379799</v>
      </c>
      <c r="Q5" s="40">
        <v>500833453.87955999</v>
      </c>
    </row>
    <row r="6" spans="1:17">
      <c r="A6" s="40" t="s">
        <v>16</v>
      </c>
      <c r="B6" s="40" t="s">
        <v>19</v>
      </c>
      <c r="C6" s="40" t="s">
        <v>180</v>
      </c>
      <c r="D6" s="40">
        <v>0</v>
      </c>
      <c r="E6" s="40">
        <v>703</v>
      </c>
      <c r="F6" s="40">
        <v>22657913.288603999</v>
      </c>
      <c r="G6" s="40">
        <v>857026394.17698205</v>
      </c>
      <c r="H6" s="40">
        <v>789017770.73737001</v>
      </c>
      <c r="I6" s="40">
        <v>563197193.40334499</v>
      </c>
      <c r="J6" s="40">
        <v>153544637.693584</v>
      </c>
      <c r="K6" s="40">
        <v>89255693.528685406</v>
      </c>
      <c r="L6" s="40">
        <v>29204591.710543498</v>
      </c>
      <c r="M6" s="40">
        <v>21375327.372390099</v>
      </c>
      <c r="N6" s="40">
        <v>16412402.149637301</v>
      </c>
      <c r="O6" s="40">
        <v>13292080.9780464</v>
      </c>
      <c r="P6" s="40">
        <v>88920015.320241302</v>
      </c>
      <c r="Q6" s="40">
        <v>2643904020.3594298</v>
      </c>
    </row>
    <row r="7" spans="1:17">
      <c r="A7" s="40" t="s">
        <v>16</v>
      </c>
      <c r="B7" s="40" t="s">
        <v>19</v>
      </c>
      <c r="C7" s="40" t="s">
        <v>182</v>
      </c>
      <c r="D7" s="40">
        <v>0</v>
      </c>
      <c r="E7" s="40">
        <v>150</v>
      </c>
      <c r="F7" s="40">
        <v>1.5199930203380099E-10</v>
      </c>
      <c r="G7" s="40">
        <v>111724830.02223</v>
      </c>
      <c r="H7" s="40">
        <v>54752011.096130297</v>
      </c>
      <c r="I7" s="40">
        <v>22030215.830986999</v>
      </c>
      <c r="J7" s="40">
        <v>6007871.5664711101</v>
      </c>
      <c r="K7" s="40">
        <v>2991907.5238417499</v>
      </c>
      <c r="L7" s="40">
        <v>1054557.2211096401</v>
      </c>
      <c r="M7" s="40">
        <v>718609.69327675598</v>
      </c>
      <c r="N7" s="40">
        <v>441756.09935082501</v>
      </c>
      <c r="O7" s="40">
        <v>87977.139367503099</v>
      </c>
      <c r="P7" s="40">
        <v>20463275.461273801</v>
      </c>
      <c r="Q7" s="40">
        <v>220273011.654039</v>
      </c>
    </row>
    <row r="8" spans="1:17">
      <c r="A8" s="40" t="s">
        <v>16</v>
      </c>
      <c r="B8" s="40" t="s">
        <v>20</v>
      </c>
      <c r="C8" s="40" t="s">
        <v>181</v>
      </c>
      <c r="D8" s="40">
        <v>0</v>
      </c>
      <c r="E8" s="40">
        <v>467</v>
      </c>
      <c r="F8" s="40">
        <v>6664.31585070442</v>
      </c>
      <c r="G8" s="40">
        <v>366584314.49172401</v>
      </c>
      <c r="H8" s="40">
        <v>318904698.37965798</v>
      </c>
      <c r="I8" s="40">
        <v>191323347.919599</v>
      </c>
      <c r="J8" s="40">
        <v>48568730.811615698</v>
      </c>
      <c r="K8" s="40">
        <v>24917541.5233027</v>
      </c>
      <c r="L8" s="40">
        <v>2895053.3905628501</v>
      </c>
      <c r="M8" s="40">
        <v>969769.25225135498</v>
      </c>
      <c r="N8" s="40">
        <v>646401.52368503495</v>
      </c>
      <c r="O8" s="40">
        <v>610773.64048960002</v>
      </c>
      <c r="P8" s="40">
        <v>7983920.0148784202</v>
      </c>
      <c r="Q8" s="40">
        <v>963411215.26361704</v>
      </c>
    </row>
    <row r="9" spans="1:17">
      <c r="A9" s="40" t="s">
        <v>16</v>
      </c>
      <c r="B9" s="40" t="s">
        <v>20</v>
      </c>
      <c r="C9" s="40" t="s">
        <v>180</v>
      </c>
      <c r="D9" s="40">
        <v>0</v>
      </c>
      <c r="E9" s="40">
        <v>1624</v>
      </c>
      <c r="F9" s="40">
        <v>11573588.7506037</v>
      </c>
      <c r="G9" s="40">
        <v>1807255210.5492499</v>
      </c>
      <c r="H9" s="40">
        <v>1660647345.25863</v>
      </c>
      <c r="I9" s="40">
        <v>1148420844.7460599</v>
      </c>
      <c r="J9" s="40">
        <v>307742417.76784998</v>
      </c>
      <c r="K9" s="40">
        <v>180630845.416127</v>
      </c>
      <c r="L9" s="40">
        <v>44392208.446100302</v>
      </c>
      <c r="M9" s="40">
        <v>26659173.9303496</v>
      </c>
      <c r="N9" s="40">
        <v>18403120.728878699</v>
      </c>
      <c r="O9" s="40">
        <v>11150262.955866899</v>
      </c>
      <c r="P9" s="40">
        <v>173823963.15491799</v>
      </c>
      <c r="Q9" s="40">
        <v>5390698981.7046299</v>
      </c>
    </row>
    <row r="10" spans="1:17">
      <c r="A10" s="40" t="s">
        <v>16</v>
      </c>
      <c r="B10" s="40" t="s">
        <v>20</v>
      </c>
      <c r="C10" s="40" t="s">
        <v>182</v>
      </c>
      <c r="D10" s="40">
        <v>0</v>
      </c>
      <c r="E10" s="40">
        <v>433</v>
      </c>
      <c r="F10" s="40">
        <v>7.8830453276168596E-10</v>
      </c>
      <c r="G10" s="40">
        <v>215524754.57189399</v>
      </c>
      <c r="H10" s="40">
        <v>101299830.395307</v>
      </c>
      <c r="I10" s="40">
        <v>40387242.124710001</v>
      </c>
      <c r="J10" s="40">
        <v>8679667.2379683405</v>
      </c>
      <c r="K10" s="40">
        <v>2920076.71711809</v>
      </c>
      <c r="L10" s="40">
        <v>772729.11141021398</v>
      </c>
      <c r="M10" s="40">
        <v>554603.34859842702</v>
      </c>
      <c r="N10" s="40">
        <v>518353.94488919998</v>
      </c>
      <c r="O10" s="40">
        <v>518353.94488919998</v>
      </c>
      <c r="P10" s="40">
        <v>2061570.3496830999</v>
      </c>
      <c r="Q10" s="40">
        <v>373237181.74646801</v>
      </c>
    </row>
    <row r="11" spans="1:17">
      <c r="A11" s="40" t="s">
        <v>16</v>
      </c>
      <c r="B11" s="40" t="s">
        <v>21</v>
      </c>
      <c r="C11" s="40" t="s">
        <v>181</v>
      </c>
    </row>
    <row r="12" spans="1:17">
      <c r="A12" s="40" t="s">
        <v>16</v>
      </c>
      <c r="B12" s="40" t="s">
        <v>21</v>
      </c>
      <c r="C12" s="40" t="s">
        <v>180</v>
      </c>
    </row>
    <row r="13" spans="1:17">
      <c r="A13" s="40" t="s">
        <v>16</v>
      </c>
      <c r="B13" s="40" t="s">
        <v>21</v>
      </c>
      <c r="C13" s="40" t="s">
        <v>182</v>
      </c>
    </row>
    <row r="14" spans="1:17">
      <c r="A14" s="40" t="s">
        <v>16</v>
      </c>
      <c r="B14" s="40" t="s">
        <v>22</v>
      </c>
      <c r="C14" s="40" t="s">
        <v>181</v>
      </c>
      <c r="D14" s="40">
        <v>0</v>
      </c>
      <c r="E14" s="40">
        <v>762</v>
      </c>
      <c r="F14" s="40">
        <v>122471.90288609199</v>
      </c>
      <c r="G14" s="40">
        <v>1123620085.21193</v>
      </c>
      <c r="H14" s="40">
        <v>787056168.57757294</v>
      </c>
      <c r="I14" s="40">
        <v>426181611.37345999</v>
      </c>
      <c r="J14" s="40">
        <v>100964359.42638899</v>
      </c>
      <c r="K14" s="40">
        <v>47462082.852297902</v>
      </c>
      <c r="L14" s="40">
        <v>16926443.194382802</v>
      </c>
      <c r="M14" s="40">
        <v>11202400.1011886</v>
      </c>
      <c r="N14" s="40">
        <v>7356596.3663880797</v>
      </c>
      <c r="O14" s="40">
        <v>6238055.4838613197</v>
      </c>
      <c r="P14" s="40">
        <v>26256996.181728199</v>
      </c>
      <c r="Q14" s="40">
        <v>2553387270.6720901</v>
      </c>
    </row>
    <row r="15" spans="1:17">
      <c r="A15" s="40" t="s">
        <v>16</v>
      </c>
      <c r="B15" s="40" t="s">
        <v>22</v>
      </c>
      <c r="C15" s="40" t="s">
        <v>180</v>
      </c>
      <c r="D15" s="40">
        <v>0</v>
      </c>
      <c r="E15" s="40">
        <v>2409</v>
      </c>
      <c r="F15" s="40">
        <v>9692699.5062008109</v>
      </c>
      <c r="G15" s="40">
        <v>3828148321.2011199</v>
      </c>
      <c r="H15" s="40">
        <v>3317159928.3020401</v>
      </c>
      <c r="I15" s="40">
        <v>1955801558.3404901</v>
      </c>
      <c r="J15" s="40">
        <v>390873617.22577</v>
      </c>
      <c r="K15" s="40">
        <v>199083078.737739</v>
      </c>
      <c r="L15" s="40">
        <v>52419968.338920303</v>
      </c>
      <c r="M15" s="40">
        <v>32665297.364768799</v>
      </c>
      <c r="N15" s="40">
        <v>20418868.843419999</v>
      </c>
      <c r="O15" s="40">
        <v>13814266.513894901</v>
      </c>
      <c r="P15" s="40">
        <v>59393280.567368902</v>
      </c>
      <c r="Q15" s="40">
        <v>9879470884.9417191</v>
      </c>
    </row>
    <row r="16" spans="1:17">
      <c r="A16" s="40" t="s">
        <v>16</v>
      </c>
      <c r="B16" s="40" t="s">
        <v>22</v>
      </c>
      <c r="C16" s="40" t="s">
        <v>182</v>
      </c>
      <c r="D16" s="40">
        <v>0</v>
      </c>
      <c r="E16" s="40">
        <v>686</v>
      </c>
      <c r="F16" s="40">
        <v>1412.84159025642</v>
      </c>
      <c r="G16" s="40">
        <v>439114433.01562899</v>
      </c>
      <c r="H16" s="40">
        <v>214517755.52221099</v>
      </c>
      <c r="I16" s="40">
        <v>95846578.324226901</v>
      </c>
      <c r="J16" s="40">
        <v>20661498.6051732</v>
      </c>
      <c r="K16" s="40">
        <v>13104712.8609553</v>
      </c>
      <c r="L16" s="40">
        <v>4399804.9871046701</v>
      </c>
      <c r="M16" s="40">
        <v>3676449.7784758098</v>
      </c>
      <c r="N16" s="40">
        <v>2622907.2845842401</v>
      </c>
      <c r="O16" s="40">
        <v>2124762.3075949601</v>
      </c>
      <c r="P16" s="40">
        <v>6272716.9425645303</v>
      </c>
      <c r="Q16" s="40">
        <v>802343032.47011101</v>
      </c>
    </row>
    <row r="17" spans="1:17">
      <c r="A17" s="40" t="s">
        <v>16</v>
      </c>
      <c r="B17" s="40" t="s">
        <v>23</v>
      </c>
      <c r="C17" s="40" t="s">
        <v>181</v>
      </c>
      <c r="D17" s="40">
        <v>0</v>
      </c>
      <c r="E17" s="40">
        <v>1112</v>
      </c>
      <c r="F17" s="40">
        <v>43179912.526202999</v>
      </c>
      <c r="G17" s="40">
        <v>1055983457.22964</v>
      </c>
      <c r="H17" s="40">
        <v>952496269.69149399</v>
      </c>
      <c r="I17" s="40">
        <v>603002737.10962999</v>
      </c>
      <c r="J17" s="40">
        <v>187838374.66473001</v>
      </c>
      <c r="K17" s="40">
        <v>120144501.975467</v>
      </c>
      <c r="L17" s="40">
        <v>41841248.1722847</v>
      </c>
      <c r="M17" s="40">
        <v>29503384.187251098</v>
      </c>
      <c r="N17" s="40">
        <v>15875946.4340459</v>
      </c>
      <c r="O17" s="40">
        <v>7336016.4749055002</v>
      </c>
      <c r="P17" s="40">
        <v>125007589.19351199</v>
      </c>
      <c r="Q17" s="40">
        <v>3182209437.6591702</v>
      </c>
    </row>
    <row r="18" spans="1:17">
      <c r="A18" s="40" t="s">
        <v>16</v>
      </c>
      <c r="B18" s="40" t="s">
        <v>23</v>
      </c>
      <c r="C18" s="40" t="s">
        <v>180</v>
      </c>
      <c r="D18" s="40">
        <v>0</v>
      </c>
      <c r="E18" s="40">
        <v>3558</v>
      </c>
      <c r="F18" s="40">
        <v>53945795.364987999</v>
      </c>
      <c r="G18" s="40">
        <v>4085481857.1020899</v>
      </c>
      <c r="H18" s="40">
        <v>3715748047.6511402</v>
      </c>
      <c r="I18" s="40">
        <v>2776750375.1969399</v>
      </c>
      <c r="J18" s="40">
        <v>865845516.47732103</v>
      </c>
      <c r="K18" s="40">
        <v>534160385.73657298</v>
      </c>
      <c r="L18" s="40">
        <v>171412575.29535401</v>
      </c>
      <c r="M18" s="40">
        <v>117079733.349097</v>
      </c>
      <c r="N18" s="40">
        <v>78387805.509835407</v>
      </c>
      <c r="O18" s="40">
        <v>60899224.623604402</v>
      </c>
      <c r="P18" s="40">
        <v>378399623.10181397</v>
      </c>
      <c r="Q18" s="40">
        <v>12838110939.4088</v>
      </c>
    </row>
    <row r="19" spans="1:17">
      <c r="A19" s="40" t="s">
        <v>16</v>
      </c>
      <c r="B19" s="40" t="s">
        <v>23</v>
      </c>
      <c r="C19" s="40" t="s">
        <v>182</v>
      </c>
      <c r="D19" s="40">
        <v>0</v>
      </c>
      <c r="E19" s="40">
        <v>925</v>
      </c>
      <c r="F19" s="40">
        <v>924547.27413580997</v>
      </c>
      <c r="G19" s="40">
        <v>683592544.75841999</v>
      </c>
      <c r="H19" s="40">
        <v>359951563.89369899</v>
      </c>
      <c r="I19" s="40">
        <v>141793588.83399799</v>
      </c>
      <c r="J19" s="40">
        <v>28822022.771975901</v>
      </c>
      <c r="K19" s="40">
        <v>14910906.258322099</v>
      </c>
      <c r="L19" s="40">
        <v>5670310.0982055599</v>
      </c>
      <c r="M19" s="40">
        <v>2767575.5399164101</v>
      </c>
      <c r="N19" s="40">
        <v>1550856.7553963</v>
      </c>
      <c r="O19" s="40">
        <v>1627503.85553767</v>
      </c>
      <c r="P19" s="40">
        <v>1835609.02462193</v>
      </c>
      <c r="Q19" s="40">
        <v>1243447029.06423</v>
      </c>
    </row>
    <row r="20" spans="1:17">
      <c r="A20" s="40" t="s">
        <v>29</v>
      </c>
      <c r="B20" s="40" t="s">
        <v>18</v>
      </c>
      <c r="C20" s="40" t="s">
        <v>181</v>
      </c>
      <c r="D20" s="40">
        <v>0</v>
      </c>
      <c r="E20" s="40">
        <v>301</v>
      </c>
      <c r="F20" s="40">
        <v>16127032.0322692</v>
      </c>
      <c r="G20" s="40">
        <v>486194868.03935897</v>
      </c>
      <c r="H20" s="40">
        <v>452005419.11333001</v>
      </c>
      <c r="I20" s="40">
        <v>389720321.64297402</v>
      </c>
      <c r="J20" s="40">
        <v>191142963.904082</v>
      </c>
      <c r="K20" s="40">
        <v>150019341.38659599</v>
      </c>
      <c r="L20" s="40">
        <v>49471489.221244097</v>
      </c>
      <c r="M20" s="40">
        <v>37224250.272232302</v>
      </c>
      <c r="N20" s="40">
        <v>29952220.131565999</v>
      </c>
      <c r="O20" s="40">
        <v>22330892.583653402</v>
      </c>
      <c r="P20" s="40">
        <v>44690626.624801703</v>
      </c>
      <c r="Q20" s="40">
        <v>1868879424.9521101</v>
      </c>
    </row>
    <row r="21" spans="1:17">
      <c r="A21" s="40" t="s">
        <v>29</v>
      </c>
      <c r="B21" s="40" t="s">
        <v>18</v>
      </c>
      <c r="C21" s="40" t="s">
        <v>180</v>
      </c>
      <c r="D21" s="40">
        <v>0</v>
      </c>
      <c r="E21" s="40">
        <v>153</v>
      </c>
      <c r="F21" s="40">
        <v>12385171.363973901</v>
      </c>
      <c r="G21" s="40">
        <v>329629749.86615402</v>
      </c>
      <c r="H21" s="40">
        <v>315252773.221811</v>
      </c>
      <c r="I21" s="40">
        <v>252344745.46569899</v>
      </c>
      <c r="J21" s="40">
        <v>102294536.322034</v>
      </c>
      <c r="K21" s="40">
        <v>87267797.864909306</v>
      </c>
      <c r="L21" s="40">
        <v>36742480.050693601</v>
      </c>
      <c r="M21" s="40">
        <v>26415801.100281801</v>
      </c>
      <c r="N21" s="40">
        <v>20875227.2794572</v>
      </c>
      <c r="O21" s="40">
        <v>15279011.5779975</v>
      </c>
      <c r="P21" s="40">
        <v>33001175.560654402</v>
      </c>
      <c r="Q21" s="40">
        <v>1231488469.6736701</v>
      </c>
    </row>
    <row r="22" spans="1:17">
      <c r="A22" s="40" t="s">
        <v>29</v>
      </c>
      <c r="B22" s="40" t="s">
        <v>18</v>
      </c>
      <c r="C22" s="40" t="s">
        <v>182</v>
      </c>
      <c r="D22" s="40">
        <v>0</v>
      </c>
      <c r="E22" s="40">
        <v>696</v>
      </c>
      <c r="F22" s="40">
        <v>174087983.56585401</v>
      </c>
      <c r="G22" s="40">
        <v>573019580.00272906</v>
      </c>
      <c r="H22" s="40">
        <v>392315227.96614599</v>
      </c>
      <c r="I22" s="40">
        <v>297443043.50073701</v>
      </c>
      <c r="J22" s="40">
        <v>103954035.010518</v>
      </c>
      <c r="K22" s="40">
        <v>88199492.383240104</v>
      </c>
      <c r="L22" s="40">
        <v>40488530.080570899</v>
      </c>
      <c r="M22" s="40">
        <v>30356650.5417827</v>
      </c>
      <c r="N22" s="40">
        <v>25215882.901044</v>
      </c>
      <c r="O22" s="40">
        <v>17882782.315051202</v>
      </c>
      <c r="P22" s="40">
        <v>58319090.515893802</v>
      </c>
      <c r="Q22" s="40">
        <v>1801282298.7835701</v>
      </c>
    </row>
    <row r="23" spans="1:17">
      <c r="A23" s="40" t="s">
        <v>29</v>
      </c>
      <c r="B23" s="40" t="s">
        <v>19</v>
      </c>
      <c r="C23" s="40" t="s">
        <v>181</v>
      </c>
      <c r="D23" s="40">
        <v>0</v>
      </c>
      <c r="E23" s="40">
        <v>1331</v>
      </c>
      <c r="F23" s="40">
        <v>5336.9095302571804</v>
      </c>
      <c r="G23" s="40">
        <v>4925276512.6598101</v>
      </c>
      <c r="H23" s="40">
        <v>2642465161.5409698</v>
      </c>
      <c r="I23" s="40">
        <v>1222827803.78844</v>
      </c>
      <c r="J23" s="40">
        <v>344809793.82071298</v>
      </c>
      <c r="K23" s="40">
        <v>217801669.28914499</v>
      </c>
      <c r="L23" s="40">
        <v>85329920.166815296</v>
      </c>
      <c r="M23" s="40">
        <v>73000826.923246101</v>
      </c>
      <c r="N23" s="40">
        <v>56870539.050670601</v>
      </c>
      <c r="O23" s="40">
        <v>46546610.019999601</v>
      </c>
      <c r="P23" s="40">
        <v>220036453.75362399</v>
      </c>
      <c r="Q23" s="40">
        <v>9834970627.9229794</v>
      </c>
    </row>
    <row r="24" spans="1:17">
      <c r="A24" s="40" t="s">
        <v>29</v>
      </c>
      <c r="B24" s="40" t="s">
        <v>19</v>
      </c>
      <c r="C24" s="40" t="s">
        <v>180</v>
      </c>
      <c r="D24" s="40">
        <v>0</v>
      </c>
      <c r="E24" s="40">
        <v>369</v>
      </c>
      <c r="F24" s="40">
        <v>4672.91961536699</v>
      </c>
      <c r="G24" s="40">
        <v>974786787.65621996</v>
      </c>
      <c r="H24" s="40">
        <v>625309436.49343705</v>
      </c>
      <c r="I24" s="40">
        <v>408879864.16968</v>
      </c>
      <c r="J24" s="40">
        <v>143671780.43803701</v>
      </c>
      <c r="K24" s="40">
        <v>115831266.54601</v>
      </c>
      <c r="L24" s="40">
        <v>34786255.639451601</v>
      </c>
      <c r="M24" s="40">
        <v>23894834.108507399</v>
      </c>
      <c r="N24" s="40">
        <v>21977272.448867701</v>
      </c>
      <c r="O24" s="40">
        <v>19692933.518041499</v>
      </c>
      <c r="P24" s="40">
        <v>143535013.04419801</v>
      </c>
      <c r="Q24" s="40">
        <v>2512370116.98207</v>
      </c>
    </row>
    <row r="25" spans="1:17">
      <c r="A25" s="40" t="s">
        <v>29</v>
      </c>
      <c r="B25" s="40" t="s">
        <v>19</v>
      </c>
      <c r="C25" s="40" t="s">
        <v>182</v>
      </c>
      <c r="D25" s="40">
        <v>0</v>
      </c>
      <c r="E25" s="40">
        <v>1563</v>
      </c>
      <c r="F25" s="40">
        <v>412123190.84839398</v>
      </c>
      <c r="G25" s="40">
        <v>2407726984.7221398</v>
      </c>
      <c r="H25" s="40">
        <v>990645612.17063999</v>
      </c>
      <c r="I25" s="40">
        <v>582502003.67802596</v>
      </c>
      <c r="J25" s="40">
        <v>203637567.41424799</v>
      </c>
      <c r="K25" s="40">
        <v>137028340.99721</v>
      </c>
      <c r="L25" s="40">
        <v>46887275.574606203</v>
      </c>
      <c r="M25" s="40">
        <v>36744674.920596398</v>
      </c>
      <c r="N25" s="40">
        <v>30336985.805794101</v>
      </c>
      <c r="O25" s="40">
        <v>26714339.2195802</v>
      </c>
      <c r="P25" s="40">
        <v>177937284.716313</v>
      </c>
      <c r="Q25" s="40">
        <v>5052284260.0675497</v>
      </c>
    </row>
    <row r="26" spans="1:17">
      <c r="A26" s="40" t="s">
        <v>29</v>
      </c>
      <c r="B26" s="40" t="s">
        <v>20</v>
      </c>
      <c r="C26" s="40" t="s">
        <v>181</v>
      </c>
      <c r="D26" s="40">
        <v>0</v>
      </c>
      <c r="E26" s="40">
        <v>110</v>
      </c>
      <c r="F26" s="40">
        <v>-1.05528670246713E-8</v>
      </c>
      <c r="G26" s="40">
        <v>153846270.173655</v>
      </c>
      <c r="H26" s="40">
        <v>147549773.61423001</v>
      </c>
      <c r="I26" s="40">
        <v>120294411.428821</v>
      </c>
      <c r="J26" s="40">
        <v>45410065.732612602</v>
      </c>
      <c r="K26" s="40">
        <v>36313581.798061401</v>
      </c>
      <c r="L26" s="40">
        <v>15688965.577452401</v>
      </c>
      <c r="M26" s="40">
        <v>14289138.8527463</v>
      </c>
      <c r="N26" s="40">
        <v>10374856.3193333</v>
      </c>
      <c r="O26" s="40">
        <v>9097383.8523565605</v>
      </c>
      <c r="P26" s="40">
        <v>26262443.673594601</v>
      </c>
      <c r="Q26" s="40">
        <v>579126891.02286303</v>
      </c>
    </row>
    <row r="27" spans="1:17">
      <c r="A27" s="40" t="s">
        <v>29</v>
      </c>
      <c r="B27" s="40" t="s">
        <v>20</v>
      </c>
      <c r="C27" s="40" t="s">
        <v>180</v>
      </c>
      <c r="D27" s="40">
        <v>0</v>
      </c>
      <c r="E27" s="40">
        <v>41</v>
      </c>
      <c r="F27" s="40">
        <v>7.2996044764295204E-9</v>
      </c>
      <c r="G27" s="40">
        <v>73734296.018078893</v>
      </c>
      <c r="H27" s="40">
        <v>60532941.934649803</v>
      </c>
      <c r="I27" s="40">
        <v>57597909.561120398</v>
      </c>
      <c r="J27" s="40">
        <v>32323771.384381</v>
      </c>
      <c r="K27" s="40">
        <v>31115344.836581498</v>
      </c>
      <c r="L27" s="40">
        <v>12559025.2432705</v>
      </c>
      <c r="M27" s="40">
        <v>8820073.8849962391</v>
      </c>
      <c r="N27" s="40">
        <v>6972073.72337995</v>
      </c>
      <c r="O27" s="40">
        <v>6522183.23048627</v>
      </c>
      <c r="P27" s="40">
        <v>28239038.248002499</v>
      </c>
      <c r="Q27" s="40">
        <v>318416658.06494701</v>
      </c>
    </row>
    <row r="28" spans="1:17">
      <c r="A28" s="40" t="s">
        <v>29</v>
      </c>
      <c r="B28" s="40" t="s">
        <v>20</v>
      </c>
      <c r="C28" s="40" t="s">
        <v>182</v>
      </c>
      <c r="D28" s="40">
        <v>0</v>
      </c>
      <c r="E28" s="40">
        <v>271</v>
      </c>
      <c r="F28" s="40">
        <v>61359167.047236502</v>
      </c>
      <c r="G28" s="40">
        <v>253572248.08089</v>
      </c>
      <c r="H28" s="40">
        <v>192208550.84472501</v>
      </c>
      <c r="I28" s="40">
        <v>179654037.646703</v>
      </c>
      <c r="J28" s="40">
        <v>69693433.620556206</v>
      </c>
      <c r="K28" s="40">
        <v>54378421.674578801</v>
      </c>
      <c r="L28" s="40">
        <v>21194045.693820301</v>
      </c>
      <c r="M28" s="40">
        <v>14969931.97462</v>
      </c>
      <c r="N28" s="40">
        <v>13862577.542905699</v>
      </c>
      <c r="O28" s="40">
        <v>11886486.3102849</v>
      </c>
      <c r="P28" s="40">
        <v>45992724.1274243</v>
      </c>
      <c r="Q28" s="40">
        <v>918771624.56374395</v>
      </c>
    </row>
    <row r="29" spans="1:17">
      <c r="A29" s="40" t="s">
        <v>29</v>
      </c>
      <c r="B29" s="40" t="s">
        <v>21</v>
      </c>
      <c r="C29" s="40" t="s">
        <v>181</v>
      </c>
    </row>
    <row r="30" spans="1:17">
      <c r="A30" s="40" t="s">
        <v>29</v>
      </c>
      <c r="B30" s="40" t="s">
        <v>21</v>
      </c>
      <c r="C30" s="40" t="s">
        <v>180</v>
      </c>
    </row>
    <row r="31" spans="1:17">
      <c r="A31" s="40" t="s">
        <v>29</v>
      </c>
      <c r="B31" s="40" t="s">
        <v>21</v>
      </c>
      <c r="C31" s="40" t="s">
        <v>182</v>
      </c>
      <c r="D31" s="40">
        <v>0</v>
      </c>
      <c r="E31" s="40">
        <v>4</v>
      </c>
      <c r="F31" s="40">
        <v>2.6193447411060302E-10</v>
      </c>
      <c r="G31" s="40">
        <v>10475400.7826823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10475400.7826823</v>
      </c>
    </row>
    <row r="32" spans="1:17">
      <c r="A32" s="40" t="s">
        <v>29</v>
      </c>
      <c r="B32" s="40" t="s">
        <v>22</v>
      </c>
      <c r="C32" s="40" t="s">
        <v>181</v>
      </c>
      <c r="D32" s="40">
        <v>0</v>
      </c>
      <c r="E32" s="40">
        <v>153</v>
      </c>
      <c r="F32" s="40">
        <v>9.6142684924416194E-9</v>
      </c>
      <c r="G32" s="40">
        <v>304783761.88126099</v>
      </c>
      <c r="H32" s="40">
        <v>264229065.38007799</v>
      </c>
      <c r="I32" s="40">
        <v>205061723.07260901</v>
      </c>
      <c r="J32" s="40">
        <v>90263847.498535901</v>
      </c>
      <c r="K32" s="40">
        <v>70080814.293739304</v>
      </c>
      <c r="L32" s="40">
        <v>26621873.588021901</v>
      </c>
      <c r="M32" s="40">
        <v>24342553.138700299</v>
      </c>
      <c r="N32" s="40">
        <v>22522650.702232901</v>
      </c>
      <c r="O32" s="40">
        <v>20687036.2588338</v>
      </c>
      <c r="P32" s="40">
        <v>150706647.66603801</v>
      </c>
      <c r="Q32" s="40">
        <v>1179299973.4800501</v>
      </c>
    </row>
    <row r="33" spans="1:17">
      <c r="A33" s="40" t="s">
        <v>29</v>
      </c>
      <c r="B33" s="40" t="s">
        <v>22</v>
      </c>
      <c r="C33" s="40" t="s">
        <v>180</v>
      </c>
      <c r="D33" s="40">
        <v>0</v>
      </c>
      <c r="E33" s="40">
        <v>98</v>
      </c>
      <c r="F33" s="40">
        <v>7.5215211836621198E-9</v>
      </c>
      <c r="G33" s="40">
        <v>124770272.50396401</v>
      </c>
      <c r="H33" s="40">
        <v>108714140.424381</v>
      </c>
      <c r="I33" s="40">
        <v>94685982.743745297</v>
      </c>
      <c r="J33" s="40">
        <v>49554984.703945801</v>
      </c>
      <c r="K33" s="40">
        <v>51355336.061266601</v>
      </c>
      <c r="L33" s="40">
        <v>26384390.5397209</v>
      </c>
      <c r="M33" s="40">
        <v>25555461.3968147</v>
      </c>
      <c r="N33" s="40">
        <v>23452367.616909701</v>
      </c>
      <c r="O33" s="40">
        <v>23203370.967152599</v>
      </c>
      <c r="P33" s="40">
        <v>136452172.40269899</v>
      </c>
      <c r="Q33" s="40">
        <v>664128479.36059999</v>
      </c>
    </row>
    <row r="34" spans="1:17">
      <c r="A34" s="40" t="s">
        <v>29</v>
      </c>
      <c r="B34" s="40" t="s">
        <v>22</v>
      </c>
      <c r="C34" s="40" t="s">
        <v>182</v>
      </c>
      <c r="D34" s="40">
        <v>0</v>
      </c>
      <c r="E34" s="40">
        <v>367</v>
      </c>
      <c r="F34" s="40">
        <v>126119838.34181499</v>
      </c>
      <c r="G34" s="40">
        <v>399534356.38635701</v>
      </c>
      <c r="H34" s="40">
        <v>310556161.17120397</v>
      </c>
      <c r="I34" s="40">
        <v>263536912.79135999</v>
      </c>
      <c r="J34" s="40">
        <v>102921059.226061</v>
      </c>
      <c r="K34" s="40">
        <v>84937323.778418198</v>
      </c>
      <c r="L34" s="40">
        <v>38612944.891407602</v>
      </c>
      <c r="M34" s="40">
        <v>31717884.778980501</v>
      </c>
      <c r="N34" s="40">
        <v>26858224.2802951</v>
      </c>
      <c r="O34" s="40">
        <v>24133319.716756798</v>
      </c>
      <c r="P34" s="40">
        <v>200503290.703605</v>
      </c>
      <c r="Q34" s="40">
        <v>1609431316.0662601</v>
      </c>
    </row>
    <row r="35" spans="1:17">
      <c r="A35" s="40" t="s">
        <v>29</v>
      </c>
      <c r="B35" s="40" t="s">
        <v>23</v>
      </c>
      <c r="C35" s="40" t="s">
        <v>181</v>
      </c>
      <c r="D35" s="40">
        <v>0</v>
      </c>
      <c r="E35" s="40">
        <v>237</v>
      </c>
      <c r="F35" s="40">
        <v>-9.4851202447898702E-9</v>
      </c>
      <c r="G35" s="40">
        <v>292332169.80391002</v>
      </c>
      <c r="H35" s="40">
        <v>245835148.51554301</v>
      </c>
      <c r="I35" s="40">
        <v>210339031.747475</v>
      </c>
      <c r="J35" s="40">
        <v>105317739.644502</v>
      </c>
      <c r="K35" s="40">
        <v>95207836.537066102</v>
      </c>
      <c r="L35" s="40">
        <v>38862162.320435598</v>
      </c>
      <c r="M35" s="40">
        <v>36607790.582979701</v>
      </c>
      <c r="N35" s="40">
        <v>31607340.950735599</v>
      </c>
      <c r="O35" s="40">
        <v>26670219.0357062</v>
      </c>
      <c r="P35" s="40">
        <v>144679448.42881301</v>
      </c>
      <c r="Q35" s="40">
        <v>1227458887.5671699</v>
      </c>
    </row>
    <row r="36" spans="1:17">
      <c r="A36" s="40" t="s">
        <v>29</v>
      </c>
      <c r="B36" s="40" t="s">
        <v>23</v>
      </c>
      <c r="C36" s="40" t="s">
        <v>180</v>
      </c>
      <c r="D36" s="40">
        <v>0</v>
      </c>
      <c r="E36" s="40">
        <v>163</v>
      </c>
      <c r="F36" s="40">
        <v>1.05769686342683E-8</v>
      </c>
      <c r="G36" s="40">
        <v>214967425.58601001</v>
      </c>
      <c r="H36" s="40">
        <v>177786914.67915899</v>
      </c>
      <c r="I36" s="40">
        <v>165571423.28665099</v>
      </c>
      <c r="J36" s="40">
        <v>76625222.774450704</v>
      </c>
      <c r="K36" s="40">
        <v>64325514.775954999</v>
      </c>
      <c r="L36" s="40">
        <v>28996035.378911</v>
      </c>
      <c r="M36" s="40">
        <v>23406789.4324256</v>
      </c>
      <c r="N36" s="40">
        <v>18544901.281550199</v>
      </c>
      <c r="O36" s="40">
        <v>15911103.516165299</v>
      </c>
      <c r="P36" s="40">
        <v>106756920.591915</v>
      </c>
      <c r="Q36" s="40">
        <v>892892251.30319405</v>
      </c>
    </row>
    <row r="37" spans="1:17">
      <c r="A37" s="40" t="s">
        <v>29</v>
      </c>
      <c r="B37" s="40" t="s">
        <v>23</v>
      </c>
      <c r="C37" s="40" t="s">
        <v>182</v>
      </c>
      <c r="D37" s="40">
        <v>0</v>
      </c>
      <c r="E37" s="40">
        <v>585</v>
      </c>
      <c r="F37" s="40">
        <v>69779539.334453106</v>
      </c>
      <c r="G37" s="40">
        <v>494177332.61095899</v>
      </c>
      <c r="H37" s="40">
        <v>387659544.961115</v>
      </c>
      <c r="I37" s="40">
        <v>327591170.64292502</v>
      </c>
      <c r="J37" s="40">
        <v>107411113.128235</v>
      </c>
      <c r="K37" s="40">
        <v>77680825.603926405</v>
      </c>
      <c r="L37" s="40">
        <v>32319620.091044899</v>
      </c>
      <c r="M37" s="40">
        <v>28553181.442826301</v>
      </c>
      <c r="N37" s="40">
        <v>25349183.191547502</v>
      </c>
      <c r="O37" s="40">
        <v>22228077.098542798</v>
      </c>
      <c r="P37" s="40">
        <v>107730847.658848</v>
      </c>
      <c r="Q37" s="40">
        <v>1680480435.76442</v>
      </c>
    </row>
    <row r="38" spans="1:17">
      <c r="A38" s="40" t="s">
        <v>30</v>
      </c>
      <c r="B38" s="40" t="s">
        <v>18</v>
      </c>
      <c r="C38" s="40" t="s">
        <v>181</v>
      </c>
      <c r="D38" s="40">
        <v>0</v>
      </c>
      <c r="E38" s="40">
        <v>1889</v>
      </c>
      <c r="F38" s="40">
        <v>1782961.88671458</v>
      </c>
      <c r="G38" s="40">
        <v>509676004.506787</v>
      </c>
      <c r="H38" s="40">
        <v>446294397.865758</v>
      </c>
      <c r="I38" s="40">
        <v>290494731.21087003</v>
      </c>
      <c r="J38" s="40">
        <v>49270428.308922097</v>
      </c>
      <c r="K38" s="40">
        <v>17486859.928608</v>
      </c>
      <c r="L38" s="40">
        <v>3907177.3567555598</v>
      </c>
      <c r="M38" s="40">
        <v>2226110.9831762202</v>
      </c>
      <c r="N38" s="40">
        <v>1144279.0443963101</v>
      </c>
      <c r="O38" s="40">
        <v>741242.06270258897</v>
      </c>
      <c r="P38" s="40">
        <v>2441812.7877057102</v>
      </c>
      <c r="Q38" s="40">
        <v>1325466005.94239</v>
      </c>
    </row>
    <row r="39" spans="1:17">
      <c r="A39" s="40" t="s">
        <v>30</v>
      </c>
      <c r="B39" s="40" t="s">
        <v>18</v>
      </c>
      <c r="C39" s="40" t="s">
        <v>180</v>
      </c>
      <c r="D39" s="40">
        <v>0</v>
      </c>
      <c r="E39" s="40">
        <v>2094</v>
      </c>
      <c r="F39" s="40">
        <v>2454473.0406912202</v>
      </c>
      <c r="G39" s="40">
        <v>604407056.587219</v>
      </c>
      <c r="H39" s="40">
        <v>507438105.00906801</v>
      </c>
      <c r="I39" s="40">
        <v>348018962.76124799</v>
      </c>
      <c r="J39" s="40">
        <v>59553425.394330002</v>
      </c>
      <c r="K39" s="40">
        <v>21328158.820116501</v>
      </c>
      <c r="L39" s="40">
        <v>4937960.2013013298</v>
      </c>
      <c r="M39" s="40">
        <v>2925800.7608759901</v>
      </c>
      <c r="N39" s="40">
        <v>1967753.4641072799</v>
      </c>
      <c r="O39" s="40">
        <v>1396761.9672975999</v>
      </c>
      <c r="P39" s="40">
        <v>8102917.1504827701</v>
      </c>
      <c r="Q39" s="40">
        <v>1562531375.1567299</v>
      </c>
    </row>
    <row r="40" spans="1:17">
      <c r="A40" s="40" t="s">
        <v>30</v>
      </c>
      <c r="B40" s="40" t="s">
        <v>18</v>
      </c>
      <c r="C40" s="40" t="s">
        <v>182</v>
      </c>
      <c r="D40" s="40">
        <v>0</v>
      </c>
      <c r="E40" s="40">
        <v>1429</v>
      </c>
      <c r="F40" s="40">
        <v>196968.91846535201</v>
      </c>
      <c r="G40" s="40">
        <v>292258557.20696002</v>
      </c>
      <c r="H40" s="40">
        <v>183604125.50028801</v>
      </c>
      <c r="I40" s="40">
        <v>78825972.707735494</v>
      </c>
      <c r="J40" s="40">
        <v>9459630.6846256107</v>
      </c>
      <c r="K40" s="40">
        <v>2662037.6591337598</v>
      </c>
      <c r="L40" s="40">
        <v>539696.794069333</v>
      </c>
      <c r="M40" s="40">
        <v>324212.09342846501</v>
      </c>
      <c r="N40" s="40">
        <v>218823.720572121</v>
      </c>
      <c r="O40" s="40">
        <v>189661.28836256001</v>
      </c>
      <c r="P40" s="40">
        <v>1390159.3306733901</v>
      </c>
      <c r="Q40" s="40">
        <v>569669845.90431404</v>
      </c>
    </row>
    <row r="41" spans="1:17">
      <c r="A41" s="40" t="s">
        <v>30</v>
      </c>
      <c r="B41" s="40" t="s">
        <v>19</v>
      </c>
      <c r="C41" s="40" t="s">
        <v>181</v>
      </c>
      <c r="D41" s="40">
        <v>0</v>
      </c>
      <c r="E41" s="40">
        <v>672</v>
      </c>
      <c r="F41" s="40">
        <v>2.0610286810551799E-9</v>
      </c>
      <c r="G41" s="40">
        <v>196761594.631569</v>
      </c>
      <c r="H41" s="40">
        <v>171680235.30136701</v>
      </c>
      <c r="I41" s="40">
        <v>117048887.66754</v>
      </c>
      <c r="J41" s="40">
        <v>31716934.093535598</v>
      </c>
      <c r="K41" s="40">
        <v>15382722.0187544</v>
      </c>
      <c r="L41" s="40">
        <v>4448549.1412730496</v>
      </c>
      <c r="M41" s="40">
        <v>3071789.8871060601</v>
      </c>
      <c r="N41" s="40">
        <v>1884044.3792214899</v>
      </c>
      <c r="O41" s="40">
        <v>1537586.8360904399</v>
      </c>
      <c r="P41" s="40">
        <v>3859724.4770912202</v>
      </c>
      <c r="Q41" s="40">
        <v>547392068.43354905</v>
      </c>
    </row>
    <row r="42" spans="1:17">
      <c r="A42" s="40" t="s">
        <v>30</v>
      </c>
      <c r="B42" s="40" t="s">
        <v>19</v>
      </c>
      <c r="C42" s="40" t="s">
        <v>180</v>
      </c>
      <c r="D42" s="40">
        <v>0</v>
      </c>
      <c r="E42" s="40">
        <v>798</v>
      </c>
      <c r="F42" s="40">
        <v>2385715.0719272699</v>
      </c>
      <c r="G42" s="40">
        <v>233002448.77398801</v>
      </c>
      <c r="H42" s="40">
        <v>214442595.40271899</v>
      </c>
      <c r="I42" s="40">
        <v>166247680.90534899</v>
      </c>
      <c r="J42" s="40">
        <v>49035101.987540901</v>
      </c>
      <c r="K42" s="40">
        <v>27546948.188678201</v>
      </c>
      <c r="L42" s="40">
        <v>9683986.8635337204</v>
      </c>
      <c r="M42" s="40">
        <v>6979919.2241408201</v>
      </c>
      <c r="N42" s="40">
        <v>5630116.0286048204</v>
      </c>
      <c r="O42" s="40">
        <v>4089793.30988131</v>
      </c>
      <c r="P42" s="40">
        <v>15995976.9102355</v>
      </c>
      <c r="Q42" s="40">
        <v>735040282.66659701</v>
      </c>
    </row>
    <row r="43" spans="1:17">
      <c r="A43" s="40" t="s">
        <v>30</v>
      </c>
      <c r="B43" s="40" t="s">
        <v>19</v>
      </c>
      <c r="C43" s="40" t="s">
        <v>182</v>
      </c>
      <c r="D43" s="40">
        <v>0</v>
      </c>
      <c r="E43" s="40">
        <v>494</v>
      </c>
      <c r="F43" s="40">
        <v>-1.0254552762489799E-9</v>
      </c>
      <c r="G43" s="40">
        <v>117946454.284282</v>
      </c>
      <c r="H43" s="40">
        <v>82765220.217705607</v>
      </c>
      <c r="I43" s="40">
        <v>49001331.853613697</v>
      </c>
      <c r="J43" s="40">
        <v>14096018.8886398</v>
      </c>
      <c r="K43" s="40">
        <v>8442130.1749683991</v>
      </c>
      <c r="L43" s="40">
        <v>2031392.5054423499</v>
      </c>
      <c r="M43" s="40">
        <v>1371561.03651992</v>
      </c>
      <c r="N43" s="40">
        <v>901504.60125973006</v>
      </c>
      <c r="O43" s="40">
        <v>679803.00309233298</v>
      </c>
      <c r="P43" s="40">
        <v>710227.40830367303</v>
      </c>
      <c r="Q43" s="40">
        <v>277945643.97382802</v>
      </c>
    </row>
    <row r="44" spans="1:17">
      <c r="A44" s="40" t="s">
        <v>30</v>
      </c>
      <c r="B44" s="40" t="s">
        <v>20</v>
      </c>
      <c r="C44" s="40" t="s">
        <v>181</v>
      </c>
      <c r="D44" s="40">
        <v>0</v>
      </c>
      <c r="E44" s="40">
        <v>1424</v>
      </c>
      <c r="F44" s="40">
        <v>3.14075521146151E-9</v>
      </c>
      <c r="G44" s="40">
        <v>370800655.76581401</v>
      </c>
      <c r="H44" s="40">
        <v>321616586.00236398</v>
      </c>
      <c r="I44" s="40">
        <v>214824176.001324</v>
      </c>
      <c r="J44" s="40">
        <v>30097785.254580699</v>
      </c>
      <c r="K44" s="40">
        <v>5492697.9408730697</v>
      </c>
      <c r="L44" s="40">
        <v>1114742.4734183999</v>
      </c>
      <c r="M44" s="40">
        <v>826363.23579288903</v>
      </c>
      <c r="N44" s="40">
        <v>778346.12510054803</v>
      </c>
      <c r="O44" s="40">
        <v>600501.23783780902</v>
      </c>
      <c r="P44" s="40">
        <v>2380990.9459116999</v>
      </c>
      <c r="Q44" s="40">
        <v>948532844.98301697</v>
      </c>
    </row>
    <row r="45" spans="1:17">
      <c r="A45" s="40" t="s">
        <v>30</v>
      </c>
      <c r="B45" s="40" t="s">
        <v>20</v>
      </c>
      <c r="C45" s="40" t="s">
        <v>180</v>
      </c>
      <c r="D45" s="40">
        <v>0</v>
      </c>
      <c r="E45" s="40">
        <v>1635</v>
      </c>
      <c r="F45" s="40">
        <v>3305698.7896219399</v>
      </c>
      <c r="G45" s="40">
        <v>482744308.09392297</v>
      </c>
      <c r="H45" s="40">
        <v>413021954.44536799</v>
      </c>
      <c r="I45" s="40">
        <v>280365047.29997498</v>
      </c>
      <c r="J45" s="40">
        <v>36196753.608665504</v>
      </c>
      <c r="K45" s="40">
        <v>7185590.8823445803</v>
      </c>
      <c r="L45" s="40">
        <v>1305641.82621152</v>
      </c>
      <c r="M45" s="40">
        <v>915692.94439108903</v>
      </c>
      <c r="N45" s="40">
        <v>699566.82749326201</v>
      </c>
      <c r="O45" s="40">
        <v>583426.97815743496</v>
      </c>
      <c r="P45" s="40">
        <v>5333849.1465072604</v>
      </c>
      <c r="Q45" s="40">
        <v>1231657530.84266</v>
      </c>
    </row>
    <row r="46" spans="1:17">
      <c r="A46" s="40" t="s">
        <v>30</v>
      </c>
      <c r="B46" s="40" t="s">
        <v>20</v>
      </c>
      <c r="C46" s="40" t="s">
        <v>182</v>
      </c>
      <c r="D46" s="40">
        <v>0</v>
      </c>
      <c r="E46" s="40">
        <v>1187</v>
      </c>
      <c r="F46" s="40">
        <v>-2.89091417471354E-10</v>
      </c>
      <c r="G46" s="40">
        <v>232288283.481242</v>
      </c>
      <c r="H46" s="40">
        <v>151692276.67078501</v>
      </c>
      <c r="I46" s="40">
        <v>73938349.194755197</v>
      </c>
      <c r="J46" s="40">
        <v>10768458.1929467</v>
      </c>
      <c r="K46" s="40">
        <v>4002763.54219183</v>
      </c>
      <c r="L46" s="40">
        <v>1155727.5361353201</v>
      </c>
      <c r="M46" s="40">
        <v>784663.30688557005</v>
      </c>
      <c r="N46" s="40">
        <v>706659.07467501506</v>
      </c>
      <c r="O46" s="40">
        <v>617498.911865487</v>
      </c>
      <c r="P46" s="40">
        <v>1814994.4439660001</v>
      </c>
      <c r="Q46" s="40">
        <v>477769674.35544801</v>
      </c>
    </row>
    <row r="47" spans="1:17">
      <c r="A47" s="40" t="s">
        <v>30</v>
      </c>
      <c r="B47" s="40" t="s">
        <v>21</v>
      </c>
      <c r="C47" s="40" t="s">
        <v>181</v>
      </c>
    </row>
    <row r="48" spans="1:17">
      <c r="A48" s="40" t="s">
        <v>30</v>
      </c>
      <c r="B48" s="40" t="s">
        <v>21</v>
      </c>
      <c r="C48" s="40" t="s">
        <v>180</v>
      </c>
    </row>
    <row r="49" spans="1:17">
      <c r="A49" s="40" t="s">
        <v>30</v>
      </c>
      <c r="B49" s="40" t="s">
        <v>21</v>
      </c>
      <c r="C49" s="40" t="s">
        <v>182</v>
      </c>
    </row>
    <row r="50" spans="1:17">
      <c r="A50" s="40" t="s">
        <v>30</v>
      </c>
      <c r="B50" s="40" t="s">
        <v>22</v>
      </c>
      <c r="C50" s="40" t="s">
        <v>181</v>
      </c>
      <c r="D50" s="40">
        <v>0</v>
      </c>
      <c r="E50" s="40">
        <v>5719</v>
      </c>
      <c r="F50" s="40">
        <v>2802424.6210191199</v>
      </c>
      <c r="G50" s="40">
        <v>1271324159.0686901</v>
      </c>
      <c r="H50" s="40">
        <v>1154441444.7844901</v>
      </c>
      <c r="I50" s="40">
        <v>878770522.22477901</v>
      </c>
      <c r="J50" s="40">
        <v>256853281.55236</v>
      </c>
      <c r="K50" s="40">
        <v>131822939.308529</v>
      </c>
      <c r="L50" s="40">
        <v>36519470.065054603</v>
      </c>
      <c r="M50" s="40">
        <v>25074989.242314599</v>
      </c>
      <c r="N50" s="40">
        <v>17491020.337907899</v>
      </c>
      <c r="O50" s="40">
        <v>13060450.4678073</v>
      </c>
      <c r="P50" s="40">
        <v>31723652.507294901</v>
      </c>
      <c r="Q50" s="40">
        <v>3819884354.1802402</v>
      </c>
    </row>
    <row r="51" spans="1:17">
      <c r="A51" s="40" t="s">
        <v>30</v>
      </c>
      <c r="B51" s="40" t="s">
        <v>22</v>
      </c>
      <c r="C51" s="40" t="s">
        <v>180</v>
      </c>
      <c r="D51" s="40">
        <v>0</v>
      </c>
      <c r="E51" s="40">
        <v>5451</v>
      </c>
      <c r="F51" s="40">
        <v>2779313.78966896</v>
      </c>
      <c r="G51" s="40">
        <v>1320559476.6252799</v>
      </c>
      <c r="H51" s="40">
        <v>1166675839.5402501</v>
      </c>
      <c r="I51" s="40">
        <v>901129606.26025295</v>
      </c>
      <c r="J51" s="40">
        <v>250573991.334934</v>
      </c>
      <c r="K51" s="40">
        <v>131677165.14907899</v>
      </c>
      <c r="L51" s="40">
        <v>36972402.586988099</v>
      </c>
      <c r="M51" s="40">
        <v>27100381.396205999</v>
      </c>
      <c r="N51" s="40">
        <v>19651440.833309699</v>
      </c>
      <c r="O51" s="40">
        <v>14028850.413791399</v>
      </c>
      <c r="P51" s="40">
        <v>55194808.162798896</v>
      </c>
      <c r="Q51" s="40">
        <v>3926343276.0925698</v>
      </c>
    </row>
    <row r="52" spans="1:17">
      <c r="A52" s="40" t="s">
        <v>30</v>
      </c>
      <c r="B52" s="40" t="s">
        <v>22</v>
      </c>
      <c r="C52" s="40" t="s">
        <v>182</v>
      </c>
      <c r="D52" s="40">
        <v>0</v>
      </c>
      <c r="E52" s="40">
        <v>5208</v>
      </c>
      <c r="F52" s="40">
        <v>534070.31595080998</v>
      </c>
      <c r="G52" s="40">
        <v>872467175.42873299</v>
      </c>
      <c r="H52" s="40">
        <v>639342548.16652501</v>
      </c>
      <c r="I52" s="40">
        <v>403526827.67715001</v>
      </c>
      <c r="J52" s="40">
        <v>114772059.81199899</v>
      </c>
      <c r="K52" s="40">
        <v>65046966.506055199</v>
      </c>
      <c r="L52" s="40">
        <v>17683917.107274801</v>
      </c>
      <c r="M52" s="40">
        <v>11369947.5617847</v>
      </c>
      <c r="N52" s="40">
        <v>5874957.02664629</v>
      </c>
      <c r="O52" s="40">
        <v>3226526.10436473</v>
      </c>
      <c r="P52" s="40">
        <v>10293986.0593198</v>
      </c>
      <c r="Q52" s="40">
        <v>2144138981.76581</v>
      </c>
    </row>
    <row r="53" spans="1:17">
      <c r="A53" s="40" t="s">
        <v>30</v>
      </c>
      <c r="B53" s="40" t="s">
        <v>23</v>
      </c>
      <c r="C53" s="40" t="s">
        <v>181</v>
      </c>
      <c r="D53" s="40">
        <v>0</v>
      </c>
      <c r="E53" s="40">
        <v>1810</v>
      </c>
      <c r="F53" s="40">
        <v>993109.28964897501</v>
      </c>
      <c r="G53" s="40">
        <v>543313059.54283297</v>
      </c>
      <c r="H53" s="40">
        <v>458726752.24209702</v>
      </c>
      <c r="I53" s="40">
        <v>306070662.68690199</v>
      </c>
      <c r="J53" s="40">
        <v>68268957.579392701</v>
      </c>
      <c r="K53" s="40">
        <v>13511121.930628501</v>
      </c>
      <c r="L53" s="40">
        <v>1636930.6434666801</v>
      </c>
      <c r="M53" s="40">
        <v>666909.59458506398</v>
      </c>
      <c r="N53" s="40">
        <v>451293.25993469899</v>
      </c>
      <c r="O53" s="40">
        <v>353856.93233957503</v>
      </c>
      <c r="P53" s="40">
        <v>3479431.71500056</v>
      </c>
      <c r="Q53" s="40">
        <v>1397472085.4168301</v>
      </c>
    </row>
    <row r="54" spans="1:17">
      <c r="A54" s="40" t="s">
        <v>30</v>
      </c>
      <c r="B54" s="40" t="s">
        <v>23</v>
      </c>
      <c r="C54" s="40" t="s">
        <v>180</v>
      </c>
      <c r="D54" s="40">
        <v>0</v>
      </c>
      <c r="E54" s="40">
        <v>1970</v>
      </c>
      <c r="F54" s="40">
        <v>529644.68458820705</v>
      </c>
      <c r="G54" s="40">
        <v>623834956.91391301</v>
      </c>
      <c r="H54" s="40">
        <v>532838505.746916</v>
      </c>
      <c r="I54" s="40">
        <v>372725850.51392502</v>
      </c>
      <c r="J54" s="40">
        <v>75499801.333528906</v>
      </c>
      <c r="K54" s="40">
        <v>18501161.594560198</v>
      </c>
      <c r="L54" s="40">
        <v>2809291.0467655999</v>
      </c>
      <c r="M54" s="40">
        <v>1640154.83678453</v>
      </c>
      <c r="N54" s="40">
        <v>1096792.6991755201</v>
      </c>
      <c r="O54" s="40">
        <v>769419.60445174004</v>
      </c>
      <c r="P54" s="40">
        <v>11339936.239964999</v>
      </c>
      <c r="Q54" s="40">
        <v>1641585515.2145801</v>
      </c>
    </row>
    <row r="55" spans="1:17">
      <c r="A55" s="40" t="s">
        <v>30</v>
      </c>
      <c r="B55" s="40" t="s">
        <v>23</v>
      </c>
      <c r="C55" s="40" t="s">
        <v>182</v>
      </c>
      <c r="D55" s="40">
        <v>0</v>
      </c>
      <c r="E55" s="40">
        <v>1219</v>
      </c>
      <c r="F55" s="40">
        <v>452573.770273595</v>
      </c>
      <c r="G55" s="40">
        <v>277958365.85593301</v>
      </c>
      <c r="H55" s="40">
        <v>171325537.75997499</v>
      </c>
      <c r="I55" s="40">
        <v>79249789.147697896</v>
      </c>
      <c r="J55" s="40">
        <v>13338474.415042199</v>
      </c>
      <c r="K55" s="40">
        <v>4240605.2668492803</v>
      </c>
      <c r="L55" s="40">
        <v>925833.36290816299</v>
      </c>
      <c r="M55" s="40">
        <v>704066.51375761</v>
      </c>
      <c r="N55" s="40">
        <v>431569.65831428597</v>
      </c>
      <c r="O55" s="40">
        <v>405089.58968327497</v>
      </c>
      <c r="P55" s="40">
        <v>1654925.1898066001</v>
      </c>
      <c r="Q55" s="40">
        <v>550686830.53024304</v>
      </c>
    </row>
    <row r="56" spans="1:17">
      <c r="A56" s="40" t="s">
        <v>54</v>
      </c>
      <c r="B56" s="40" t="s">
        <v>18</v>
      </c>
      <c r="C56" s="40" t="s">
        <v>181</v>
      </c>
      <c r="D56" s="40">
        <v>0</v>
      </c>
      <c r="E56" s="40">
        <v>123</v>
      </c>
      <c r="F56" s="40">
        <v>5692.3966597047402</v>
      </c>
      <c r="G56" s="40">
        <v>333396718.79373997</v>
      </c>
      <c r="H56" s="40">
        <v>275497523.24544001</v>
      </c>
      <c r="I56" s="40">
        <v>181275496.10641399</v>
      </c>
      <c r="J56" s="40">
        <v>41271150.740318403</v>
      </c>
      <c r="K56" s="40">
        <v>21458726.889464099</v>
      </c>
      <c r="L56" s="40">
        <v>6896362.6483957497</v>
      </c>
      <c r="M56" s="40">
        <v>3810143.87249181</v>
      </c>
      <c r="N56" s="40">
        <v>427351.63192978699</v>
      </c>
      <c r="O56" s="40">
        <v>1154444.79569672</v>
      </c>
      <c r="P56" s="40">
        <v>10199401.494966701</v>
      </c>
      <c r="Q56" s="40">
        <v>875393012.61551595</v>
      </c>
    </row>
    <row r="57" spans="1:17">
      <c r="A57" s="40" t="s">
        <v>54</v>
      </c>
      <c r="B57" s="40" t="s">
        <v>18</v>
      </c>
      <c r="C57" s="40" t="s">
        <v>180</v>
      </c>
      <c r="D57" s="40">
        <v>0</v>
      </c>
      <c r="E57" s="40">
        <v>237</v>
      </c>
      <c r="F57" s="40">
        <v>42444.197012760997</v>
      </c>
      <c r="G57" s="40">
        <v>1136140502.4821999</v>
      </c>
      <c r="H57" s="40">
        <v>571551609.82085896</v>
      </c>
      <c r="I57" s="40">
        <v>441542524.40506101</v>
      </c>
      <c r="J57" s="40">
        <v>91809951.733222499</v>
      </c>
      <c r="K57" s="40">
        <v>58596548.052001901</v>
      </c>
      <c r="L57" s="40">
        <v>23504250.313848998</v>
      </c>
      <c r="M57" s="40">
        <v>21777675.013610799</v>
      </c>
      <c r="N57" s="40">
        <v>21939839.865981098</v>
      </c>
      <c r="O57" s="40">
        <v>12093209.915282199</v>
      </c>
      <c r="P57" s="40">
        <v>97129669.188451096</v>
      </c>
      <c r="Q57" s="40">
        <v>2476128224.9875302</v>
      </c>
    </row>
    <row r="58" spans="1:17">
      <c r="A58" s="40" t="s">
        <v>54</v>
      </c>
      <c r="B58" s="40" t="s">
        <v>18</v>
      </c>
      <c r="C58" s="40" t="s">
        <v>182</v>
      </c>
      <c r="D58" s="40">
        <v>0</v>
      </c>
      <c r="E58" s="40">
        <v>178</v>
      </c>
      <c r="F58" s="40">
        <v>-8.3068698586430401E-9</v>
      </c>
      <c r="G58" s="40">
        <v>603541571.86449802</v>
      </c>
      <c r="H58" s="40">
        <v>526453873.734559</v>
      </c>
      <c r="I58" s="40">
        <v>144808688.340031</v>
      </c>
      <c r="J58" s="40">
        <v>38872025.338100903</v>
      </c>
      <c r="K58" s="40">
        <v>34132904.077617697</v>
      </c>
      <c r="L58" s="40">
        <v>14896182.4371587</v>
      </c>
      <c r="M58" s="40">
        <v>15369654.4886161</v>
      </c>
      <c r="N58" s="40">
        <v>13265009.972077699</v>
      </c>
      <c r="O58" s="40">
        <v>13109030.6275806</v>
      </c>
      <c r="P58" s="40">
        <v>104494394.51167201</v>
      </c>
      <c r="Q58" s="40">
        <v>1508943335.3919101</v>
      </c>
    </row>
    <row r="59" spans="1:17">
      <c r="A59" s="40" t="s">
        <v>54</v>
      </c>
      <c r="B59" s="40" t="s">
        <v>19</v>
      </c>
      <c r="C59" s="40" t="s">
        <v>181</v>
      </c>
      <c r="D59" s="40">
        <v>0</v>
      </c>
      <c r="E59" s="40">
        <v>80</v>
      </c>
      <c r="F59" s="40">
        <v>2417.4390346545902</v>
      </c>
      <c r="G59" s="40">
        <v>121222824.017611</v>
      </c>
      <c r="H59" s="40">
        <v>73405074.195256099</v>
      </c>
      <c r="I59" s="40">
        <v>60720412.9551723</v>
      </c>
      <c r="J59" s="40">
        <v>18332808.0680326</v>
      </c>
      <c r="K59" s="40">
        <v>6182737.9104422098</v>
      </c>
      <c r="L59" s="40">
        <v>2182582.9834574298</v>
      </c>
      <c r="M59" s="40">
        <v>1631164.98202077</v>
      </c>
      <c r="N59" s="40">
        <v>1275946.1667748401</v>
      </c>
      <c r="O59" s="40">
        <v>299878.613218037</v>
      </c>
      <c r="P59" s="40">
        <v>842027.99434698396</v>
      </c>
      <c r="Q59" s="40">
        <v>286097875.32536697</v>
      </c>
    </row>
    <row r="60" spans="1:17">
      <c r="A60" s="40" t="s">
        <v>54</v>
      </c>
      <c r="B60" s="40" t="s">
        <v>19</v>
      </c>
      <c r="C60" s="40" t="s">
        <v>180</v>
      </c>
      <c r="D60" s="40">
        <v>0</v>
      </c>
      <c r="E60" s="40">
        <v>138</v>
      </c>
      <c r="F60" s="40">
        <v>8279028.0686948299</v>
      </c>
      <c r="G60" s="40">
        <v>241193224.67999199</v>
      </c>
      <c r="H60" s="40">
        <v>244405092.356567</v>
      </c>
      <c r="I60" s="40">
        <v>90337445.566808894</v>
      </c>
      <c r="J60" s="40">
        <v>19905515.8789174</v>
      </c>
      <c r="K60" s="40">
        <v>12022761.8608188</v>
      </c>
      <c r="L60" s="40">
        <v>2602997.7113568601</v>
      </c>
      <c r="M60" s="40">
        <v>1493018.1842155601</v>
      </c>
      <c r="N60" s="40">
        <v>1001595.61904015</v>
      </c>
      <c r="O60" s="40">
        <v>889539.57015385001</v>
      </c>
      <c r="P60" s="40">
        <v>11506990.9977096</v>
      </c>
      <c r="Q60" s="40">
        <v>633637210.49427497</v>
      </c>
    </row>
    <row r="61" spans="1:17">
      <c r="A61" s="40" t="s">
        <v>54</v>
      </c>
      <c r="B61" s="40" t="s">
        <v>19</v>
      </c>
      <c r="C61" s="40" t="s">
        <v>182</v>
      </c>
      <c r="D61" s="40">
        <v>0</v>
      </c>
      <c r="E61" s="40">
        <v>117</v>
      </c>
      <c r="F61" s="40">
        <v>8.4759221863350798E-9</v>
      </c>
      <c r="G61" s="40">
        <v>1005367602.98639</v>
      </c>
      <c r="H61" s="40">
        <v>933956482.68837905</v>
      </c>
      <c r="I61" s="40">
        <v>571366071.21754706</v>
      </c>
      <c r="J61" s="40">
        <v>8806560.7046513204</v>
      </c>
      <c r="K61" s="40">
        <v>5768137.7666101102</v>
      </c>
      <c r="L61" s="40">
        <v>2675901.7842996302</v>
      </c>
      <c r="M61" s="40">
        <v>1678190.9878169601</v>
      </c>
      <c r="N61" s="40">
        <v>1270770.8145055</v>
      </c>
      <c r="O61" s="40">
        <v>1270770.8145055</v>
      </c>
      <c r="P61" s="40">
        <v>12070740.480839301</v>
      </c>
      <c r="Q61" s="40">
        <v>2544231230.2455401</v>
      </c>
    </row>
    <row r="62" spans="1:17">
      <c r="A62" s="40" t="s">
        <v>54</v>
      </c>
      <c r="B62" s="40" t="s">
        <v>20</v>
      </c>
      <c r="C62" s="40" t="s">
        <v>181</v>
      </c>
      <c r="D62" s="40">
        <v>0</v>
      </c>
      <c r="E62" s="40">
        <v>80</v>
      </c>
      <c r="F62" s="40">
        <v>18993.720529637299</v>
      </c>
      <c r="G62" s="40">
        <v>124594765.181714</v>
      </c>
      <c r="H62" s="40">
        <v>115176486.56067801</v>
      </c>
      <c r="I62" s="40">
        <v>77054844.315574005</v>
      </c>
      <c r="J62" s="40">
        <v>5925730.6631850302</v>
      </c>
      <c r="K62" s="40">
        <v>1820454.5401742901</v>
      </c>
      <c r="L62" s="40">
        <v>442496.93646454398</v>
      </c>
      <c r="M62" s="40">
        <v>246576.02331274201</v>
      </c>
      <c r="N62" s="40">
        <v>201163.52221717499</v>
      </c>
      <c r="O62" s="40">
        <v>181203.51965209699</v>
      </c>
      <c r="P62" s="40">
        <v>10299.074275724901</v>
      </c>
      <c r="Q62" s="40">
        <v>325673014.05777597</v>
      </c>
    </row>
    <row r="63" spans="1:17">
      <c r="A63" s="40" t="s">
        <v>54</v>
      </c>
      <c r="B63" s="40" t="s">
        <v>20</v>
      </c>
      <c r="C63" s="40" t="s">
        <v>180</v>
      </c>
      <c r="D63" s="40">
        <v>0</v>
      </c>
      <c r="E63" s="40">
        <v>158</v>
      </c>
      <c r="F63" s="40">
        <v>16749.595601304602</v>
      </c>
      <c r="G63" s="40">
        <v>298800497.52085102</v>
      </c>
      <c r="H63" s="40">
        <v>223332712.33362499</v>
      </c>
      <c r="I63" s="40">
        <v>125303727.37689599</v>
      </c>
      <c r="J63" s="40">
        <v>39747887.656073302</v>
      </c>
      <c r="K63" s="40">
        <v>31733584.7881171</v>
      </c>
      <c r="L63" s="40">
        <v>13083264.042743299</v>
      </c>
      <c r="M63" s="40">
        <v>12922809.843957201</v>
      </c>
      <c r="N63" s="40">
        <v>9987541.3553339802</v>
      </c>
      <c r="O63" s="40">
        <v>3106148.5200733002</v>
      </c>
      <c r="P63" s="40">
        <v>4748609.9229641203</v>
      </c>
      <c r="Q63" s="40">
        <v>762783532.956236</v>
      </c>
    </row>
    <row r="64" spans="1:17">
      <c r="A64" s="40" t="s">
        <v>54</v>
      </c>
      <c r="B64" s="40" t="s">
        <v>20</v>
      </c>
      <c r="C64" s="40" t="s">
        <v>182</v>
      </c>
      <c r="D64" s="40">
        <v>0</v>
      </c>
      <c r="E64" s="40">
        <v>182</v>
      </c>
      <c r="F64" s="40">
        <v>1.73011471815698E-9</v>
      </c>
      <c r="G64" s="40">
        <v>204763096.48126301</v>
      </c>
      <c r="H64" s="40">
        <v>108619073.05896699</v>
      </c>
      <c r="I64" s="40">
        <v>60023296.549119703</v>
      </c>
      <c r="J64" s="40">
        <v>16996937.178937498</v>
      </c>
      <c r="K64" s="40">
        <v>12293319.6811969</v>
      </c>
      <c r="L64" s="40">
        <v>2580075.90154872</v>
      </c>
      <c r="M64" s="40">
        <v>1192826.8560094701</v>
      </c>
      <c r="N64" s="40">
        <v>1114561.43770265</v>
      </c>
      <c r="O64" s="40">
        <v>1095991.72145213</v>
      </c>
      <c r="P64" s="40">
        <v>27395639.577448402</v>
      </c>
      <c r="Q64" s="40">
        <v>436074818.443645</v>
      </c>
    </row>
    <row r="65" spans="1:17">
      <c r="A65" s="40" t="s">
        <v>54</v>
      </c>
      <c r="B65" s="40" t="s">
        <v>21</v>
      </c>
      <c r="C65" s="40" t="s">
        <v>181</v>
      </c>
      <c r="D65" s="40">
        <v>0</v>
      </c>
      <c r="E65" s="40">
        <v>3</v>
      </c>
      <c r="F65" s="40">
        <v>-4.8894435167312597E-9</v>
      </c>
      <c r="G65" s="40">
        <v>60402298.446313597</v>
      </c>
      <c r="H65" s="40">
        <v>60402298.446313597</v>
      </c>
      <c r="I65" s="40">
        <v>41151640.940077998</v>
      </c>
      <c r="J65" s="40">
        <v>2677157.4866855</v>
      </c>
      <c r="K65" s="40">
        <v>1529830.72513188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166163226.044523</v>
      </c>
    </row>
    <row r="66" spans="1:17">
      <c r="A66" s="40" t="s">
        <v>54</v>
      </c>
      <c r="B66" s="40" t="s">
        <v>21</v>
      </c>
      <c r="C66" s="40" t="s">
        <v>180</v>
      </c>
    </row>
    <row r="67" spans="1:17">
      <c r="A67" s="40" t="s">
        <v>54</v>
      </c>
      <c r="B67" s="40" t="s">
        <v>21</v>
      </c>
      <c r="C67" s="40" t="s">
        <v>182</v>
      </c>
      <c r="D67" s="40">
        <v>0</v>
      </c>
      <c r="E67" s="40">
        <v>6</v>
      </c>
      <c r="F67" s="40">
        <v>-1.03609636425972E-8</v>
      </c>
      <c r="G67" s="40">
        <v>42821460.482154898</v>
      </c>
      <c r="H67" s="40">
        <v>42821460.482154898</v>
      </c>
      <c r="I67" s="40">
        <v>42821460.482154898</v>
      </c>
      <c r="J67" s="40">
        <v>21410730.241077401</v>
      </c>
      <c r="K67" s="40">
        <v>14890270.331422601</v>
      </c>
      <c r="L67" s="40">
        <v>4780458.9830261301</v>
      </c>
      <c r="M67" s="40">
        <v>4780458.9830261301</v>
      </c>
      <c r="N67" s="40">
        <v>4780458.9830261301</v>
      </c>
      <c r="O67" s="40">
        <v>4780458.9830261301</v>
      </c>
      <c r="P67" s="40">
        <v>108536444.856343</v>
      </c>
      <c r="Q67" s="40">
        <v>292423662.80741203</v>
      </c>
    </row>
    <row r="68" spans="1:17">
      <c r="A68" s="40" t="s">
        <v>54</v>
      </c>
      <c r="B68" s="40" t="s">
        <v>22</v>
      </c>
      <c r="C68" s="40" t="s">
        <v>181</v>
      </c>
      <c r="D68" s="40">
        <v>0</v>
      </c>
      <c r="E68" s="40">
        <v>69</v>
      </c>
      <c r="F68" s="40">
        <v>3828.43254061478</v>
      </c>
      <c r="G68" s="40">
        <v>114100448.305924</v>
      </c>
      <c r="H68" s="40">
        <v>75271692.291628003</v>
      </c>
      <c r="I68" s="40">
        <v>49712497.5624227</v>
      </c>
      <c r="J68" s="40">
        <v>16400505.3244089</v>
      </c>
      <c r="K68" s="40">
        <v>13240221.5914682</v>
      </c>
      <c r="L68" s="40">
        <v>4718176.1446867296</v>
      </c>
      <c r="M68" s="40">
        <v>3917545.5910176602</v>
      </c>
      <c r="N68" s="40">
        <v>1590285.7488879601</v>
      </c>
      <c r="O68" s="40">
        <v>1245704.3074039801</v>
      </c>
      <c r="P68" s="40">
        <v>22447526.304601599</v>
      </c>
      <c r="Q68" s="40">
        <v>302648431.60499001</v>
      </c>
    </row>
    <row r="69" spans="1:17">
      <c r="A69" s="40" t="s">
        <v>54</v>
      </c>
      <c r="B69" s="40" t="s">
        <v>22</v>
      </c>
      <c r="C69" s="40" t="s">
        <v>180</v>
      </c>
      <c r="D69" s="40">
        <v>0</v>
      </c>
      <c r="E69" s="40">
        <v>195</v>
      </c>
      <c r="F69" s="40">
        <v>5897.9007952003303</v>
      </c>
      <c r="G69" s="40">
        <v>359358066.15913498</v>
      </c>
      <c r="H69" s="40">
        <v>373365874.60202801</v>
      </c>
      <c r="I69" s="40">
        <v>319055093.986359</v>
      </c>
      <c r="J69" s="40">
        <v>49791699.968527101</v>
      </c>
      <c r="K69" s="40">
        <v>37236960.342628002</v>
      </c>
      <c r="L69" s="40">
        <v>16602456.0152438</v>
      </c>
      <c r="M69" s="40">
        <v>14872682.3137821</v>
      </c>
      <c r="N69" s="40">
        <v>13229413.7102987</v>
      </c>
      <c r="O69" s="40">
        <v>13138125.762042301</v>
      </c>
      <c r="P69" s="40">
        <v>86263778.597909704</v>
      </c>
      <c r="Q69" s="40">
        <v>1282920049.3587501</v>
      </c>
    </row>
    <row r="70" spans="1:17">
      <c r="A70" s="40" t="s">
        <v>54</v>
      </c>
      <c r="B70" s="40" t="s">
        <v>22</v>
      </c>
      <c r="C70" s="40" t="s">
        <v>182</v>
      </c>
      <c r="D70" s="40">
        <v>0</v>
      </c>
      <c r="E70" s="40">
        <v>183</v>
      </c>
      <c r="F70" s="40">
        <v>2.3263567072717699E-8</v>
      </c>
      <c r="G70" s="40">
        <v>316572668.780397</v>
      </c>
      <c r="H70" s="40">
        <v>145586644.748285</v>
      </c>
      <c r="I70" s="40">
        <v>94673625.793263406</v>
      </c>
      <c r="J70" s="40">
        <v>36441302.815067597</v>
      </c>
      <c r="K70" s="40">
        <v>25738281.7582542</v>
      </c>
      <c r="L70" s="40">
        <v>8759483.0721666701</v>
      </c>
      <c r="M70" s="40">
        <v>8396982.1827567201</v>
      </c>
      <c r="N70" s="40">
        <v>8412242.0342753492</v>
      </c>
      <c r="O70" s="40">
        <v>3938068.6732254201</v>
      </c>
      <c r="P70" s="40">
        <v>56175407.125753596</v>
      </c>
      <c r="Q70" s="40">
        <v>704694706.98344505</v>
      </c>
    </row>
    <row r="71" spans="1:17">
      <c r="A71" s="40" t="s">
        <v>54</v>
      </c>
      <c r="B71" s="40" t="s">
        <v>23</v>
      </c>
      <c r="C71" s="40" t="s">
        <v>181</v>
      </c>
      <c r="D71" s="40">
        <v>0</v>
      </c>
      <c r="E71" s="40">
        <v>141</v>
      </c>
      <c r="F71" s="40">
        <v>19135.787970863701</v>
      </c>
      <c r="G71" s="40">
        <v>494196526.77289301</v>
      </c>
      <c r="H71" s="40">
        <v>664082078.11170399</v>
      </c>
      <c r="I71" s="40">
        <v>276103674.45968997</v>
      </c>
      <c r="J71" s="40">
        <v>95840130.937610999</v>
      </c>
      <c r="K71" s="40">
        <v>76011308.895052001</v>
      </c>
      <c r="L71" s="40">
        <v>33546859.296236701</v>
      </c>
      <c r="M71" s="40">
        <v>33193562.702174298</v>
      </c>
      <c r="N71" s="40">
        <v>32963138.081681099</v>
      </c>
      <c r="O71" s="40">
        <v>26198534.673105899</v>
      </c>
      <c r="P71" s="40">
        <v>183954217.22533599</v>
      </c>
      <c r="Q71" s="40">
        <v>1916109166.94345</v>
      </c>
    </row>
    <row r="72" spans="1:17">
      <c r="A72" s="40" t="s">
        <v>54</v>
      </c>
      <c r="B72" s="40" t="s">
        <v>23</v>
      </c>
      <c r="C72" s="40" t="s">
        <v>180</v>
      </c>
      <c r="D72" s="40">
        <v>0</v>
      </c>
      <c r="E72" s="40">
        <v>258</v>
      </c>
      <c r="F72" s="40">
        <v>14038.8578404911</v>
      </c>
      <c r="G72" s="40">
        <v>2652355784.1132498</v>
      </c>
      <c r="H72" s="40">
        <v>1009110831.19144</v>
      </c>
      <c r="I72" s="40">
        <v>681188603.09543705</v>
      </c>
      <c r="J72" s="40">
        <v>50671533.313040704</v>
      </c>
      <c r="K72" s="40">
        <v>17740616.682966501</v>
      </c>
      <c r="L72" s="40">
        <v>7614764.8036247697</v>
      </c>
      <c r="M72" s="40">
        <v>6274037.7088333899</v>
      </c>
      <c r="N72" s="40">
        <v>5612274.2528879801</v>
      </c>
      <c r="O72" s="40">
        <v>5426141.1498430502</v>
      </c>
      <c r="P72" s="40">
        <v>17962724.416416101</v>
      </c>
      <c r="Q72" s="40">
        <v>4453971349.5855799</v>
      </c>
    </row>
    <row r="73" spans="1:17">
      <c r="A73" s="40" t="s">
        <v>54</v>
      </c>
      <c r="B73" s="40" t="s">
        <v>23</v>
      </c>
      <c r="C73" s="40" t="s">
        <v>182</v>
      </c>
      <c r="D73" s="40">
        <v>0</v>
      </c>
      <c r="E73" s="40">
        <v>219</v>
      </c>
      <c r="F73" s="40">
        <v>-2.0806965039810199E-9</v>
      </c>
      <c r="G73" s="40">
        <v>547329358.22046494</v>
      </c>
      <c r="H73" s="40">
        <v>455114474.62156999</v>
      </c>
      <c r="I73" s="40">
        <v>118061454.196059</v>
      </c>
      <c r="J73" s="40">
        <v>22914525.953481801</v>
      </c>
      <c r="K73" s="40">
        <v>14918652.4133114</v>
      </c>
      <c r="L73" s="40">
        <v>7103247.0916575696</v>
      </c>
      <c r="M73" s="40">
        <v>6984018.5135692405</v>
      </c>
      <c r="N73" s="40">
        <v>6908261.5444121202</v>
      </c>
      <c r="O73" s="40">
        <v>7054331.1593963904</v>
      </c>
      <c r="P73" s="40">
        <v>185582917.339982</v>
      </c>
      <c r="Q73" s="40">
        <v>1371971241.05391</v>
      </c>
    </row>
    <row r="74" spans="1:17">
      <c r="A74" s="40" t="s">
        <v>31</v>
      </c>
      <c r="B74" s="40" t="s">
        <v>18</v>
      </c>
      <c r="C74" s="40" t="s">
        <v>181</v>
      </c>
      <c r="D74" s="40">
        <v>0</v>
      </c>
      <c r="E74" s="40">
        <v>768</v>
      </c>
      <c r="F74" s="40">
        <v>-8.0626705312170105E-9</v>
      </c>
      <c r="G74" s="40">
        <v>1238691649.19715</v>
      </c>
      <c r="H74" s="40">
        <v>1095561903.6126201</v>
      </c>
      <c r="I74" s="40">
        <v>897916257.23874199</v>
      </c>
      <c r="J74" s="40">
        <v>269333215.50367498</v>
      </c>
      <c r="K74" s="40">
        <v>147944077.75471401</v>
      </c>
      <c r="L74" s="40">
        <v>54586353.204797097</v>
      </c>
      <c r="M74" s="40">
        <v>42508239.4731014</v>
      </c>
      <c r="N74" s="40">
        <v>34874746.3697301</v>
      </c>
      <c r="O74" s="40">
        <v>24637047.788440902</v>
      </c>
      <c r="P74" s="40">
        <v>202225165.16497901</v>
      </c>
      <c r="Q74" s="40">
        <v>4008278655.30794</v>
      </c>
    </row>
    <row r="75" spans="1:17">
      <c r="A75" s="40" t="s">
        <v>31</v>
      </c>
      <c r="B75" s="40" t="s">
        <v>18</v>
      </c>
      <c r="C75" s="40" t="s">
        <v>180</v>
      </c>
      <c r="D75" s="40">
        <v>0</v>
      </c>
      <c r="E75" s="40">
        <v>1389</v>
      </c>
      <c r="F75" s="40">
        <v>4689134.1711534504</v>
      </c>
      <c r="G75" s="40">
        <v>2951044598.7019</v>
      </c>
      <c r="H75" s="40">
        <v>2702947064.7601099</v>
      </c>
      <c r="I75" s="40">
        <v>2257080384.79919</v>
      </c>
      <c r="J75" s="40">
        <v>454836135.65483803</v>
      </c>
      <c r="K75" s="40">
        <v>167381284.43716601</v>
      </c>
      <c r="L75" s="40">
        <v>42341700.339796104</v>
      </c>
      <c r="M75" s="40">
        <v>27727230.228901699</v>
      </c>
      <c r="N75" s="40">
        <v>16261972.0512462</v>
      </c>
      <c r="O75" s="40">
        <v>13654821.6133819</v>
      </c>
      <c r="P75" s="40">
        <v>132427782.548766</v>
      </c>
      <c r="Q75" s="40">
        <v>8770392109.3064594</v>
      </c>
    </row>
    <row r="76" spans="1:17">
      <c r="A76" s="40" t="s">
        <v>31</v>
      </c>
      <c r="B76" s="40" t="s">
        <v>18</v>
      </c>
      <c r="C76" s="40" t="s">
        <v>182</v>
      </c>
      <c r="D76" s="40">
        <v>0</v>
      </c>
      <c r="E76" s="40">
        <v>598</v>
      </c>
      <c r="F76" s="40">
        <v>-5.0930282213812502E-10</v>
      </c>
      <c r="G76" s="40">
        <v>397708886.16791898</v>
      </c>
      <c r="H76" s="40">
        <v>313010966.32090199</v>
      </c>
      <c r="I76" s="40">
        <v>189027902.786542</v>
      </c>
      <c r="J76" s="40">
        <v>51927406.115634799</v>
      </c>
      <c r="K76" s="40">
        <v>32761952.880718</v>
      </c>
      <c r="L76" s="40">
        <v>13394878.9156997</v>
      </c>
      <c r="M76" s="40">
        <v>11532201.2507714</v>
      </c>
      <c r="N76" s="40">
        <v>9936032.1472926401</v>
      </c>
      <c r="O76" s="40">
        <v>9278238.4291033596</v>
      </c>
      <c r="P76" s="40">
        <v>26973025.6217632</v>
      </c>
      <c r="Q76" s="40">
        <v>1055551490.63635</v>
      </c>
    </row>
    <row r="77" spans="1:17">
      <c r="A77" s="40" t="s">
        <v>31</v>
      </c>
      <c r="B77" s="40" t="s">
        <v>19</v>
      </c>
      <c r="C77" s="40" t="s">
        <v>181</v>
      </c>
      <c r="D77" s="40">
        <v>0</v>
      </c>
      <c r="E77" s="40">
        <v>828</v>
      </c>
      <c r="F77" s="40">
        <v>35906378.217943303</v>
      </c>
      <c r="G77" s="40">
        <v>3265408401.2874599</v>
      </c>
      <c r="H77" s="40">
        <v>2502663148.0364099</v>
      </c>
      <c r="I77" s="40">
        <v>1784198161.4944501</v>
      </c>
      <c r="J77" s="40">
        <v>610980711.06203794</v>
      </c>
      <c r="K77" s="40">
        <v>426373068.86593097</v>
      </c>
      <c r="L77" s="40">
        <v>160668105.95730099</v>
      </c>
      <c r="M77" s="40">
        <v>108028233.84869</v>
      </c>
      <c r="N77" s="40">
        <v>81123228.9933431</v>
      </c>
      <c r="O77" s="40">
        <v>62075114.192995101</v>
      </c>
      <c r="P77" s="40">
        <v>245805485.074159</v>
      </c>
      <c r="Q77" s="40">
        <v>9283230037.0307407</v>
      </c>
    </row>
    <row r="78" spans="1:17">
      <c r="A78" s="40" t="s">
        <v>31</v>
      </c>
      <c r="B78" s="40" t="s">
        <v>19</v>
      </c>
      <c r="C78" s="40" t="s">
        <v>180</v>
      </c>
      <c r="D78" s="40">
        <v>0</v>
      </c>
      <c r="E78" s="40">
        <v>1680</v>
      </c>
      <c r="F78" s="40">
        <v>674827722.95902002</v>
      </c>
      <c r="G78" s="40">
        <v>8580143023.3888502</v>
      </c>
      <c r="H78" s="40">
        <v>7663307016.4770803</v>
      </c>
      <c r="I78" s="40">
        <v>6308071481.0090904</v>
      </c>
      <c r="J78" s="40">
        <v>1100820177.96557</v>
      </c>
      <c r="K78" s="40">
        <v>485098166.54837298</v>
      </c>
      <c r="L78" s="40">
        <v>135389024.31346199</v>
      </c>
      <c r="M78" s="40">
        <v>107669865.251278</v>
      </c>
      <c r="N78" s="40">
        <v>72024759.728581503</v>
      </c>
      <c r="O78" s="40">
        <v>50623463.445995197</v>
      </c>
      <c r="P78" s="40">
        <v>378645811.52376503</v>
      </c>
      <c r="Q78" s="40">
        <v>25556620512.611099</v>
      </c>
    </row>
    <row r="79" spans="1:17">
      <c r="A79" s="40" t="s">
        <v>31</v>
      </c>
      <c r="B79" s="40" t="s">
        <v>19</v>
      </c>
      <c r="C79" s="40" t="s">
        <v>182</v>
      </c>
      <c r="D79" s="40">
        <v>0</v>
      </c>
      <c r="E79" s="40">
        <v>753</v>
      </c>
      <c r="F79" s="40">
        <v>1.2995826637052199E-9</v>
      </c>
      <c r="G79" s="40">
        <v>1352813738.0585499</v>
      </c>
      <c r="H79" s="40">
        <v>801355120.37588298</v>
      </c>
      <c r="I79" s="40">
        <v>717536830.79537499</v>
      </c>
      <c r="J79" s="40">
        <v>446698256.87923598</v>
      </c>
      <c r="K79" s="40">
        <v>101165600.22017901</v>
      </c>
      <c r="L79" s="40">
        <v>43978113.829058997</v>
      </c>
      <c r="M79" s="40">
        <v>35110790.9857838</v>
      </c>
      <c r="N79" s="40">
        <v>22103276.0271613</v>
      </c>
      <c r="O79" s="40">
        <v>7298819.9260870004</v>
      </c>
      <c r="P79" s="40">
        <v>53605481.127367601</v>
      </c>
      <c r="Q79" s="40">
        <v>3581666028.2246799</v>
      </c>
    </row>
    <row r="80" spans="1:17">
      <c r="A80" s="40" t="s">
        <v>31</v>
      </c>
      <c r="B80" s="40" t="s">
        <v>20</v>
      </c>
      <c r="C80" s="40" t="s">
        <v>181</v>
      </c>
      <c r="D80" s="40">
        <v>0</v>
      </c>
      <c r="E80" s="40">
        <v>356</v>
      </c>
      <c r="F80" s="40">
        <v>1.0247106274619E-8</v>
      </c>
      <c r="G80" s="40">
        <v>451946309.69720298</v>
      </c>
      <c r="H80" s="40">
        <v>383335897.92172998</v>
      </c>
      <c r="I80" s="40">
        <v>325076588.24475199</v>
      </c>
      <c r="J80" s="40">
        <v>82198918.949340895</v>
      </c>
      <c r="K80" s="40">
        <v>38860611.420194604</v>
      </c>
      <c r="L80" s="40">
        <v>7999910.2300135801</v>
      </c>
      <c r="M80" s="40">
        <v>5016901.9440761302</v>
      </c>
      <c r="N80" s="40">
        <v>3163498.1603795802</v>
      </c>
      <c r="O80" s="40">
        <v>2744714.2750455802</v>
      </c>
      <c r="P80" s="40">
        <v>8438609.5995484293</v>
      </c>
      <c r="Q80" s="40">
        <v>1308781960.4422801</v>
      </c>
    </row>
    <row r="81" spans="1:17">
      <c r="A81" s="40" t="s">
        <v>31</v>
      </c>
      <c r="B81" s="40" t="s">
        <v>20</v>
      </c>
      <c r="C81" s="40" t="s">
        <v>180</v>
      </c>
      <c r="D81" s="40">
        <v>0</v>
      </c>
      <c r="E81" s="40">
        <v>638</v>
      </c>
      <c r="F81" s="40">
        <v>16878986.263522401</v>
      </c>
      <c r="G81" s="40">
        <v>838503942.15979195</v>
      </c>
      <c r="H81" s="40">
        <v>831560760.21925795</v>
      </c>
      <c r="I81" s="40">
        <v>603580314.58424497</v>
      </c>
      <c r="J81" s="40">
        <v>87802556.100942194</v>
      </c>
      <c r="K81" s="40">
        <v>47459496.085834898</v>
      </c>
      <c r="L81" s="40">
        <v>12037479.7729205</v>
      </c>
      <c r="M81" s="40">
        <v>8028557.1219283501</v>
      </c>
      <c r="N81" s="40">
        <v>6144259.8221298996</v>
      </c>
      <c r="O81" s="40">
        <v>3410754.4783292199</v>
      </c>
      <c r="P81" s="40">
        <v>5704978.3542285003</v>
      </c>
      <c r="Q81" s="40">
        <v>2461112084.96313</v>
      </c>
    </row>
    <row r="82" spans="1:17">
      <c r="A82" s="40" t="s">
        <v>31</v>
      </c>
      <c r="B82" s="40" t="s">
        <v>20</v>
      </c>
      <c r="C82" s="40" t="s">
        <v>182</v>
      </c>
      <c r="D82" s="40">
        <v>0</v>
      </c>
      <c r="E82" s="40">
        <v>291</v>
      </c>
      <c r="F82" s="40">
        <v>-5.5899818107718602E-10</v>
      </c>
      <c r="G82" s="40">
        <v>152066960.42893299</v>
      </c>
      <c r="H82" s="40">
        <v>85325749.024588794</v>
      </c>
      <c r="I82" s="40">
        <v>32668553.335650899</v>
      </c>
      <c r="J82" s="40">
        <v>7448380.4485014202</v>
      </c>
      <c r="K82" s="40">
        <v>3616344.8536251201</v>
      </c>
      <c r="L82" s="40">
        <v>632371.72152665001</v>
      </c>
      <c r="M82" s="40">
        <v>632371.72152665001</v>
      </c>
      <c r="N82" s="40">
        <v>508465.14717810502</v>
      </c>
      <c r="O82" s="40">
        <v>264450.92246527498</v>
      </c>
      <c r="P82" s="40">
        <v>1005208.2056252901</v>
      </c>
      <c r="Q82" s="40">
        <v>284168855.80962098</v>
      </c>
    </row>
    <row r="83" spans="1:17">
      <c r="A83" s="40" t="s">
        <v>31</v>
      </c>
      <c r="B83" s="40" t="s">
        <v>21</v>
      </c>
      <c r="C83" s="40" t="s">
        <v>181</v>
      </c>
      <c r="D83" s="40">
        <v>0</v>
      </c>
      <c r="E83" s="40">
        <v>7</v>
      </c>
      <c r="F83" s="40">
        <v>-1.39698386192322E-9</v>
      </c>
      <c r="G83" s="40">
        <v>200157955.746566</v>
      </c>
      <c r="H83" s="40">
        <v>200157955.746566</v>
      </c>
      <c r="I83" s="40">
        <v>184127169.60622299</v>
      </c>
      <c r="J83" s="40">
        <v>55435788.3794294</v>
      </c>
      <c r="K83" s="40">
        <v>18792096.1692256</v>
      </c>
      <c r="L83" s="40">
        <v>7956930.1016001701</v>
      </c>
      <c r="M83" s="40">
        <v>4581396.2509005396</v>
      </c>
      <c r="N83" s="40">
        <v>14126149.560139401</v>
      </c>
      <c r="O83" s="40">
        <v>14126149.560139401</v>
      </c>
      <c r="P83" s="40">
        <v>1380476.5091498501</v>
      </c>
      <c r="Q83" s="40">
        <v>700842067.62994003</v>
      </c>
    </row>
    <row r="84" spans="1:17">
      <c r="A84" s="40" t="s">
        <v>31</v>
      </c>
      <c r="B84" s="40" t="s">
        <v>21</v>
      </c>
      <c r="C84" s="40" t="s">
        <v>180</v>
      </c>
      <c r="D84" s="40">
        <v>0</v>
      </c>
      <c r="E84" s="40">
        <v>15</v>
      </c>
      <c r="F84" s="40">
        <v>-2.87531292997301E-7</v>
      </c>
      <c r="G84" s="40">
        <v>2747847432.7806702</v>
      </c>
      <c r="H84" s="40">
        <v>2021074105.9723599</v>
      </c>
      <c r="I84" s="40">
        <v>857929108.91044497</v>
      </c>
      <c r="J84" s="40">
        <v>208436811.96228299</v>
      </c>
      <c r="K84" s="40">
        <v>66541479.734467797</v>
      </c>
      <c r="L84" s="40">
        <v>6873212.5793254003</v>
      </c>
      <c r="M84" s="40">
        <v>5994044.3520578798</v>
      </c>
      <c r="N84" s="40">
        <v>3323435.9112233301</v>
      </c>
      <c r="O84" s="40">
        <v>478827.66847118997</v>
      </c>
      <c r="P84" s="40">
        <v>0</v>
      </c>
      <c r="Q84" s="40">
        <v>5918498459.8713102</v>
      </c>
    </row>
    <row r="85" spans="1:17">
      <c r="A85" s="40" t="s">
        <v>31</v>
      </c>
      <c r="B85" s="40" t="s">
        <v>21</v>
      </c>
      <c r="C85" s="40" t="s">
        <v>182</v>
      </c>
      <c r="D85" s="40">
        <v>0</v>
      </c>
      <c r="E85" s="40">
        <v>5</v>
      </c>
      <c r="F85" s="40">
        <v>-2.9715010896325101E-8</v>
      </c>
      <c r="G85" s="40">
        <v>299370086.309044</v>
      </c>
      <c r="H85" s="40">
        <v>291610884.32450902</v>
      </c>
      <c r="I85" s="40">
        <v>195250653.74501401</v>
      </c>
      <c r="J85" s="40">
        <v>0</v>
      </c>
      <c r="K85" s="40">
        <v>0</v>
      </c>
      <c r="L85" s="40">
        <v>0</v>
      </c>
      <c r="M85" s="40">
        <v>0</v>
      </c>
      <c r="N85" s="40">
        <v>4159368.4917341801</v>
      </c>
      <c r="O85" s="40">
        <v>0</v>
      </c>
      <c r="P85" s="40">
        <v>0</v>
      </c>
      <c r="Q85" s="40">
        <v>790390992.87030101</v>
      </c>
    </row>
    <row r="86" spans="1:17">
      <c r="A86" s="40" t="s">
        <v>31</v>
      </c>
      <c r="B86" s="40" t="s">
        <v>22</v>
      </c>
      <c r="C86" s="40" t="s">
        <v>181</v>
      </c>
      <c r="D86" s="40">
        <v>0</v>
      </c>
      <c r="E86" s="40">
        <v>631</v>
      </c>
      <c r="F86" s="40">
        <v>-2.20095444092294E-8</v>
      </c>
      <c r="G86" s="40">
        <v>557434401.853387</v>
      </c>
      <c r="H86" s="40">
        <v>512440117.001055</v>
      </c>
      <c r="I86" s="40">
        <v>489694502.18664598</v>
      </c>
      <c r="J86" s="40">
        <v>270889235.27007502</v>
      </c>
      <c r="K86" s="40">
        <v>160512296.860109</v>
      </c>
      <c r="L86" s="40">
        <v>34274939.701068804</v>
      </c>
      <c r="M86" s="40">
        <v>27371354.922644202</v>
      </c>
      <c r="N86" s="40">
        <v>21931873.779258601</v>
      </c>
      <c r="O86" s="40">
        <v>14159218.286098</v>
      </c>
      <c r="P86" s="40">
        <v>48157855.340398997</v>
      </c>
      <c r="Q86" s="40">
        <v>2136865795.2007401</v>
      </c>
    </row>
    <row r="87" spans="1:17">
      <c r="A87" s="40" t="s">
        <v>31</v>
      </c>
      <c r="B87" s="40" t="s">
        <v>22</v>
      </c>
      <c r="C87" s="40" t="s">
        <v>180</v>
      </c>
      <c r="D87" s="40">
        <v>0</v>
      </c>
      <c r="E87" s="40">
        <v>975</v>
      </c>
      <c r="F87" s="40">
        <v>15750920.746840199</v>
      </c>
      <c r="G87" s="40">
        <v>1545402763.70965</v>
      </c>
      <c r="H87" s="40">
        <v>1379049280.8370199</v>
      </c>
      <c r="I87" s="40">
        <v>1125171497.7155499</v>
      </c>
      <c r="J87" s="40">
        <v>180991330.41148901</v>
      </c>
      <c r="K87" s="40">
        <v>100082606.86857</v>
      </c>
      <c r="L87" s="40">
        <v>34138513.504685</v>
      </c>
      <c r="M87" s="40">
        <v>28855958.2467237</v>
      </c>
      <c r="N87" s="40">
        <v>23207576.804148801</v>
      </c>
      <c r="O87" s="40">
        <v>14835291.561567999</v>
      </c>
      <c r="P87" s="40">
        <v>56039275.969032302</v>
      </c>
      <c r="Q87" s="40">
        <v>4503525016.3752899</v>
      </c>
    </row>
    <row r="88" spans="1:17">
      <c r="A88" s="40" t="s">
        <v>31</v>
      </c>
      <c r="B88" s="40" t="s">
        <v>22</v>
      </c>
      <c r="C88" s="40" t="s">
        <v>182</v>
      </c>
      <c r="D88" s="40">
        <v>0</v>
      </c>
      <c r="E88" s="40">
        <v>720</v>
      </c>
      <c r="F88" s="40">
        <v>-1.64741891239828E-8</v>
      </c>
      <c r="G88" s="40">
        <v>452498294.70220202</v>
      </c>
      <c r="H88" s="40">
        <v>270171721.03950298</v>
      </c>
      <c r="I88" s="40">
        <v>116143255.88896</v>
      </c>
      <c r="J88" s="40">
        <v>18603725.268791299</v>
      </c>
      <c r="K88" s="40">
        <v>12316254.065700499</v>
      </c>
      <c r="L88" s="40">
        <v>4093786.1750678499</v>
      </c>
      <c r="M88" s="40">
        <v>2798605.0894420901</v>
      </c>
      <c r="N88" s="40">
        <v>1520774.23061978</v>
      </c>
      <c r="O88" s="40">
        <v>1308897.05200067</v>
      </c>
      <c r="P88" s="40">
        <v>10847917.1337333</v>
      </c>
      <c r="Q88" s="40">
        <v>890303230.64602196</v>
      </c>
    </row>
    <row r="89" spans="1:17">
      <c r="A89" s="40" t="s">
        <v>31</v>
      </c>
      <c r="B89" s="40" t="s">
        <v>23</v>
      </c>
      <c r="C89" s="40" t="s">
        <v>181</v>
      </c>
      <c r="D89" s="40">
        <v>0</v>
      </c>
      <c r="E89" s="40">
        <v>899</v>
      </c>
      <c r="F89" s="40">
        <v>8473124.5024504401</v>
      </c>
      <c r="G89" s="40">
        <v>1041707281.79124</v>
      </c>
      <c r="H89" s="40">
        <v>1075284843.0302</v>
      </c>
      <c r="I89" s="40">
        <v>890604546.93660605</v>
      </c>
      <c r="J89" s="40">
        <v>258129599.81498399</v>
      </c>
      <c r="K89" s="40">
        <v>146390415.67980701</v>
      </c>
      <c r="L89" s="40">
        <v>49714973.326414801</v>
      </c>
      <c r="M89" s="40">
        <v>37523292.8621969</v>
      </c>
      <c r="N89" s="40">
        <v>26722391.7950132</v>
      </c>
      <c r="O89" s="40">
        <v>17584373.0848375</v>
      </c>
      <c r="P89" s="40">
        <v>91701435.731280103</v>
      </c>
      <c r="Q89" s="40">
        <v>3643836278.5550199</v>
      </c>
    </row>
    <row r="90" spans="1:17">
      <c r="A90" s="40" t="s">
        <v>31</v>
      </c>
      <c r="B90" s="40" t="s">
        <v>23</v>
      </c>
      <c r="C90" s="40" t="s">
        <v>180</v>
      </c>
      <c r="D90" s="40">
        <v>0</v>
      </c>
      <c r="E90" s="40">
        <v>1582</v>
      </c>
      <c r="F90" s="40">
        <v>62773507.589598499</v>
      </c>
      <c r="G90" s="40">
        <v>2788719254.1121302</v>
      </c>
      <c r="H90" s="40">
        <v>2802129305.8881698</v>
      </c>
      <c r="I90" s="40">
        <v>2062908035.2446301</v>
      </c>
      <c r="J90" s="40">
        <v>446040815.449871</v>
      </c>
      <c r="K90" s="40">
        <v>229107829.11206701</v>
      </c>
      <c r="L90" s="40">
        <v>59636795.804843597</v>
      </c>
      <c r="M90" s="40">
        <v>41915742.9490707</v>
      </c>
      <c r="N90" s="40">
        <v>30066819.813879199</v>
      </c>
      <c r="O90" s="40">
        <v>24811474.965721499</v>
      </c>
      <c r="P90" s="40">
        <v>341517866.153458</v>
      </c>
      <c r="Q90" s="40">
        <v>8889627447.0834408</v>
      </c>
    </row>
    <row r="91" spans="1:17">
      <c r="A91" s="40" t="s">
        <v>31</v>
      </c>
      <c r="B91" s="40" t="s">
        <v>23</v>
      </c>
      <c r="C91" s="40" t="s">
        <v>182</v>
      </c>
      <c r="D91" s="40">
        <v>0</v>
      </c>
      <c r="E91" s="40">
        <v>843</v>
      </c>
      <c r="F91" s="40">
        <v>-6.6365544171276303E-9</v>
      </c>
      <c r="G91" s="40">
        <v>672788639.55606997</v>
      </c>
      <c r="H91" s="40">
        <v>331865032.16942602</v>
      </c>
      <c r="I91" s="40">
        <v>133988745.188299</v>
      </c>
      <c r="J91" s="40">
        <v>24960259.395109501</v>
      </c>
      <c r="K91" s="40">
        <v>17837566.7121666</v>
      </c>
      <c r="L91" s="40">
        <v>6939635.2168077799</v>
      </c>
      <c r="M91" s="40">
        <v>6471688.29587135</v>
      </c>
      <c r="N91" s="40">
        <v>9519761.3420945797</v>
      </c>
      <c r="O91" s="40">
        <v>6505443.1745504504</v>
      </c>
      <c r="P91" s="40">
        <v>12049745.709372999</v>
      </c>
      <c r="Q91" s="40">
        <v>1222926516.7597699</v>
      </c>
    </row>
    <row r="92" spans="1:17">
      <c r="A92" s="40" t="s">
        <v>32</v>
      </c>
      <c r="B92" s="40" t="s">
        <v>18</v>
      </c>
      <c r="C92" s="40" t="s">
        <v>181</v>
      </c>
      <c r="D92" s="40">
        <v>0</v>
      </c>
      <c r="E92" s="40">
        <v>27</v>
      </c>
      <c r="F92" s="40">
        <v>-4.1609382606111499E-11</v>
      </c>
      <c r="G92" s="40">
        <v>5668862.3598558297</v>
      </c>
      <c r="H92" s="40">
        <v>2267081.9773138901</v>
      </c>
      <c r="I92" s="40">
        <v>282895.73422009603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8218840.0713898204</v>
      </c>
    </row>
    <row r="93" spans="1:17">
      <c r="A93" s="40" t="s">
        <v>32</v>
      </c>
      <c r="B93" s="40" t="s">
        <v>18</v>
      </c>
      <c r="C93" s="40" t="s">
        <v>180</v>
      </c>
      <c r="D93" s="40">
        <v>0</v>
      </c>
      <c r="E93" s="40">
        <v>106</v>
      </c>
      <c r="F93" s="40">
        <v>-1.80875758815091E-10</v>
      </c>
      <c r="G93" s="40">
        <v>26852403.1052818</v>
      </c>
      <c r="H93" s="40">
        <v>14524565.5540582</v>
      </c>
      <c r="I93" s="40">
        <v>1733935.3623466601</v>
      </c>
      <c r="J93" s="40">
        <v>49725.814480649999</v>
      </c>
      <c r="K93" s="40">
        <v>55509.862221110103</v>
      </c>
      <c r="L93" s="40">
        <v>190866.76265300001</v>
      </c>
      <c r="M93" s="40">
        <v>189285.698114775</v>
      </c>
      <c r="N93" s="40">
        <v>186541.78296901201</v>
      </c>
      <c r="O93" s="40">
        <v>165250.43398115001</v>
      </c>
      <c r="P93" s="40">
        <v>15667.0281140853</v>
      </c>
      <c r="Q93" s="40">
        <v>43963751.404220499</v>
      </c>
    </row>
    <row r="94" spans="1:17">
      <c r="A94" s="40" t="s">
        <v>32</v>
      </c>
      <c r="B94" s="40" t="s">
        <v>18</v>
      </c>
      <c r="C94" s="40" t="s">
        <v>182</v>
      </c>
      <c r="D94" s="40">
        <v>0</v>
      </c>
      <c r="E94" s="40">
        <v>14</v>
      </c>
      <c r="F94" s="40">
        <v>1.2494183465605599E-10</v>
      </c>
      <c r="G94" s="40">
        <v>3010804.55704507</v>
      </c>
      <c r="H94" s="40">
        <v>402320.77235161699</v>
      </c>
      <c r="I94" s="40">
        <v>27856.5017282509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3440981.83112494</v>
      </c>
    </row>
    <row r="95" spans="1:17">
      <c r="A95" s="40" t="s">
        <v>32</v>
      </c>
      <c r="B95" s="40" t="s">
        <v>19</v>
      </c>
      <c r="C95" s="40" t="s">
        <v>181</v>
      </c>
      <c r="D95" s="40">
        <v>0</v>
      </c>
      <c r="E95" s="40">
        <v>38</v>
      </c>
      <c r="F95" s="40">
        <v>-8.5265128291212006E-12</v>
      </c>
      <c r="G95" s="40">
        <v>23684009.7727203</v>
      </c>
      <c r="H95" s="40">
        <v>8789362.5531562194</v>
      </c>
      <c r="I95" s="40">
        <v>1445353.22665667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33918725.552533202</v>
      </c>
    </row>
    <row r="96" spans="1:17">
      <c r="A96" s="40" t="s">
        <v>32</v>
      </c>
      <c r="B96" s="40" t="s">
        <v>19</v>
      </c>
      <c r="C96" s="40" t="s">
        <v>180</v>
      </c>
      <c r="D96" s="40">
        <v>0</v>
      </c>
      <c r="E96" s="40">
        <v>89</v>
      </c>
      <c r="F96" s="40">
        <v>1181478.2166047699</v>
      </c>
      <c r="G96" s="40">
        <v>58242632.7338484</v>
      </c>
      <c r="H96" s="40">
        <v>19566724.403199401</v>
      </c>
      <c r="I96" s="40">
        <v>1647175.4618953899</v>
      </c>
      <c r="J96" s="40">
        <v>57259.9985083582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80695270.814056396</v>
      </c>
    </row>
    <row r="97" spans="1:17">
      <c r="A97" s="40" t="s">
        <v>32</v>
      </c>
      <c r="B97" s="40" t="s">
        <v>19</v>
      </c>
      <c r="C97" s="40" t="s">
        <v>182</v>
      </c>
      <c r="D97" s="40">
        <v>0</v>
      </c>
      <c r="E97" s="40">
        <v>17</v>
      </c>
      <c r="F97" s="40">
        <v>-1.13686837721616E-11</v>
      </c>
      <c r="G97" s="40">
        <v>38917215.937096298</v>
      </c>
      <c r="H97" s="40">
        <v>34166503.432450697</v>
      </c>
      <c r="I97" s="40">
        <v>218360.53294809701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73302079.902495101</v>
      </c>
    </row>
    <row r="98" spans="1:17">
      <c r="A98" s="40" t="s">
        <v>32</v>
      </c>
      <c r="B98" s="40" t="s">
        <v>20</v>
      </c>
      <c r="C98" s="40" t="s">
        <v>181</v>
      </c>
      <c r="D98" s="40">
        <v>0</v>
      </c>
      <c r="E98" s="40">
        <v>11</v>
      </c>
      <c r="F98" s="40">
        <v>9.9134922493249204E-11</v>
      </c>
      <c r="G98" s="40">
        <v>2081653.1468247499</v>
      </c>
      <c r="H98" s="40">
        <v>1652954.89583549</v>
      </c>
      <c r="I98" s="40">
        <v>111873.621831378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3846481.6644916199</v>
      </c>
    </row>
    <row r="99" spans="1:17">
      <c r="A99" s="40" t="s">
        <v>32</v>
      </c>
      <c r="B99" s="40" t="s">
        <v>20</v>
      </c>
      <c r="C99" s="40" t="s">
        <v>180</v>
      </c>
      <c r="D99" s="40">
        <v>0</v>
      </c>
      <c r="E99" s="40">
        <v>30</v>
      </c>
      <c r="F99" s="40">
        <v>3.9506176108261603E-11</v>
      </c>
      <c r="G99" s="40">
        <v>8676085.5896153692</v>
      </c>
      <c r="H99" s="40">
        <v>4571411.6067128498</v>
      </c>
      <c r="I99" s="40">
        <v>562979.53424605902</v>
      </c>
      <c r="J99" s="40">
        <v>29053.432459144999</v>
      </c>
      <c r="K99" s="40">
        <v>25114.047717500001</v>
      </c>
      <c r="L99" s="40">
        <v>12557.023858750001</v>
      </c>
      <c r="M99" s="40">
        <v>12557.023858750001</v>
      </c>
      <c r="N99" s="40">
        <v>12557.023858750001</v>
      </c>
      <c r="O99" s="40">
        <v>12557.023858750001</v>
      </c>
      <c r="P99" s="40">
        <v>4201.8158654161198</v>
      </c>
      <c r="Q99" s="40">
        <v>13919074.1220513</v>
      </c>
    </row>
    <row r="100" spans="1:17">
      <c r="A100" s="40" t="s">
        <v>32</v>
      </c>
      <c r="B100" s="40" t="s">
        <v>20</v>
      </c>
      <c r="C100" s="40" t="s">
        <v>182</v>
      </c>
      <c r="D100" s="40">
        <v>0</v>
      </c>
      <c r="E100" s="40">
        <v>7</v>
      </c>
      <c r="F100" s="40">
        <v>5.8662408264353897E-11</v>
      </c>
      <c r="G100" s="40">
        <v>734866.01486165798</v>
      </c>
      <c r="H100" s="40">
        <v>409328.144324533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1144194.15918619</v>
      </c>
    </row>
    <row r="101" spans="1:17">
      <c r="A101" s="40" t="s">
        <v>32</v>
      </c>
      <c r="B101" s="40" t="s">
        <v>21</v>
      </c>
      <c r="C101" s="40" t="s">
        <v>181</v>
      </c>
    </row>
    <row r="102" spans="1:17">
      <c r="A102" s="40" t="s">
        <v>32</v>
      </c>
      <c r="B102" s="40" t="s">
        <v>21</v>
      </c>
      <c r="C102" s="40" t="s">
        <v>180</v>
      </c>
    </row>
    <row r="103" spans="1:17">
      <c r="A103" s="40" t="s">
        <v>32</v>
      </c>
      <c r="B103" s="40" t="s">
        <v>21</v>
      </c>
      <c r="C103" s="40" t="s">
        <v>182</v>
      </c>
    </row>
    <row r="104" spans="1:17">
      <c r="A104" s="40" t="s">
        <v>32</v>
      </c>
      <c r="B104" s="40" t="s">
        <v>22</v>
      </c>
      <c r="C104" s="40" t="s">
        <v>181</v>
      </c>
      <c r="D104" s="40">
        <v>0</v>
      </c>
      <c r="E104" s="40">
        <v>77</v>
      </c>
      <c r="F104" s="40">
        <v>-8.6856744019314595E-11</v>
      </c>
      <c r="G104" s="40">
        <v>11009160.463401901</v>
      </c>
      <c r="H104" s="40">
        <v>9102222.1391612701</v>
      </c>
      <c r="I104" s="40">
        <v>2658201.7991732401</v>
      </c>
      <c r="J104" s="40">
        <v>330169.44724783802</v>
      </c>
      <c r="K104" s="40">
        <v>238102.06724960101</v>
      </c>
      <c r="L104" s="40">
        <v>117784.883795075</v>
      </c>
      <c r="M104" s="40">
        <v>92482.203735745497</v>
      </c>
      <c r="N104" s="40">
        <v>46448.763520403903</v>
      </c>
      <c r="O104" s="40">
        <v>32397.121555574999</v>
      </c>
      <c r="P104" s="40">
        <v>413126.68793288898</v>
      </c>
      <c r="Q104" s="40">
        <v>24040095.576773498</v>
      </c>
    </row>
    <row r="105" spans="1:17">
      <c r="A105" s="40" t="s">
        <v>32</v>
      </c>
      <c r="B105" s="40" t="s">
        <v>22</v>
      </c>
      <c r="C105" s="40" t="s">
        <v>180</v>
      </c>
      <c r="D105" s="40">
        <v>0</v>
      </c>
      <c r="E105" s="40">
        <v>133</v>
      </c>
      <c r="F105" s="40">
        <v>3.3128344512078901E-10</v>
      </c>
      <c r="G105" s="40">
        <v>27855605.733886901</v>
      </c>
      <c r="H105" s="40">
        <v>15662602.343735</v>
      </c>
      <c r="I105" s="40">
        <v>4927930.0599003797</v>
      </c>
      <c r="J105" s="40">
        <v>414318.31574403902</v>
      </c>
      <c r="K105" s="40">
        <v>176611.96862058699</v>
      </c>
      <c r="L105" s="40">
        <v>43196.162074100001</v>
      </c>
      <c r="M105" s="40">
        <v>41121.502998496799</v>
      </c>
      <c r="N105" s="40">
        <v>29885.716783824999</v>
      </c>
      <c r="O105" s="40">
        <v>7865.67936173216</v>
      </c>
      <c r="P105" s="40">
        <v>392088.23503300198</v>
      </c>
      <c r="Q105" s="40">
        <v>49551225.718138099</v>
      </c>
    </row>
    <row r="106" spans="1:17">
      <c r="A106" s="40" t="s">
        <v>32</v>
      </c>
      <c r="B106" s="40" t="s">
        <v>22</v>
      </c>
      <c r="C106" s="40" t="s">
        <v>182</v>
      </c>
      <c r="D106" s="40">
        <v>0</v>
      </c>
      <c r="E106" s="40">
        <v>62</v>
      </c>
      <c r="F106" s="40">
        <v>-1.1772272046073301E-10</v>
      </c>
      <c r="G106" s="40">
        <v>5708253.6471516704</v>
      </c>
      <c r="H106" s="40">
        <v>4041804.3246561298</v>
      </c>
      <c r="I106" s="40">
        <v>2349648.35757579</v>
      </c>
      <c r="J106" s="40">
        <v>208758.010246947</v>
      </c>
      <c r="K106" s="40">
        <v>56968.132739808098</v>
      </c>
      <c r="L106" s="40">
        <v>9543.3381326500003</v>
      </c>
      <c r="M106" s="40">
        <v>9543.3381326500003</v>
      </c>
      <c r="N106" s="40">
        <v>9543.3381326500003</v>
      </c>
      <c r="O106" s="40">
        <v>9262.0607982140009</v>
      </c>
      <c r="P106" s="40">
        <v>0</v>
      </c>
      <c r="Q106" s="40">
        <v>12403324.5475665</v>
      </c>
    </row>
    <row r="107" spans="1:17">
      <c r="A107" s="40" t="s">
        <v>32</v>
      </c>
      <c r="B107" s="40" t="s">
        <v>23</v>
      </c>
      <c r="C107" s="40" t="s">
        <v>181</v>
      </c>
      <c r="D107" s="40">
        <v>0</v>
      </c>
      <c r="E107" s="40">
        <v>27</v>
      </c>
      <c r="F107" s="40">
        <v>3.0772753234486998E-9</v>
      </c>
      <c r="G107" s="40">
        <v>35330235.842440702</v>
      </c>
      <c r="H107" s="40">
        <v>29260178.603894301</v>
      </c>
      <c r="I107" s="40">
        <v>2688992.3442741702</v>
      </c>
      <c r="J107" s="40">
        <v>103469.8765961</v>
      </c>
      <c r="K107" s="40">
        <v>103469.8765961</v>
      </c>
      <c r="L107" s="40">
        <v>51734.938298050001</v>
      </c>
      <c r="M107" s="40">
        <v>51734.938298050001</v>
      </c>
      <c r="N107" s="40">
        <v>51734.938298050001</v>
      </c>
      <c r="O107" s="40">
        <v>51734.938298050001</v>
      </c>
      <c r="P107" s="40">
        <v>401141.92502212402</v>
      </c>
      <c r="Q107" s="40">
        <v>68094428.222015694</v>
      </c>
    </row>
    <row r="108" spans="1:17">
      <c r="A108" s="40" t="s">
        <v>32</v>
      </c>
      <c r="B108" s="40" t="s">
        <v>23</v>
      </c>
      <c r="C108" s="40" t="s">
        <v>180</v>
      </c>
      <c r="D108" s="40">
        <v>0</v>
      </c>
      <c r="E108" s="40">
        <v>54</v>
      </c>
      <c r="F108" s="40">
        <v>-3.3337244076392401E-10</v>
      </c>
      <c r="G108" s="40">
        <v>41690831.157474801</v>
      </c>
      <c r="H108" s="40">
        <v>37562510.284034804</v>
      </c>
      <c r="I108" s="40">
        <v>1349454.4504695099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80602795.891979098</v>
      </c>
    </row>
    <row r="109" spans="1:17">
      <c r="A109" s="40" t="s">
        <v>32</v>
      </c>
      <c r="B109" s="40" t="s">
        <v>23</v>
      </c>
      <c r="C109" s="40" t="s">
        <v>182</v>
      </c>
      <c r="D109" s="40">
        <v>0</v>
      </c>
      <c r="E109" s="40">
        <v>9</v>
      </c>
      <c r="F109" s="40">
        <v>3.18323145620525E-12</v>
      </c>
      <c r="G109" s="40">
        <v>1512370.96444592</v>
      </c>
      <c r="H109" s="40">
        <v>912602.87595817796</v>
      </c>
      <c r="I109" s="40">
        <v>69796.961416475999</v>
      </c>
      <c r="J109" s="40">
        <v>3768.1815365863499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2498538.9833571599</v>
      </c>
    </row>
    <row r="110" spans="1:17">
      <c r="A110" s="40" t="s">
        <v>33</v>
      </c>
      <c r="B110" s="40" t="s">
        <v>18</v>
      </c>
      <c r="C110" s="40" t="s">
        <v>181</v>
      </c>
      <c r="D110" s="40">
        <v>0</v>
      </c>
      <c r="E110" s="40">
        <v>30972</v>
      </c>
      <c r="F110" s="40">
        <v>43227358.868907198</v>
      </c>
      <c r="G110" s="40">
        <v>9694140846.2549992</v>
      </c>
      <c r="H110" s="40">
        <v>8886291642.7191505</v>
      </c>
      <c r="I110" s="40">
        <v>7028678781.2182999</v>
      </c>
      <c r="J110" s="40">
        <v>2595629507.95895</v>
      </c>
      <c r="K110" s="40">
        <v>1946413980.8291199</v>
      </c>
      <c r="L110" s="40">
        <v>637538962.37917697</v>
      </c>
      <c r="M110" s="40">
        <v>393964746.84840798</v>
      </c>
      <c r="N110" s="40">
        <v>204791272.60495701</v>
      </c>
      <c r="O110" s="40">
        <v>99737721.661717206</v>
      </c>
      <c r="P110" s="40">
        <v>246521241.316717</v>
      </c>
      <c r="Q110" s="40">
        <v>31776936062.660599</v>
      </c>
    </row>
    <row r="111" spans="1:17">
      <c r="A111" s="40" t="s">
        <v>33</v>
      </c>
      <c r="B111" s="40" t="s">
        <v>18</v>
      </c>
      <c r="C111" s="40" t="s">
        <v>180</v>
      </c>
      <c r="D111" s="40">
        <v>0</v>
      </c>
      <c r="E111" s="40">
        <v>24117</v>
      </c>
      <c r="F111" s="40">
        <v>19999511.411639102</v>
      </c>
      <c r="G111" s="40">
        <v>7941762889.1636105</v>
      </c>
      <c r="H111" s="40">
        <v>7158384047.6188297</v>
      </c>
      <c r="I111" s="40">
        <v>5838957881.4244499</v>
      </c>
      <c r="J111" s="40">
        <v>2235291103.01929</v>
      </c>
      <c r="K111" s="40">
        <v>1696518519.77161</v>
      </c>
      <c r="L111" s="40">
        <v>498689182.08774197</v>
      </c>
      <c r="M111" s="40">
        <v>305096836.995296</v>
      </c>
      <c r="N111" s="40">
        <v>157258849.08935699</v>
      </c>
      <c r="O111" s="40">
        <v>85620523.381582096</v>
      </c>
      <c r="P111" s="40">
        <v>244666720.966876</v>
      </c>
      <c r="Q111" s="40">
        <v>26182246064.9305</v>
      </c>
    </row>
    <row r="112" spans="1:17">
      <c r="A112" s="40" t="s">
        <v>33</v>
      </c>
      <c r="B112" s="40" t="s">
        <v>18</v>
      </c>
      <c r="C112" s="40" t="s">
        <v>182</v>
      </c>
      <c r="D112" s="40">
        <v>0</v>
      </c>
      <c r="E112" s="40">
        <v>19870</v>
      </c>
      <c r="F112" s="40">
        <v>6744168.8336747298</v>
      </c>
      <c r="G112" s="40">
        <v>5010730762.68505</v>
      </c>
      <c r="H112" s="40">
        <v>3579456134.7298899</v>
      </c>
      <c r="I112" s="40">
        <v>2057953361.58055</v>
      </c>
      <c r="J112" s="40">
        <v>518235376.68706101</v>
      </c>
      <c r="K112" s="40">
        <v>282996579.96318501</v>
      </c>
      <c r="L112" s="40">
        <v>79439890.374462202</v>
      </c>
      <c r="M112" s="40">
        <v>51693215.691102602</v>
      </c>
      <c r="N112" s="40">
        <v>31837546.099060498</v>
      </c>
      <c r="O112" s="40">
        <v>17732623.375468001</v>
      </c>
      <c r="P112" s="40">
        <v>47278670.196611501</v>
      </c>
      <c r="Q112" s="40">
        <v>11684098330.216</v>
      </c>
    </row>
    <row r="113" spans="1:17">
      <c r="A113" s="40" t="s">
        <v>33</v>
      </c>
      <c r="B113" s="40" t="s">
        <v>19</v>
      </c>
      <c r="C113" s="40" t="s">
        <v>181</v>
      </c>
      <c r="D113" s="40">
        <v>0</v>
      </c>
      <c r="E113" s="40">
        <v>55372</v>
      </c>
      <c r="F113" s="40">
        <v>194972145.74180901</v>
      </c>
      <c r="G113" s="40">
        <v>22731780059.487801</v>
      </c>
      <c r="H113" s="40">
        <v>20150197964.2071</v>
      </c>
      <c r="I113" s="40">
        <v>15685600089.949301</v>
      </c>
      <c r="J113" s="40">
        <v>5783616150.8317204</v>
      </c>
      <c r="K113" s="40">
        <v>4309050902.8604603</v>
      </c>
      <c r="L113" s="40">
        <v>1412994910.1625099</v>
      </c>
      <c r="M113" s="40">
        <v>988102363.32742298</v>
      </c>
      <c r="N113" s="40">
        <v>689521588.22497106</v>
      </c>
      <c r="O113" s="40">
        <v>494089101.91918302</v>
      </c>
      <c r="P113" s="40">
        <v>1357547380.58059</v>
      </c>
      <c r="Q113" s="40">
        <v>73797472657.293198</v>
      </c>
    </row>
    <row r="114" spans="1:17">
      <c r="A114" s="40" t="s">
        <v>33</v>
      </c>
      <c r="B114" s="40" t="s">
        <v>19</v>
      </c>
      <c r="C114" s="40" t="s">
        <v>180</v>
      </c>
      <c r="D114" s="40">
        <v>0</v>
      </c>
      <c r="E114" s="40">
        <v>50190</v>
      </c>
      <c r="F114" s="40">
        <v>126087206.735245</v>
      </c>
      <c r="G114" s="40">
        <v>21315433383.870899</v>
      </c>
      <c r="H114" s="40">
        <v>18771287304.9617</v>
      </c>
      <c r="I114" s="40">
        <v>15193132603.4305</v>
      </c>
      <c r="J114" s="40">
        <v>5813970649.5154495</v>
      </c>
      <c r="K114" s="40">
        <v>4349636377.1532297</v>
      </c>
      <c r="L114" s="40">
        <v>1322607501.45436</v>
      </c>
      <c r="M114" s="40">
        <v>932447706.18572795</v>
      </c>
      <c r="N114" s="40">
        <v>681954839.33222103</v>
      </c>
      <c r="O114" s="40">
        <v>504069158.86515301</v>
      </c>
      <c r="P114" s="40">
        <v>1465828094.05762</v>
      </c>
      <c r="Q114" s="40">
        <v>70476454825.562103</v>
      </c>
    </row>
    <row r="115" spans="1:17">
      <c r="A115" s="40" t="s">
        <v>33</v>
      </c>
      <c r="B115" s="40" t="s">
        <v>19</v>
      </c>
      <c r="C115" s="40" t="s">
        <v>182</v>
      </c>
      <c r="D115" s="40">
        <v>0</v>
      </c>
      <c r="E115" s="40">
        <v>32306</v>
      </c>
      <c r="F115" s="40">
        <v>14868893.3730963</v>
      </c>
      <c r="G115" s="40">
        <v>10294859354.695299</v>
      </c>
      <c r="H115" s="40">
        <v>6772503200.0774002</v>
      </c>
      <c r="I115" s="40">
        <v>3917945200.6883502</v>
      </c>
      <c r="J115" s="40">
        <v>1156080291.8352499</v>
      </c>
      <c r="K115" s="40">
        <v>779782054.99122798</v>
      </c>
      <c r="L115" s="40">
        <v>286327056.97608602</v>
      </c>
      <c r="M115" s="40">
        <v>226040235.708922</v>
      </c>
      <c r="N115" s="40">
        <v>172051390.07328999</v>
      </c>
      <c r="O115" s="40">
        <v>126407200.36031801</v>
      </c>
      <c r="P115" s="40">
        <v>309217033.09016198</v>
      </c>
      <c r="Q115" s="40">
        <v>24056081911.869598</v>
      </c>
    </row>
    <row r="116" spans="1:17">
      <c r="A116" s="40" t="s">
        <v>33</v>
      </c>
      <c r="B116" s="40" t="s">
        <v>20</v>
      </c>
      <c r="C116" s="40" t="s">
        <v>181</v>
      </c>
      <c r="D116" s="40">
        <v>0</v>
      </c>
      <c r="E116" s="40">
        <v>11458</v>
      </c>
      <c r="F116" s="40">
        <v>14474809.020316601</v>
      </c>
      <c r="G116" s="40">
        <v>3073760565.3392</v>
      </c>
      <c r="H116" s="40">
        <v>2869988680.6617999</v>
      </c>
      <c r="I116" s="40">
        <v>2330446354.6026402</v>
      </c>
      <c r="J116" s="40">
        <v>854441563.53287601</v>
      </c>
      <c r="K116" s="40">
        <v>607114036.20128202</v>
      </c>
      <c r="L116" s="40">
        <v>170473132.56216601</v>
      </c>
      <c r="M116" s="40">
        <v>86145756.816588506</v>
      </c>
      <c r="N116" s="40">
        <v>40121801.351747997</v>
      </c>
      <c r="O116" s="40">
        <v>18326481.535367701</v>
      </c>
      <c r="P116" s="40">
        <v>77378952.495249093</v>
      </c>
      <c r="Q116" s="40">
        <v>10142672134.119301</v>
      </c>
    </row>
    <row r="117" spans="1:17">
      <c r="A117" s="40" t="s">
        <v>33</v>
      </c>
      <c r="B117" s="40" t="s">
        <v>20</v>
      </c>
      <c r="C117" s="40" t="s">
        <v>180</v>
      </c>
      <c r="D117" s="40">
        <v>0</v>
      </c>
      <c r="E117" s="40">
        <v>8130</v>
      </c>
      <c r="F117" s="40">
        <v>4489076.7501145499</v>
      </c>
      <c r="G117" s="40">
        <v>2321705016.87078</v>
      </c>
      <c r="H117" s="40">
        <v>2111827213.52163</v>
      </c>
      <c r="I117" s="40">
        <v>1726750711.8041401</v>
      </c>
      <c r="J117" s="40">
        <v>664505883.27745295</v>
      </c>
      <c r="K117" s="40">
        <v>480293341.58666497</v>
      </c>
      <c r="L117" s="40">
        <v>118130960.094027</v>
      </c>
      <c r="M117" s="40">
        <v>55700942.541419201</v>
      </c>
      <c r="N117" s="40">
        <v>26213754.179717001</v>
      </c>
      <c r="O117" s="40">
        <v>13693918.3720972</v>
      </c>
      <c r="P117" s="40">
        <v>84999495.399188593</v>
      </c>
      <c r="Q117" s="40">
        <v>7608310314.3972502</v>
      </c>
    </row>
    <row r="118" spans="1:17">
      <c r="A118" s="40" t="s">
        <v>33</v>
      </c>
      <c r="B118" s="40" t="s">
        <v>20</v>
      </c>
      <c r="C118" s="40" t="s">
        <v>182</v>
      </c>
      <c r="D118" s="40">
        <v>0</v>
      </c>
      <c r="E118" s="40">
        <v>9477</v>
      </c>
      <c r="F118" s="40">
        <v>2355214.2331450302</v>
      </c>
      <c r="G118" s="40">
        <v>1940696411.7237101</v>
      </c>
      <c r="H118" s="40">
        <v>1405314333.3088901</v>
      </c>
      <c r="I118" s="40">
        <v>786825043.61574602</v>
      </c>
      <c r="J118" s="40">
        <v>192463048.60986799</v>
      </c>
      <c r="K118" s="40">
        <v>100114215.259012</v>
      </c>
      <c r="L118" s="40">
        <v>27379799.204081699</v>
      </c>
      <c r="M118" s="40">
        <v>17303690.314766102</v>
      </c>
      <c r="N118" s="40">
        <v>10210244.495520899</v>
      </c>
      <c r="O118" s="40">
        <v>6585930.0223185001</v>
      </c>
      <c r="P118" s="40">
        <v>26786526.7319711</v>
      </c>
      <c r="Q118" s="40">
        <v>4516034457.5190001</v>
      </c>
    </row>
    <row r="119" spans="1:17">
      <c r="A119" s="40" t="s">
        <v>33</v>
      </c>
      <c r="B119" s="40" t="s">
        <v>21</v>
      </c>
      <c r="C119" s="40" t="s">
        <v>181</v>
      </c>
    </row>
    <row r="120" spans="1:17">
      <c r="A120" s="40" t="s">
        <v>33</v>
      </c>
      <c r="B120" s="40" t="s">
        <v>21</v>
      </c>
      <c r="C120" s="40" t="s">
        <v>180</v>
      </c>
    </row>
    <row r="121" spans="1:17">
      <c r="A121" s="40" t="s">
        <v>33</v>
      </c>
      <c r="B121" s="40" t="s">
        <v>21</v>
      </c>
      <c r="C121" s="40" t="s">
        <v>182</v>
      </c>
      <c r="D121" s="40">
        <v>0</v>
      </c>
      <c r="E121" s="40">
        <v>16</v>
      </c>
      <c r="F121" s="40">
        <v>-1.3642420526593899E-11</v>
      </c>
      <c r="G121" s="40">
        <v>3852947.0253373398</v>
      </c>
      <c r="H121" s="40">
        <v>2117.2894181821098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3855064.3147555301</v>
      </c>
    </row>
    <row r="122" spans="1:17">
      <c r="A122" s="40" t="s">
        <v>33</v>
      </c>
      <c r="B122" s="40" t="s">
        <v>22</v>
      </c>
      <c r="C122" s="40" t="s">
        <v>181</v>
      </c>
      <c r="D122" s="40">
        <v>0</v>
      </c>
      <c r="E122" s="40">
        <v>34334</v>
      </c>
      <c r="F122" s="40">
        <v>52480780.928090803</v>
      </c>
      <c r="G122" s="40">
        <v>9524902423.0924892</v>
      </c>
      <c r="H122" s="40">
        <v>9003195466.2596607</v>
      </c>
      <c r="I122" s="40">
        <v>7765232412.0220699</v>
      </c>
      <c r="J122" s="40">
        <v>3182403133.5320001</v>
      </c>
      <c r="K122" s="40">
        <v>2609578059.3912702</v>
      </c>
      <c r="L122" s="40">
        <v>1033440684.01783</v>
      </c>
      <c r="M122" s="40">
        <v>838621932.72955704</v>
      </c>
      <c r="N122" s="40">
        <v>657444589.79548299</v>
      </c>
      <c r="O122" s="40">
        <v>503240235.220972</v>
      </c>
      <c r="P122" s="40">
        <v>1307457576.1909399</v>
      </c>
      <c r="Q122" s="40">
        <v>36477997293.180298</v>
      </c>
    </row>
    <row r="123" spans="1:17">
      <c r="A123" s="40" t="s">
        <v>33</v>
      </c>
      <c r="B123" s="40" t="s">
        <v>22</v>
      </c>
      <c r="C123" s="40" t="s">
        <v>180</v>
      </c>
      <c r="D123" s="40">
        <v>0</v>
      </c>
      <c r="E123" s="40">
        <v>24734</v>
      </c>
      <c r="F123" s="40">
        <v>21376198.218217701</v>
      </c>
      <c r="G123" s="40">
        <v>7171441524.4317398</v>
      </c>
      <c r="H123" s="40">
        <v>6697437506.5843</v>
      </c>
      <c r="I123" s="40">
        <v>5886571286.1705999</v>
      </c>
      <c r="J123" s="40">
        <v>2461196284.1300602</v>
      </c>
      <c r="K123" s="40">
        <v>2035302242.8319499</v>
      </c>
      <c r="L123" s="40">
        <v>782702439.52069199</v>
      </c>
      <c r="M123" s="40">
        <v>625329006.47460997</v>
      </c>
      <c r="N123" s="40">
        <v>488698224.76427197</v>
      </c>
      <c r="O123" s="40">
        <v>380178118.039451</v>
      </c>
      <c r="P123" s="40">
        <v>988930692.01283002</v>
      </c>
      <c r="Q123" s="40">
        <v>27539163523.178799</v>
      </c>
    </row>
    <row r="124" spans="1:17">
      <c r="A124" s="40" t="s">
        <v>33</v>
      </c>
      <c r="B124" s="40" t="s">
        <v>22</v>
      </c>
      <c r="C124" s="40" t="s">
        <v>182</v>
      </c>
      <c r="D124" s="40">
        <v>0</v>
      </c>
      <c r="E124" s="40">
        <v>25445</v>
      </c>
      <c r="F124" s="40">
        <v>16728446.487103401</v>
      </c>
      <c r="G124" s="40">
        <v>5644375560.2009001</v>
      </c>
      <c r="H124" s="40">
        <v>4386612127.1224298</v>
      </c>
      <c r="I124" s="40">
        <v>3030025094.9131999</v>
      </c>
      <c r="J124" s="40">
        <v>1050845317.2695</v>
      </c>
      <c r="K124" s="40">
        <v>773890657.65904796</v>
      </c>
      <c r="L124" s="40">
        <v>291369858.16393697</v>
      </c>
      <c r="M124" s="40">
        <v>233312576.57876301</v>
      </c>
      <c r="N124" s="40">
        <v>185454746.147807</v>
      </c>
      <c r="O124" s="40">
        <v>146133149.832874</v>
      </c>
      <c r="P124" s="40">
        <v>408792240.59519899</v>
      </c>
      <c r="Q124" s="40">
        <v>16167539774.970699</v>
      </c>
    </row>
    <row r="125" spans="1:17">
      <c r="A125" s="40" t="s">
        <v>33</v>
      </c>
      <c r="B125" s="40" t="s">
        <v>23</v>
      </c>
      <c r="C125" s="40" t="s">
        <v>181</v>
      </c>
      <c r="D125" s="40">
        <v>0</v>
      </c>
      <c r="E125" s="40">
        <v>34907</v>
      </c>
      <c r="F125" s="40">
        <v>52434005.375258401</v>
      </c>
      <c r="G125" s="40">
        <v>9534712767.7937393</v>
      </c>
      <c r="H125" s="40">
        <v>8882307798.3382797</v>
      </c>
      <c r="I125" s="40">
        <v>7195166894.9995298</v>
      </c>
      <c r="J125" s="40">
        <v>2679628634.1426201</v>
      </c>
      <c r="K125" s="40">
        <v>2032540505.7516601</v>
      </c>
      <c r="L125" s="40">
        <v>667239288.764938</v>
      </c>
      <c r="M125" s="40">
        <v>429807916.18568897</v>
      </c>
      <c r="N125" s="40">
        <v>253990591.78634301</v>
      </c>
      <c r="O125" s="40">
        <v>136284000.18240601</v>
      </c>
      <c r="P125" s="40">
        <v>303694175.99364901</v>
      </c>
      <c r="Q125" s="40">
        <v>32167806579.313999</v>
      </c>
    </row>
    <row r="126" spans="1:17">
      <c r="A126" s="40" t="s">
        <v>33</v>
      </c>
      <c r="B126" s="40" t="s">
        <v>23</v>
      </c>
      <c r="C126" s="40" t="s">
        <v>180</v>
      </c>
      <c r="D126" s="40">
        <v>0</v>
      </c>
      <c r="E126" s="40">
        <v>22576</v>
      </c>
      <c r="F126" s="40">
        <v>36641278.272241198</v>
      </c>
      <c r="G126" s="40">
        <v>6535990789.7214699</v>
      </c>
      <c r="H126" s="40">
        <v>5989798209.85604</v>
      </c>
      <c r="I126" s="40">
        <v>4932731962.8620796</v>
      </c>
      <c r="J126" s="40">
        <v>1888412089.5600801</v>
      </c>
      <c r="K126" s="40">
        <v>1421195733.7843201</v>
      </c>
      <c r="L126" s="40">
        <v>430697962.341869</v>
      </c>
      <c r="M126" s="40">
        <v>272919567.94956499</v>
      </c>
      <c r="N126" s="40">
        <v>160939229.36756799</v>
      </c>
      <c r="O126" s="40">
        <v>91354805.191943198</v>
      </c>
      <c r="P126" s="40">
        <v>255364475.04761299</v>
      </c>
      <c r="Q126" s="40">
        <v>22016046103.954498</v>
      </c>
    </row>
    <row r="127" spans="1:17">
      <c r="A127" s="40" t="s">
        <v>33</v>
      </c>
      <c r="B127" s="40" t="s">
        <v>23</v>
      </c>
      <c r="C127" s="40" t="s">
        <v>182</v>
      </c>
      <c r="D127" s="40">
        <v>0</v>
      </c>
      <c r="E127" s="40">
        <v>24058</v>
      </c>
      <c r="F127" s="40">
        <v>9302476.4232349303</v>
      </c>
      <c r="G127" s="40">
        <v>5495216320.8615303</v>
      </c>
      <c r="H127" s="40">
        <v>4251878171.2230401</v>
      </c>
      <c r="I127" s="40">
        <v>2552324363.8124199</v>
      </c>
      <c r="J127" s="40">
        <v>661053122.32990503</v>
      </c>
      <c r="K127" s="40">
        <v>369188939.73988497</v>
      </c>
      <c r="L127" s="40">
        <v>106483332.73813801</v>
      </c>
      <c r="M127" s="40">
        <v>70789435.483207405</v>
      </c>
      <c r="N127" s="40">
        <v>44000675.363256298</v>
      </c>
      <c r="O127" s="40">
        <v>27052604.437998701</v>
      </c>
      <c r="P127" s="40">
        <v>73330455.885064095</v>
      </c>
      <c r="Q127" s="40">
        <v>13660619898.2978</v>
      </c>
    </row>
    <row r="128" spans="1:17">
      <c r="A128" s="40" t="s">
        <v>34</v>
      </c>
      <c r="B128" s="40" t="s">
        <v>18</v>
      </c>
      <c r="C128" s="40" t="s">
        <v>181</v>
      </c>
      <c r="D128" s="40">
        <v>0</v>
      </c>
      <c r="E128" s="40">
        <v>1397</v>
      </c>
      <c r="F128" s="40">
        <v>5235713.3938190499</v>
      </c>
      <c r="G128" s="40">
        <v>1162781717.53666</v>
      </c>
      <c r="H128" s="40">
        <v>1036757849.27157</v>
      </c>
      <c r="I128" s="40">
        <v>770553615.38613605</v>
      </c>
      <c r="J128" s="40">
        <v>283801123.46737599</v>
      </c>
      <c r="K128" s="40">
        <v>217722559.72946399</v>
      </c>
      <c r="L128" s="40">
        <v>75786886.732044995</v>
      </c>
      <c r="M128" s="40">
        <v>58918784.045209102</v>
      </c>
      <c r="N128" s="40">
        <v>40377763.277864501</v>
      </c>
      <c r="O128" s="40">
        <v>28549294.670024201</v>
      </c>
      <c r="P128" s="40">
        <v>127809799.440762</v>
      </c>
      <c r="Q128" s="40">
        <v>3808295106.9509401</v>
      </c>
    </row>
    <row r="129" spans="1:17">
      <c r="A129" s="40" t="s">
        <v>34</v>
      </c>
      <c r="B129" s="40" t="s">
        <v>18</v>
      </c>
      <c r="C129" s="40" t="s">
        <v>180</v>
      </c>
      <c r="D129" s="40">
        <v>0</v>
      </c>
      <c r="E129" s="40">
        <v>2378</v>
      </c>
      <c r="F129" s="40">
        <v>15907705.1743077</v>
      </c>
      <c r="G129" s="40">
        <v>1920511920.3252101</v>
      </c>
      <c r="H129" s="40">
        <v>1777246267.1700599</v>
      </c>
      <c r="I129" s="40">
        <v>1479328066.33957</v>
      </c>
      <c r="J129" s="40">
        <v>602967384.81368995</v>
      </c>
      <c r="K129" s="40">
        <v>462078668.17909598</v>
      </c>
      <c r="L129" s="40">
        <v>154841179.582638</v>
      </c>
      <c r="M129" s="40">
        <v>104241599.810826</v>
      </c>
      <c r="N129" s="40">
        <v>83740642.661272302</v>
      </c>
      <c r="O129" s="40">
        <v>62185856.305999301</v>
      </c>
      <c r="P129" s="40">
        <v>247503067.28336301</v>
      </c>
      <c r="Q129" s="40">
        <v>6910552357.6460199</v>
      </c>
    </row>
    <row r="130" spans="1:17">
      <c r="A130" s="40" t="s">
        <v>34</v>
      </c>
      <c r="B130" s="40" t="s">
        <v>18</v>
      </c>
      <c r="C130" s="40" t="s">
        <v>182</v>
      </c>
      <c r="D130" s="40">
        <v>0</v>
      </c>
      <c r="E130" s="40">
        <v>1399</v>
      </c>
      <c r="F130" s="40">
        <v>17563321.731511202</v>
      </c>
      <c r="G130" s="40">
        <v>528631204.41614699</v>
      </c>
      <c r="H130" s="40">
        <v>313620175.83120602</v>
      </c>
      <c r="I130" s="40">
        <v>187341436.073412</v>
      </c>
      <c r="J130" s="40">
        <v>60599289.327325702</v>
      </c>
      <c r="K130" s="40">
        <v>42090745.209907003</v>
      </c>
      <c r="L130" s="40">
        <v>17085390.780919399</v>
      </c>
      <c r="M130" s="40">
        <v>14019406.353242099</v>
      </c>
      <c r="N130" s="40">
        <v>10700265.4726266</v>
      </c>
      <c r="O130" s="40">
        <v>8964851.2805457693</v>
      </c>
      <c r="P130" s="40">
        <v>75486313.3066286</v>
      </c>
      <c r="Q130" s="40">
        <v>1276102399.7834699</v>
      </c>
    </row>
    <row r="131" spans="1:17">
      <c r="A131" s="40" t="s">
        <v>34</v>
      </c>
      <c r="B131" s="40" t="s">
        <v>19</v>
      </c>
      <c r="C131" s="40" t="s">
        <v>181</v>
      </c>
      <c r="D131" s="40">
        <v>0</v>
      </c>
      <c r="E131" s="40">
        <v>869</v>
      </c>
      <c r="F131" s="40">
        <v>3366251.60503005</v>
      </c>
      <c r="G131" s="40">
        <v>1362265173.27455</v>
      </c>
      <c r="H131" s="40">
        <v>937663786.44927597</v>
      </c>
      <c r="I131" s="40">
        <v>634625716.67798305</v>
      </c>
      <c r="J131" s="40">
        <v>211427582.409307</v>
      </c>
      <c r="K131" s="40">
        <v>145031083.82272199</v>
      </c>
      <c r="L131" s="40">
        <v>53194332.187508203</v>
      </c>
      <c r="M131" s="40">
        <v>43839990.2816782</v>
      </c>
      <c r="N131" s="40">
        <v>38244999.539436199</v>
      </c>
      <c r="O131" s="40">
        <v>35853743.261946</v>
      </c>
      <c r="P131" s="40">
        <v>117332552.50312801</v>
      </c>
      <c r="Q131" s="40">
        <v>3582845212.0125699</v>
      </c>
    </row>
    <row r="132" spans="1:17">
      <c r="A132" s="40" t="s">
        <v>34</v>
      </c>
      <c r="B132" s="40" t="s">
        <v>19</v>
      </c>
      <c r="C132" s="40" t="s">
        <v>180</v>
      </c>
      <c r="D132" s="40">
        <v>0</v>
      </c>
      <c r="E132" s="40">
        <v>1878</v>
      </c>
      <c r="F132" s="40">
        <v>24958850.243112098</v>
      </c>
      <c r="G132" s="40">
        <v>2984891237.5569</v>
      </c>
      <c r="H132" s="40">
        <v>2519655711.8031301</v>
      </c>
      <c r="I132" s="40">
        <v>2124967156.53755</v>
      </c>
      <c r="J132" s="40">
        <v>755481571.07087004</v>
      </c>
      <c r="K132" s="40">
        <v>538255932.17928505</v>
      </c>
      <c r="L132" s="40">
        <v>171590934.93906099</v>
      </c>
      <c r="M132" s="40">
        <v>127395298.50649901</v>
      </c>
      <c r="N132" s="40">
        <v>97135930.089054003</v>
      </c>
      <c r="O132" s="40">
        <v>74417139.9353811</v>
      </c>
      <c r="P132" s="40">
        <v>486965360.55057299</v>
      </c>
      <c r="Q132" s="40">
        <v>9905715123.4114094</v>
      </c>
    </row>
    <row r="133" spans="1:17">
      <c r="A133" s="40" t="s">
        <v>34</v>
      </c>
      <c r="B133" s="40" t="s">
        <v>19</v>
      </c>
      <c r="C133" s="40" t="s">
        <v>182</v>
      </c>
      <c r="D133" s="40">
        <v>0</v>
      </c>
      <c r="E133" s="40">
        <v>987</v>
      </c>
      <c r="F133" s="40">
        <v>48925690.261992604</v>
      </c>
      <c r="G133" s="40">
        <v>826817272.16979003</v>
      </c>
      <c r="H133" s="40">
        <v>434453777.81814402</v>
      </c>
      <c r="I133" s="40">
        <v>237189225.82669801</v>
      </c>
      <c r="J133" s="40">
        <v>57619803.642319202</v>
      </c>
      <c r="K133" s="40">
        <v>43577609.817692503</v>
      </c>
      <c r="L133" s="40">
        <v>19624025.2295467</v>
      </c>
      <c r="M133" s="40">
        <v>16412584.44875</v>
      </c>
      <c r="N133" s="40">
        <v>14109409.281175001</v>
      </c>
      <c r="O133" s="40">
        <v>13140539.219733199</v>
      </c>
      <c r="P133" s="40">
        <v>109810625.50922699</v>
      </c>
      <c r="Q133" s="40">
        <v>1821680563.22507</v>
      </c>
    </row>
    <row r="134" spans="1:17">
      <c r="A134" s="40" t="s">
        <v>34</v>
      </c>
      <c r="B134" s="40" t="s">
        <v>20</v>
      </c>
      <c r="C134" s="40" t="s">
        <v>181</v>
      </c>
      <c r="D134" s="40">
        <v>0</v>
      </c>
      <c r="E134" s="40">
        <v>798</v>
      </c>
      <c r="F134" s="40">
        <v>31541.945490818001</v>
      </c>
      <c r="G134" s="40">
        <v>378909510.28475899</v>
      </c>
      <c r="H134" s="40">
        <v>348105183.15242302</v>
      </c>
      <c r="I134" s="40">
        <v>294437004.75903398</v>
      </c>
      <c r="J134" s="40">
        <v>127273399.06531601</v>
      </c>
      <c r="K134" s="40">
        <v>100039916.269794</v>
      </c>
      <c r="L134" s="40">
        <v>36224822.655209601</v>
      </c>
      <c r="M134" s="40">
        <v>29114758.0407115</v>
      </c>
      <c r="N134" s="40">
        <v>22586968.025690898</v>
      </c>
      <c r="O134" s="40">
        <v>18291500.389552101</v>
      </c>
      <c r="P134" s="40">
        <v>50760975.7926585</v>
      </c>
      <c r="Q134" s="40">
        <v>1405775580.38064</v>
      </c>
    </row>
    <row r="135" spans="1:17">
      <c r="A135" s="40" t="s">
        <v>34</v>
      </c>
      <c r="B135" s="40" t="s">
        <v>20</v>
      </c>
      <c r="C135" s="40" t="s">
        <v>180</v>
      </c>
      <c r="D135" s="40">
        <v>0</v>
      </c>
      <c r="E135" s="40">
        <v>1359</v>
      </c>
      <c r="F135" s="40">
        <v>548716.24380868103</v>
      </c>
      <c r="G135" s="40">
        <v>637055888.68343604</v>
      </c>
      <c r="H135" s="40">
        <v>608746229.988832</v>
      </c>
      <c r="I135" s="40">
        <v>587191694.91479599</v>
      </c>
      <c r="J135" s="40">
        <v>242161957.20811599</v>
      </c>
      <c r="K135" s="40">
        <v>179504333.75021699</v>
      </c>
      <c r="L135" s="40">
        <v>63471099.099762902</v>
      </c>
      <c r="M135" s="40">
        <v>47153758.229432002</v>
      </c>
      <c r="N135" s="40">
        <v>32015503.792529602</v>
      </c>
      <c r="O135" s="40">
        <v>25324784.714280099</v>
      </c>
      <c r="P135" s="40">
        <v>81223042.062711895</v>
      </c>
      <c r="Q135" s="40">
        <v>2504397008.6879201</v>
      </c>
    </row>
    <row r="136" spans="1:17">
      <c r="A136" s="40" t="s">
        <v>34</v>
      </c>
      <c r="B136" s="40" t="s">
        <v>20</v>
      </c>
      <c r="C136" s="40" t="s">
        <v>182</v>
      </c>
      <c r="D136" s="40">
        <v>0</v>
      </c>
      <c r="E136" s="40">
        <v>665</v>
      </c>
      <c r="F136" s="40">
        <v>1732989.83993655</v>
      </c>
      <c r="G136" s="40">
        <v>210392655.50009701</v>
      </c>
      <c r="H136" s="40">
        <v>175324068.63707</v>
      </c>
      <c r="I136" s="40">
        <v>117145688.18441799</v>
      </c>
      <c r="J136" s="40">
        <v>39818074.9295642</v>
      </c>
      <c r="K136" s="40">
        <v>30629162.593299199</v>
      </c>
      <c r="L136" s="40">
        <v>12131141.5880924</v>
      </c>
      <c r="M136" s="40">
        <v>11055466.730647</v>
      </c>
      <c r="N136" s="40">
        <v>9020987.4905468505</v>
      </c>
      <c r="O136" s="40">
        <v>5321227.6546112197</v>
      </c>
      <c r="P136" s="40">
        <v>36543903.235015601</v>
      </c>
      <c r="Q136" s="40">
        <v>649115366.38329804</v>
      </c>
    </row>
    <row r="137" spans="1:17">
      <c r="A137" s="40" t="s">
        <v>34</v>
      </c>
      <c r="B137" s="40" t="s">
        <v>21</v>
      </c>
      <c r="C137" s="40" t="s">
        <v>181</v>
      </c>
      <c r="D137" s="40">
        <v>0</v>
      </c>
      <c r="E137" s="40">
        <v>1</v>
      </c>
      <c r="F137" s="40">
        <v>5.5879354476928703E-9</v>
      </c>
      <c r="G137" s="40">
        <v>56504598.240557604</v>
      </c>
      <c r="H137" s="40">
        <v>56504598.240557604</v>
      </c>
      <c r="I137" s="40">
        <v>56504598.240557604</v>
      </c>
      <c r="J137" s="40">
        <v>28252299.120278802</v>
      </c>
      <c r="K137" s="40">
        <v>28252299.120278802</v>
      </c>
      <c r="L137" s="40">
        <v>14126149.560139401</v>
      </c>
      <c r="M137" s="40">
        <v>9544753.3092388604</v>
      </c>
      <c r="N137" s="40">
        <v>0</v>
      </c>
      <c r="O137" s="40">
        <v>0</v>
      </c>
      <c r="P137" s="40">
        <v>0</v>
      </c>
      <c r="Q137" s="40">
        <v>249689295.83160901</v>
      </c>
    </row>
    <row r="138" spans="1:17">
      <c r="A138" s="40" t="s">
        <v>34</v>
      </c>
      <c r="B138" s="40" t="s">
        <v>21</v>
      </c>
      <c r="C138" s="40" t="s">
        <v>180</v>
      </c>
      <c r="D138" s="40">
        <v>0</v>
      </c>
      <c r="E138" s="40">
        <v>5</v>
      </c>
      <c r="F138" s="40">
        <v>-2.9115199140505898E-9</v>
      </c>
      <c r="G138" s="40">
        <v>22349040.516898502</v>
      </c>
      <c r="H138" s="40">
        <v>22127485.162934899</v>
      </c>
      <c r="I138" s="40">
        <v>16298087.1260636</v>
      </c>
      <c r="J138" s="40">
        <v>5338563.6234637201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66113176.429360703</v>
      </c>
    </row>
    <row r="139" spans="1:17">
      <c r="A139" s="40" t="s">
        <v>34</v>
      </c>
      <c r="B139" s="40" t="s">
        <v>21</v>
      </c>
      <c r="C139" s="40" t="s">
        <v>182</v>
      </c>
      <c r="D139" s="40">
        <v>0</v>
      </c>
      <c r="E139" s="40">
        <v>7</v>
      </c>
      <c r="F139" s="40">
        <v>9.7211341198999402E-9</v>
      </c>
      <c r="G139" s="40">
        <v>44858086.529868603</v>
      </c>
      <c r="H139" s="40">
        <v>43376988.5974968</v>
      </c>
      <c r="I139" s="40">
        <v>43364928.474761598</v>
      </c>
      <c r="J139" s="40">
        <v>21682464.237380799</v>
      </c>
      <c r="K139" s="40">
        <v>21682464.237380799</v>
      </c>
      <c r="L139" s="40">
        <v>10841232.118690399</v>
      </c>
      <c r="M139" s="40">
        <v>10841232.118690399</v>
      </c>
      <c r="N139" s="40">
        <v>1246540.7812676399</v>
      </c>
      <c r="O139" s="40">
        <v>54407.072975192503</v>
      </c>
      <c r="P139" s="40">
        <v>0</v>
      </c>
      <c r="Q139" s="40">
        <v>197948344.16851199</v>
      </c>
    </row>
    <row r="140" spans="1:17">
      <c r="A140" s="40" t="s">
        <v>34</v>
      </c>
      <c r="B140" s="40" t="s">
        <v>22</v>
      </c>
      <c r="C140" s="40" t="s">
        <v>181</v>
      </c>
      <c r="D140" s="40">
        <v>0</v>
      </c>
      <c r="E140" s="40">
        <v>732</v>
      </c>
      <c r="F140" s="40">
        <v>2735759.5588418702</v>
      </c>
      <c r="G140" s="40">
        <v>355856845.19870597</v>
      </c>
      <c r="H140" s="40">
        <v>321699344.18173897</v>
      </c>
      <c r="I140" s="40">
        <v>245346428.673646</v>
      </c>
      <c r="J140" s="40">
        <v>91063661.942116305</v>
      </c>
      <c r="K140" s="40">
        <v>74756924.810857803</v>
      </c>
      <c r="L140" s="40">
        <v>27625573.426274501</v>
      </c>
      <c r="M140" s="40">
        <v>19003444.388961799</v>
      </c>
      <c r="N140" s="40">
        <v>15618662.9675745</v>
      </c>
      <c r="O140" s="40">
        <v>13276557.5248415</v>
      </c>
      <c r="P140" s="40">
        <v>67897367.9404383</v>
      </c>
      <c r="Q140" s="40">
        <v>1234880570.6140001</v>
      </c>
    </row>
    <row r="141" spans="1:17">
      <c r="A141" s="40" t="s">
        <v>34</v>
      </c>
      <c r="B141" s="40" t="s">
        <v>22</v>
      </c>
      <c r="C141" s="40" t="s">
        <v>180</v>
      </c>
      <c r="D141" s="40">
        <v>0</v>
      </c>
      <c r="E141" s="40">
        <v>1193</v>
      </c>
      <c r="F141" s="40">
        <v>8307075.4120423803</v>
      </c>
      <c r="G141" s="40">
        <v>544705289.10096502</v>
      </c>
      <c r="H141" s="40">
        <v>438246619.79770499</v>
      </c>
      <c r="I141" s="40">
        <v>324804868.27847999</v>
      </c>
      <c r="J141" s="40">
        <v>120917297.644116</v>
      </c>
      <c r="K141" s="40">
        <v>84326765.8182078</v>
      </c>
      <c r="L141" s="40">
        <v>30679972.118276998</v>
      </c>
      <c r="M141" s="40">
        <v>26036810.1373532</v>
      </c>
      <c r="N141" s="40">
        <v>21787985.3907797</v>
      </c>
      <c r="O141" s="40">
        <v>18581757.363490898</v>
      </c>
      <c r="P141" s="40">
        <v>91786087.789480403</v>
      </c>
      <c r="Q141" s="40">
        <v>1710180528.8508999</v>
      </c>
    </row>
    <row r="142" spans="1:17">
      <c r="A142" s="40" t="s">
        <v>34</v>
      </c>
      <c r="B142" s="40" t="s">
        <v>22</v>
      </c>
      <c r="C142" s="40" t="s">
        <v>182</v>
      </c>
      <c r="D142" s="40">
        <v>0</v>
      </c>
      <c r="E142" s="40">
        <v>1019</v>
      </c>
      <c r="F142" s="40">
        <v>15206327.265103299</v>
      </c>
      <c r="G142" s="40">
        <v>282001641.01448298</v>
      </c>
      <c r="H142" s="40">
        <v>182817813.12994701</v>
      </c>
      <c r="I142" s="40">
        <v>117906077.37812001</v>
      </c>
      <c r="J142" s="40">
        <v>41709965.480595797</v>
      </c>
      <c r="K142" s="40">
        <v>29860515.963621501</v>
      </c>
      <c r="L142" s="40">
        <v>11129939.653129701</v>
      </c>
      <c r="M142" s="40">
        <v>9358885.8514984306</v>
      </c>
      <c r="N142" s="40">
        <v>8204294.7641052296</v>
      </c>
      <c r="O142" s="40">
        <v>6608003.9799730098</v>
      </c>
      <c r="P142" s="40">
        <v>25228892.132121999</v>
      </c>
      <c r="Q142" s="40">
        <v>730032356.61269796</v>
      </c>
    </row>
    <row r="143" spans="1:17">
      <c r="A143" s="40" t="s">
        <v>34</v>
      </c>
      <c r="B143" s="40" t="s">
        <v>23</v>
      </c>
      <c r="C143" s="40" t="s">
        <v>181</v>
      </c>
      <c r="D143" s="40">
        <v>0</v>
      </c>
      <c r="E143" s="40">
        <v>1386</v>
      </c>
      <c r="F143" s="40">
        <v>4893554.4277871503</v>
      </c>
      <c r="G143" s="40">
        <v>719793524.78203201</v>
      </c>
      <c r="H143" s="40">
        <v>654209033.59714103</v>
      </c>
      <c r="I143" s="40">
        <v>545326158.51926994</v>
      </c>
      <c r="J143" s="40">
        <v>217287741.766004</v>
      </c>
      <c r="K143" s="40">
        <v>168514022.263147</v>
      </c>
      <c r="L143" s="40">
        <v>64897368.5598443</v>
      </c>
      <c r="M143" s="40">
        <v>55478705.7368147</v>
      </c>
      <c r="N143" s="40">
        <v>50462454.531691298</v>
      </c>
      <c r="O143" s="40">
        <v>42259550.863063604</v>
      </c>
      <c r="P143" s="40">
        <v>175133345.95484701</v>
      </c>
      <c r="Q143" s="40">
        <v>2698255461.0016398</v>
      </c>
    </row>
    <row r="144" spans="1:17">
      <c r="A144" s="40" t="s">
        <v>34</v>
      </c>
      <c r="B144" s="40" t="s">
        <v>23</v>
      </c>
      <c r="C144" s="40" t="s">
        <v>180</v>
      </c>
      <c r="D144" s="40">
        <v>0</v>
      </c>
      <c r="E144" s="40">
        <v>2400</v>
      </c>
      <c r="F144" s="40">
        <v>39949906.800916098</v>
      </c>
      <c r="G144" s="40">
        <v>1314880153.26705</v>
      </c>
      <c r="H144" s="40">
        <v>1181896946.08412</v>
      </c>
      <c r="I144" s="40">
        <v>1033098476.0923001</v>
      </c>
      <c r="J144" s="40">
        <v>426025164.17069501</v>
      </c>
      <c r="K144" s="40">
        <v>360349601.47725397</v>
      </c>
      <c r="L144" s="40">
        <v>145729077.91621801</v>
      </c>
      <c r="M144" s="40">
        <v>124152005.421222</v>
      </c>
      <c r="N144" s="40">
        <v>112778803.462184</v>
      </c>
      <c r="O144" s="40">
        <v>99606592.627240494</v>
      </c>
      <c r="P144" s="40">
        <v>382268040.90229601</v>
      </c>
      <c r="Q144" s="40">
        <v>5220734768.2215099</v>
      </c>
    </row>
    <row r="145" spans="1:17">
      <c r="A145" s="40" t="s">
        <v>34</v>
      </c>
      <c r="B145" s="40" t="s">
        <v>23</v>
      </c>
      <c r="C145" s="40" t="s">
        <v>182</v>
      </c>
      <c r="D145" s="40">
        <v>0</v>
      </c>
      <c r="E145" s="40">
        <v>1683</v>
      </c>
      <c r="F145" s="40">
        <v>29765750.066139799</v>
      </c>
      <c r="G145" s="40">
        <v>472002761.3258</v>
      </c>
      <c r="H145" s="40">
        <v>375934641.355582</v>
      </c>
      <c r="I145" s="40">
        <v>299772993.90175903</v>
      </c>
      <c r="J145" s="40">
        <v>128594625.102375</v>
      </c>
      <c r="K145" s="40">
        <v>111170159.125305</v>
      </c>
      <c r="L145" s="40">
        <v>48467895.307208799</v>
      </c>
      <c r="M145" s="40">
        <v>42652025.389174201</v>
      </c>
      <c r="N145" s="40">
        <v>33816827.988648601</v>
      </c>
      <c r="O145" s="40">
        <v>27675243.474746902</v>
      </c>
      <c r="P145" s="40">
        <v>114562392.735194</v>
      </c>
      <c r="Q145" s="40">
        <v>1684415315.77193</v>
      </c>
    </row>
    <row r="146" spans="1:17">
      <c r="A146" s="40" t="s">
        <v>55</v>
      </c>
      <c r="B146" s="40" t="s">
        <v>18</v>
      </c>
      <c r="C146" s="40" t="s">
        <v>181</v>
      </c>
      <c r="D146" s="40">
        <v>0</v>
      </c>
      <c r="E146" s="40">
        <v>89</v>
      </c>
      <c r="F146" s="40">
        <v>1.02318153949454E-10</v>
      </c>
      <c r="G146" s="40">
        <v>266749346.665535</v>
      </c>
      <c r="H146" s="40">
        <v>161759431.06062299</v>
      </c>
      <c r="I146" s="40">
        <v>122843650.80016699</v>
      </c>
      <c r="J146" s="40">
        <v>18022511.946732201</v>
      </c>
      <c r="K146" s="40">
        <v>9957815.7312007304</v>
      </c>
      <c r="L146" s="40">
        <v>4138543.9233668302</v>
      </c>
      <c r="M146" s="40">
        <v>3917315.6730033802</v>
      </c>
      <c r="N146" s="40">
        <v>2946134.4001907599</v>
      </c>
      <c r="O146" s="40">
        <v>3201538.8030269002</v>
      </c>
      <c r="P146" s="40">
        <v>64350932.906968698</v>
      </c>
      <c r="Q146" s="40">
        <v>657887221.910815</v>
      </c>
    </row>
    <row r="147" spans="1:17">
      <c r="A147" s="40" t="s">
        <v>55</v>
      </c>
      <c r="B147" s="40" t="s">
        <v>18</v>
      </c>
      <c r="C147" s="40" t="s">
        <v>180</v>
      </c>
      <c r="D147" s="40">
        <v>0</v>
      </c>
      <c r="E147" s="40">
        <v>66</v>
      </c>
      <c r="F147" s="40">
        <v>6100.4531612631199</v>
      </c>
      <c r="G147" s="40">
        <v>194352167.650563</v>
      </c>
      <c r="H147" s="40">
        <v>193167999.22375</v>
      </c>
      <c r="I147" s="40">
        <v>90998211.040510505</v>
      </c>
      <c r="J147" s="40">
        <v>4660879.8856733805</v>
      </c>
      <c r="K147" s="40">
        <v>2277560.4067528402</v>
      </c>
      <c r="L147" s="40">
        <v>951822.40849325003</v>
      </c>
      <c r="M147" s="40">
        <v>949673.71783003595</v>
      </c>
      <c r="N147" s="40">
        <v>688508.89799016796</v>
      </c>
      <c r="O147" s="40">
        <v>300748.90643480001</v>
      </c>
      <c r="P147" s="40">
        <v>23926522.332708299</v>
      </c>
      <c r="Q147" s="40">
        <v>512280194.92386699</v>
      </c>
    </row>
    <row r="148" spans="1:17">
      <c r="A148" s="40" t="s">
        <v>55</v>
      </c>
      <c r="B148" s="40" t="s">
        <v>18</v>
      </c>
      <c r="C148" s="40" t="s">
        <v>182</v>
      </c>
      <c r="D148" s="40">
        <v>0</v>
      </c>
      <c r="E148" s="40">
        <v>231</v>
      </c>
      <c r="F148" s="40">
        <v>4.9658410716801902E-10</v>
      </c>
      <c r="G148" s="40">
        <v>274305738.88383198</v>
      </c>
      <c r="H148" s="40">
        <v>159554890.46962899</v>
      </c>
      <c r="I148" s="40">
        <v>76595091.258295804</v>
      </c>
      <c r="J148" s="40">
        <v>21742090.250666998</v>
      </c>
      <c r="K148" s="40">
        <v>17194192.983791299</v>
      </c>
      <c r="L148" s="40">
        <v>179816.5816573</v>
      </c>
      <c r="M148" s="40">
        <v>334824.14238235698</v>
      </c>
      <c r="N148" s="40">
        <v>179816.5816573</v>
      </c>
      <c r="O148" s="40">
        <v>179816.5816573</v>
      </c>
      <c r="P148" s="40">
        <v>3737163.6984217502</v>
      </c>
      <c r="Q148" s="40">
        <v>554003441.43199098</v>
      </c>
    </row>
    <row r="149" spans="1:17">
      <c r="A149" s="40" t="s">
        <v>55</v>
      </c>
      <c r="B149" s="40" t="s">
        <v>19</v>
      </c>
      <c r="C149" s="40" t="s">
        <v>181</v>
      </c>
      <c r="D149" s="40">
        <v>0</v>
      </c>
      <c r="E149" s="40">
        <v>73</v>
      </c>
      <c r="F149" s="40">
        <v>2.0147581381024799E-8</v>
      </c>
      <c r="G149" s="40">
        <v>250905263.56145999</v>
      </c>
      <c r="H149" s="40">
        <v>229668382.82082501</v>
      </c>
      <c r="I149" s="40">
        <v>182111377.72154501</v>
      </c>
      <c r="J149" s="40">
        <v>29192846.887774099</v>
      </c>
      <c r="K149" s="40">
        <v>8796099.4161092304</v>
      </c>
      <c r="L149" s="40">
        <v>3946782.6527052601</v>
      </c>
      <c r="M149" s="40">
        <v>2650787.7365821302</v>
      </c>
      <c r="N149" s="40">
        <v>2515816.7365300301</v>
      </c>
      <c r="O149" s="40">
        <v>1165645.3183512799</v>
      </c>
      <c r="P149" s="40">
        <v>15555819.3205624</v>
      </c>
      <c r="Q149" s="40">
        <v>726508822.17244506</v>
      </c>
    </row>
    <row r="150" spans="1:17">
      <c r="A150" s="40" t="s">
        <v>55</v>
      </c>
      <c r="B150" s="40" t="s">
        <v>19</v>
      </c>
      <c r="C150" s="40" t="s">
        <v>180</v>
      </c>
      <c r="D150" s="40">
        <v>0</v>
      </c>
      <c r="E150" s="40">
        <v>71</v>
      </c>
      <c r="F150" s="40">
        <v>8.1672624219209005E-9</v>
      </c>
      <c r="G150" s="40">
        <v>432037833.00699002</v>
      </c>
      <c r="H150" s="40">
        <v>343000900.77642697</v>
      </c>
      <c r="I150" s="40">
        <v>137778440.57974201</v>
      </c>
      <c r="J150" s="40">
        <v>18903854.313107301</v>
      </c>
      <c r="K150" s="40">
        <v>6326993.4033462396</v>
      </c>
      <c r="L150" s="40">
        <v>3057926.4604739598</v>
      </c>
      <c r="M150" s="40">
        <v>2732910.67261835</v>
      </c>
      <c r="N150" s="40">
        <v>2732910.67261835</v>
      </c>
      <c r="O150" s="40">
        <v>2160909.0898514902</v>
      </c>
      <c r="P150" s="40">
        <v>4031205.11224685</v>
      </c>
      <c r="Q150" s="40">
        <v>952763884.08742094</v>
      </c>
    </row>
    <row r="151" spans="1:17">
      <c r="A151" s="40" t="s">
        <v>55</v>
      </c>
      <c r="B151" s="40" t="s">
        <v>19</v>
      </c>
      <c r="C151" s="40" t="s">
        <v>182</v>
      </c>
      <c r="D151" s="40">
        <v>0</v>
      </c>
      <c r="E151" s="40">
        <v>133</v>
      </c>
      <c r="F151" s="40">
        <v>-4.1535258787917E-8</v>
      </c>
      <c r="G151" s="40">
        <v>831172620.90753198</v>
      </c>
      <c r="H151" s="40">
        <v>90968711.991882697</v>
      </c>
      <c r="I151" s="40">
        <v>15414336.5365419</v>
      </c>
      <c r="J151" s="40">
        <v>3541268.5985228899</v>
      </c>
      <c r="K151" s="40">
        <v>2407514.6875102301</v>
      </c>
      <c r="L151" s="40">
        <v>837033.95847987803</v>
      </c>
      <c r="M151" s="40">
        <v>799380.138848025</v>
      </c>
      <c r="N151" s="40">
        <v>736715.40372442896</v>
      </c>
      <c r="O151" s="40">
        <v>210733.005580342</v>
      </c>
      <c r="P151" s="40">
        <v>1225624.3136179999</v>
      </c>
      <c r="Q151" s="40">
        <v>947313939.54224002</v>
      </c>
    </row>
    <row r="152" spans="1:17">
      <c r="A152" s="40" t="s">
        <v>55</v>
      </c>
      <c r="B152" s="40" t="s">
        <v>20</v>
      </c>
      <c r="C152" s="40" t="s">
        <v>181</v>
      </c>
      <c r="D152" s="40">
        <v>0</v>
      </c>
      <c r="E152" s="40">
        <v>81</v>
      </c>
      <c r="F152" s="40">
        <v>6.1509126680903104E-9</v>
      </c>
      <c r="G152" s="40">
        <v>239694950.320016</v>
      </c>
      <c r="H152" s="40">
        <v>229042069.48596501</v>
      </c>
      <c r="I152" s="40">
        <v>135382791.07336101</v>
      </c>
      <c r="J152" s="40">
        <v>18038026.5897898</v>
      </c>
      <c r="K152" s="40">
        <v>3906741.2629343001</v>
      </c>
      <c r="L152" s="40">
        <v>1883790.3933747399</v>
      </c>
      <c r="M152" s="40">
        <v>1878028.48831465</v>
      </c>
      <c r="N152" s="40">
        <v>887327.89320054499</v>
      </c>
      <c r="O152" s="40">
        <v>628855.7548462</v>
      </c>
      <c r="P152" s="40">
        <v>2302338.6465229099</v>
      </c>
      <c r="Q152" s="40">
        <v>633644919.90832496</v>
      </c>
    </row>
    <row r="153" spans="1:17">
      <c r="A153" s="40" t="s">
        <v>55</v>
      </c>
      <c r="B153" s="40" t="s">
        <v>20</v>
      </c>
      <c r="C153" s="40" t="s">
        <v>180</v>
      </c>
      <c r="D153" s="40">
        <v>0</v>
      </c>
      <c r="E153" s="40">
        <v>42</v>
      </c>
      <c r="F153" s="40">
        <v>2197.5501303459801</v>
      </c>
      <c r="G153" s="40">
        <v>130483275.051688</v>
      </c>
      <c r="H153" s="40">
        <v>80358872.802879095</v>
      </c>
      <c r="I153" s="40">
        <v>45636469.259515598</v>
      </c>
      <c r="J153" s="40">
        <v>6419245.38910894</v>
      </c>
      <c r="K153" s="40">
        <v>5574381.3718836904</v>
      </c>
      <c r="L153" s="40">
        <v>1188721.5701381899</v>
      </c>
      <c r="M153" s="40">
        <v>265455.48437397502</v>
      </c>
      <c r="N153" s="40">
        <v>146964.637278668</v>
      </c>
      <c r="O153" s="40">
        <v>0</v>
      </c>
      <c r="P153" s="40">
        <v>2140544.7794873999</v>
      </c>
      <c r="Q153" s="40">
        <v>272216127.89648402</v>
      </c>
    </row>
    <row r="154" spans="1:17">
      <c r="A154" s="40" t="s">
        <v>55</v>
      </c>
      <c r="B154" s="40" t="s">
        <v>20</v>
      </c>
      <c r="C154" s="40" t="s">
        <v>182</v>
      </c>
      <c r="D154" s="40">
        <v>0</v>
      </c>
      <c r="E154" s="40">
        <v>89</v>
      </c>
      <c r="F154" s="40">
        <v>1.3220642358646699E-9</v>
      </c>
      <c r="G154" s="40">
        <v>58737729.643132202</v>
      </c>
      <c r="H154" s="40">
        <v>31787531.672814701</v>
      </c>
      <c r="I154" s="40">
        <v>14676134.302006399</v>
      </c>
      <c r="J154" s="40">
        <v>2989990.11711038</v>
      </c>
      <c r="K154" s="40">
        <v>713788.47364598303</v>
      </c>
      <c r="L154" s="40">
        <v>116752.680863175</v>
      </c>
      <c r="M154" s="40">
        <v>5435.09742199625</v>
      </c>
      <c r="N154" s="40">
        <v>2260.2642945749999</v>
      </c>
      <c r="O154" s="40">
        <v>2260.2642945749999</v>
      </c>
      <c r="P154" s="40">
        <v>92527.145350366001</v>
      </c>
      <c r="Q154" s="40">
        <v>109124409.660934</v>
      </c>
    </row>
    <row r="155" spans="1:17">
      <c r="A155" s="40" t="s">
        <v>55</v>
      </c>
      <c r="B155" s="40" t="s">
        <v>21</v>
      </c>
      <c r="C155" s="40" t="s">
        <v>181</v>
      </c>
    </row>
    <row r="156" spans="1:17">
      <c r="A156" s="40" t="s">
        <v>55</v>
      </c>
      <c r="B156" s="40" t="s">
        <v>21</v>
      </c>
      <c r="C156" s="40" t="s">
        <v>180</v>
      </c>
      <c r="D156" s="40">
        <v>0</v>
      </c>
      <c r="E156" s="40">
        <v>1</v>
      </c>
      <c r="F156" s="40">
        <v>1.67638063430786E-8</v>
      </c>
      <c r="G156" s="40">
        <v>68249936.077078</v>
      </c>
      <c r="H156" s="40">
        <v>68249936.077078</v>
      </c>
      <c r="I156" s="40">
        <v>63550845.793032601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200050717.947189</v>
      </c>
    </row>
    <row r="157" spans="1:17">
      <c r="A157" s="40" t="s">
        <v>55</v>
      </c>
      <c r="B157" s="40" t="s">
        <v>21</v>
      </c>
      <c r="C157" s="40" t="s">
        <v>182</v>
      </c>
    </row>
    <row r="158" spans="1:17">
      <c r="A158" s="40" t="s">
        <v>55</v>
      </c>
      <c r="B158" s="40" t="s">
        <v>22</v>
      </c>
      <c r="C158" s="40" t="s">
        <v>181</v>
      </c>
      <c r="D158" s="40">
        <v>0</v>
      </c>
      <c r="E158" s="40">
        <v>63</v>
      </c>
      <c r="F158" s="40">
        <v>-5.6279532145708799E-9</v>
      </c>
      <c r="G158" s="40">
        <v>293926936.70671999</v>
      </c>
      <c r="H158" s="40">
        <v>179795799.57110599</v>
      </c>
      <c r="I158" s="40">
        <v>84958853.782064795</v>
      </c>
      <c r="J158" s="40">
        <v>7854337.8745021597</v>
      </c>
      <c r="K158" s="40">
        <v>2217068.1325009</v>
      </c>
      <c r="L158" s="40">
        <v>1108534.06625045</v>
      </c>
      <c r="M158" s="40">
        <v>1108534.06625045</v>
      </c>
      <c r="N158" s="40">
        <v>1108534.06625045</v>
      </c>
      <c r="O158" s="40">
        <v>1108534.06625045</v>
      </c>
      <c r="P158" s="40">
        <v>13185099.454024499</v>
      </c>
      <c r="Q158" s="40">
        <v>586372231.78592002</v>
      </c>
    </row>
    <row r="159" spans="1:17">
      <c r="A159" s="40" t="s">
        <v>55</v>
      </c>
      <c r="B159" s="40" t="s">
        <v>22</v>
      </c>
      <c r="C159" s="40" t="s">
        <v>180</v>
      </c>
      <c r="D159" s="40">
        <v>0</v>
      </c>
      <c r="E159" s="40">
        <v>54</v>
      </c>
      <c r="F159" s="40">
        <v>2.65026756096631E-9</v>
      </c>
      <c r="G159" s="40">
        <v>160366640.91422299</v>
      </c>
      <c r="H159" s="40">
        <v>145589485.72077399</v>
      </c>
      <c r="I159" s="40">
        <v>98821575.443029895</v>
      </c>
      <c r="J159" s="40">
        <v>25882899.047210898</v>
      </c>
      <c r="K159" s="40">
        <v>9750469.2972199507</v>
      </c>
      <c r="L159" s="40">
        <v>2794440.0895262202</v>
      </c>
      <c r="M159" s="40">
        <v>2297104.44401814</v>
      </c>
      <c r="N159" s="40">
        <v>1968475.23581514</v>
      </c>
      <c r="O159" s="40">
        <v>1650702.13362221</v>
      </c>
      <c r="P159" s="40">
        <v>7045617.6786467498</v>
      </c>
      <c r="Q159" s="40">
        <v>456167410.00408602</v>
      </c>
    </row>
    <row r="160" spans="1:17">
      <c r="A160" s="40" t="s">
        <v>55</v>
      </c>
      <c r="B160" s="40" t="s">
        <v>22</v>
      </c>
      <c r="C160" s="40" t="s">
        <v>182</v>
      </c>
      <c r="D160" s="40">
        <v>0</v>
      </c>
      <c r="E160" s="40">
        <v>162</v>
      </c>
      <c r="F160" s="40">
        <v>-1.7415686670574401E-9</v>
      </c>
      <c r="G160" s="40">
        <v>158830105.27830201</v>
      </c>
      <c r="H160" s="40">
        <v>84925359.630379394</v>
      </c>
      <c r="I160" s="40">
        <v>46327848.810286097</v>
      </c>
      <c r="J160" s="40">
        <v>12195907.390562899</v>
      </c>
      <c r="K160" s="40">
        <v>4913392.7415730003</v>
      </c>
      <c r="L160" s="40">
        <v>2387090.2355483798</v>
      </c>
      <c r="M160" s="40">
        <v>2284793.9175072298</v>
      </c>
      <c r="N160" s="40">
        <v>1855891.4991924099</v>
      </c>
      <c r="O160" s="40">
        <v>881754.21536142495</v>
      </c>
      <c r="P160" s="40">
        <v>7519843.9765244303</v>
      </c>
      <c r="Q160" s="40">
        <v>322121987.69523698</v>
      </c>
    </row>
    <row r="161" spans="1:17">
      <c r="A161" s="40" t="s">
        <v>55</v>
      </c>
      <c r="B161" s="40" t="s">
        <v>23</v>
      </c>
      <c r="C161" s="40" t="s">
        <v>181</v>
      </c>
      <c r="D161" s="40">
        <v>0</v>
      </c>
      <c r="E161" s="40">
        <v>88</v>
      </c>
      <c r="F161" s="40">
        <v>18441394.786522899</v>
      </c>
      <c r="G161" s="40">
        <v>217473424.62842</v>
      </c>
      <c r="H161" s="40">
        <v>257644157.44717699</v>
      </c>
      <c r="I161" s="40">
        <v>232489955.34484601</v>
      </c>
      <c r="J161" s="40">
        <v>66838265.295271002</v>
      </c>
      <c r="K161" s="40">
        <v>51635349.617375597</v>
      </c>
      <c r="L161" s="40">
        <v>21199933.003507301</v>
      </c>
      <c r="M161" s="40">
        <v>16169176.412314201</v>
      </c>
      <c r="N161" s="40">
        <v>7592730.0464317799</v>
      </c>
      <c r="O161" s="40">
        <v>7440871.7591382004</v>
      </c>
      <c r="P161" s="40">
        <v>9402279.4223429207</v>
      </c>
      <c r="Q161" s="40">
        <v>906327537.76334703</v>
      </c>
    </row>
    <row r="162" spans="1:17">
      <c r="A162" s="40" t="s">
        <v>55</v>
      </c>
      <c r="B162" s="40" t="s">
        <v>23</v>
      </c>
      <c r="C162" s="40" t="s">
        <v>180</v>
      </c>
      <c r="D162" s="40">
        <v>0</v>
      </c>
      <c r="E162" s="40">
        <v>106</v>
      </c>
      <c r="F162" s="40">
        <v>320.34049511609402</v>
      </c>
      <c r="G162" s="40">
        <v>402051669.68189901</v>
      </c>
      <c r="H162" s="40">
        <v>314324590.728733</v>
      </c>
      <c r="I162" s="40">
        <v>171088609.36264899</v>
      </c>
      <c r="J162" s="40">
        <v>18324436.076601099</v>
      </c>
      <c r="K162" s="40">
        <v>9256628.7788768895</v>
      </c>
      <c r="L162" s="40">
        <v>2989325.1990951002</v>
      </c>
      <c r="M162" s="40">
        <v>2585997.0378848398</v>
      </c>
      <c r="N162" s="40">
        <v>2134945.1964646801</v>
      </c>
      <c r="O162" s="40">
        <v>2134945.1964646801</v>
      </c>
      <c r="P162" s="40">
        <v>55081066.506798901</v>
      </c>
      <c r="Q162" s="40">
        <v>979972534.10596204</v>
      </c>
    </row>
    <row r="163" spans="1:17">
      <c r="A163" s="40" t="s">
        <v>55</v>
      </c>
      <c r="B163" s="40" t="s">
        <v>23</v>
      </c>
      <c r="C163" s="40" t="s">
        <v>182</v>
      </c>
      <c r="D163" s="40">
        <v>0</v>
      </c>
      <c r="E163" s="40">
        <v>180</v>
      </c>
      <c r="F163" s="40">
        <v>-1.6968044747045501E-9</v>
      </c>
      <c r="G163" s="40">
        <v>175319031.563824</v>
      </c>
      <c r="H163" s="40">
        <v>94747760.317548394</v>
      </c>
      <c r="I163" s="40">
        <v>36675510.268726602</v>
      </c>
      <c r="J163" s="40">
        <v>11381437.973709499</v>
      </c>
      <c r="K163" s="40">
        <v>10253685.648445001</v>
      </c>
      <c r="L163" s="40">
        <v>4988653.59236125</v>
      </c>
      <c r="M163" s="40">
        <v>3842728.8610829702</v>
      </c>
      <c r="N163" s="40">
        <v>3307520.0843947502</v>
      </c>
      <c r="O163" s="40">
        <v>1317364.6172822299</v>
      </c>
      <c r="P163" s="40">
        <v>17251900.716068599</v>
      </c>
      <c r="Q163" s="40">
        <v>359085593.64344299</v>
      </c>
    </row>
    <row r="164" spans="1:17">
      <c r="A164" s="40" t="s">
        <v>35</v>
      </c>
      <c r="B164" s="40" t="s">
        <v>18</v>
      </c>
      <c r="C164" s="40" t="s">
        <v>181</v>
      </c>
      <c r="D164" s="40">
        <v>0</v>
      </c>
      <c r="E164" s="40">
        <v>872</v>
      </c>
      <c r="F164" s="40">
        <v>1378698096.2216201</v>
      </c>
      <c r="G164" s="40">
        <v>1313505784.32043</v>
      </c>
      <c r="H164" s="40">
        <v>1041714732.9158601</v>
      </c>
      <c r="I164" s="40">
        <v>888721341.74820006</v>
      </c>
      <c r="J164" s="40">
        <v>296911007.15744299</v>
      </c>
      <c r="K164" s="40">
        <v>225445049.87131801</v>
      </c>
      <c r="L164" s="40">
        <v>98435294.927781001</v>
      </c>
      <c r="M164" s="40">
        <v>88853944.710179999</v>
      </c>
      <c r="N164" s="40">
        <v>72565532.6451931</v>
      </c>
      <c r="O164" s="40">
        <v>69253077.828988001</v>
      </c>
      <c r="P164" s="40">
        <v>297346123.47997099</v>
      </c>
      <c r="Q164" s="40">
        <v>5771449985.8269701</v>
      </c>
    </row>
    <row r="165" spans="1:17">
      <c r="A165" s="40" t="s">
        <v>35</v>
      </c>
      <c r="B165" s="40" t="s">
        <v>18</v>
      </c>
      <c r="C165" s="40" t="s">
        <v>180</v>
      </c>
      <c r="D165" s="40">
        <v>0</v>
      </c>
      <c r="E165" s="40">
        <v>543</v>
      </c>
      <c r="F165" s="40">
        <v>1449800733.51355</v>
      </c>
      <c r="G165" s="40">
        <v>477305388.70918697</v>
      </c>
      <c r="H165" s="40">
        <v>374621347.06167001</v>
      </c>
      <c r="I165" s="40">
        <v>284060196.308451</v>
      </c>
      <c r="J165" s="40">
        <v>97132922.728176698</v>
      </c>
      <c r="K165" s="40">
        <v>39036337.591896303</v>
      </c>
      <c r="L165" s="40">
        <v>16465578.382925799</v>
      </c>
      <c r="M165" s="40">
        <v>15147287.8813839</v>
      </c>
      <c r="N165" s="40">
        <v>17260557.465286899</v>
      </c>
      <c r="O165" s="40">
        <v>12268806.6513642</v>
      </c>
      <c r="P165" s="40">
        <v>98071091.235990897</v>
      </c>
      <c r="Q165" s="40">
        <v>2881170247.52988</v>
      </c>
    </row>
    <row r="166" spans="1:17">
      <c r="A166" s="40" t="s">
        <v>35</v>
      </c>
      <c r="B166" s="40" t="s">
        <v>18</v>
      </c>
      <c r="C166" s="40" t="s">
        <v>182</v>
      </c>
      <c r="D166" s="40">
        <v>0</v>
      </c>
      <c r="E166" s="40">
        <v>3454</v>
      </c>
      <c r="F166" s="40">
        <v>540168129.13626099</v>
      </c>
      <c r="G166" s="40">
        <v>3367720925.9967599</v>
      </c>
      <c r="H166" s="40">
        <v>1795938038.2091501</v>
      </c>
      <c r="I166" s="40">
        <v>1174922975.7133999</v>
      </c>
      <c r="J166" s="40">
        <v>439501427.77143198</v>
      </c>
      <c r="K166" s="40">
        <v>367303136.991117</v>
      </c>
      <c r="L166" s="40">
        <v>172512948.64769599</v>
      </c>
      <c r="M166" s="40">
        <v>159757488.07472301</v>
      </c>
      <c r="N166" s="40">
        <v>147369083.587475</v>
      </c>
      <c r="O166" s="40">
        <v>131589661.43021201</v>
      </c>
      <c r="P166" s="40">
        <v>630296407.21823001</v>
      </c>
      <c r="Q166" s="40">
        <v>8927080222.7764702</v>
      </c>
    </row>
    <row r="167" spans="1:17">
      <c r="A167" s="40" t="s">
        <v>35</v>
      </c>
      <c r="B167" s="40" t="s">
        <v>19</v>
      </c>
      <c r="C167" s="40" t="s">
        <v>181</v>
      </c>
      <c r="D167" s="40">
        <v>0</v>
      </c>
      <c r="E167" s="40">
        <v>838</v>
      </c>
      <c r="F167" s="40">
        <v>1010510138.24769</v>
      </c>
      <c r="G167" s="40">
        <v>1896042695.15025</v>
      </c>
      <c r="H167" s="40">
        <v>1225096991.67259</v>
      </c>
      <c r="I167" s="40">
        <v>641720028.601825</v>
      </c>
      <c r="J167" s="40">
        <v>208204713.01770601</v>
      </c>
      <c r="K167" s="40">
        <v>186376025.48590001</v>
      </c>
      <c r="L167" s="40">
        <v>58069003.985286601</v>
      </c>
      <c r="M167" s="40">
        <v>57873330.012231499</v>
      </c>
      <c r="N167" s="40">
        <v>58074583.041483097</v>
      </c>
      <c r="O167" s="40">
        <v>46218375.715563796</v>
      </c>
      <c r="P167" s="40">
        <v>212535626.473241</v>
      </c>
      <c r="Q167" s="40">
        <v>5600721511.40376</v>
      </c>
    </row>
    <row r="168" spans="1:17">
      <c r="A168" s="40" t="s">
        <v>35</v>
      </c>
      <c r="B168" s="40" t="s">
        <v>19</v>
      </c>
      <c r="C168" s="40" t="s">
        <v>180</v>
      </c>
      <c r="D168" s="40">
        <v>0</v>
      </c>
      <c r="E168" s="40">
        <v>383</v>
      </c>
      <c r="F168" s="40">
        <v>1111686483.9954</v>
      </c>
      <c r="G168" s="40">
        <v>567989225.33133495</v>
      </c>
      <c r="H168" s="40">
        <v>334851006.17759699</v>
      </c>
      <c r="I168" s="40">
        <v>230511822.51918501</v>
      </c>
      <c r="J168" s="40">
        <v>91763300.809031799</v>
      </c>
      <c r="K168" s="40">
        <v>143264238.06014499</v>
      </c>
      <c r="L168" s="40">
        <v>49485151.521735199</v>
      </c>
      <c r="M168" s="40">
        <v>49067350.135036699</v>
      </c>
      <c r="N168" s="40">
        <v>30874943.6408429</v>
      </c>
      <c r="O168" s="40">
        <v>28193750.258277498</v>
      </c>
      <c r="P168" s="40">
        <v>194834568.584016</v>
      </c>
      <c r="Q168" s="40">
        <v>2832521841.0325999</v>
      </c>
    </row>
    <row r="169" spans="1:17">
      <c r="A169" s="40" t="s">
        <v>35</v>
      </c>
      <c r="B169" s="40" t="s">
        <v>19</v>
      </c>
      <c r="C169" s="40" t="s">
        <v>182</v>
      </c>
      <c r="D169" s="40">
        <v>0</v>
      </c>
      <c r="E169" s="40">
        <v>2468</v>
      </c>
      <c r="F169" s="40">
        <v>553703944.89165401</v>
      </c>
      <c r="G169" s="40">
        <v>3749752657.9372902</v>
      </c>
      <c r="H169" s="40">
        <v>1985180941.39059</v>
      </c>
      <c r="I169" s="40">
        <v>1154192988.8294401</v>
      </c>
      <c r="J169" s="40">
        <v>385193888.66440398</v>
      </c>
      <c r="K169" s="40">
        <v>356883903.37827301</v>
      </c>
      <c r="L169" s="40">
        <v>171486270.961467</v>
      </c>
      <c r="M169" s="40">
        <v>162732112.79352099</v>
      </c>
      <c r="N169" s="40">
        <v>156742441.74491501</v>
      </c>
      <c r="O169" s="40">
        <v>140421375.13774201</v>
      </c>
      <c r="P169" s="40">
        <v>678938473.33357203</v>
      </c>
      <c r="Q169" s="40">
        <v>9495228999.06287</v>
      </c>
    </row>
    <row r="170" spans="1:17">
      <c r="A170" s="40" t="s">
        <v>35</v>
      </c>
      <c r="B170" s="40" t="s">
        <v>20</v>
      </c>
      <c r="C170" s="40" t="s">
        <v>181</v>
      </c>
      <c r="D170" s="40">
        <v>0</v>
      </c>
      <c r="E170" s="40">
        <v>298</v>
      </c>
      <c r="F170" s="40">
        <v>852836371.51437294</v>
      </c>
      <c r="G170" s="40">
        <v>462714264.69708598</v>
      </c>
      <c r="H170" s="40">
        <v>381365593.28933501</v>
      </c>
      <c r="I170" s="40">
        <v>300525616.375705</v>
      </c>
      <c r="J170" s="40">
        <v>110197413.30739599</v>
      </c>
      <c r="K170" s="40">
        <v>90091625.5438416</v>
      </c>
      <c r="L170" s="40">
        <v>39335109.476148702</v>
      </c>
      <c r="M170" s="40">
        <v>36696352.040459402</v>
      </c>
      <c r="N170" s="40">
        <v>29132530.281812798</v>
      </c>
      <c r="O170" s="40">
        <v>28743692.9401999</v>
      </c>
      <c r="P170" s="40">
        <v>288805476.36733198</v>
      </c>
      <c r="Q170" s="40">
        <v>2620444045.8336902</v>
      </c>
    </row>
    <row r="171" spans="1:17">
      <c r="A171" s="40" t="s">
        <v>35</v>
      </c>
      <c r="B171" s="40" t="s">
        <v>20</v>
      </c>
      <c r="C171" s="40" t="s">
        <v>180</v>
      </c>
      <c r="D171" s="40">
        <v>0</v>
      </c>
      <c r="E171" s="40">
        <v>302</v>
      </c>
      <c r="F171" s="40">
        <v>669559629.15573204</v>
      </c>
      <c r="G171" s="40">
        <v>244252221.22082299</v>
      </c>
      <c r="H171" s="40">
        <v>144499727.49819899</v>
      </c>
      <c r="I171" s="40">
        <v>107202329.92378999</v>
      </c>
      <c r="J171" s="40">
        <v>50244372.730077602</v>
      </c>
      <c r="K171" s="40">
        <v>46510967.3531207</v>
      </c>
      <c r="L171" s="40">
        <v>22089699.7415681</v>
      </c>
      <c r="M171" s="40">
        <v>20232990.023768298</v>
      </c>
      <c r="N171" s="40">
        <v>16309743.157919301</v>
      </c>
      <c r="O171" s="40">
        <v>17389045.231209502</v>
      </c>
      <c r="P171" s="40">
        <v>216380460.67158401</v>
      </c>
      <c r="Q171" s="40">
        <v>1554671186.7077899</v>
      </c>
    </row>
    <row r="172" spans="1:17">
      <c r="A172" s="40" t="s">
        <v>35</v>
      </c>
      <c r="B172" s="40" t="s">
        <v>20</v>
      </c>
      <c r="C172" s="40" t="s">
        <v>182</v>
      </c>
      <c r="D172" s="40">
        <v>0</v>
      </c>
      <c r="E172" s="40">
        <v>1351</v>
      </c>
      <c r="F172" s="40">
        <v>404334321.02714801</v>
      </c>
      <c r="G172" s="40">
        <v>967735521.52092898</v>
      </c>
      <c r="H172" s="40">
        <v>507383190.15243602</v>
      </c>
      <c r="I172" s="40">
        <v>399282723.13929403</v>
      </c>
      <c r="J172" s="40">
        <v>171617571.071015</v>
      </c>
      <c r="K172" s="40">
        <v>141763050.977644</v>
      </c>
      <c r="L172" s="40">
        <v>58080517.726299502</v>
      </c>
      <c r="M172" s="40">
        <v>54021620.120787703</v>
      </c>
      <c r="N172" s="40">
        <v>51780445.234796003</v>
      </c>
      <c r="O172" s="40">
        <v>50281992.165763102</v>
      </c>
      <c r="P172" s="40">
        <v>390051518.71171099</v>
      </c>
      <c r="Q172" s="40">
        <v>3196332471.8478298</v>
      </c>
    </row>
    <row r="173" spans="1:17">
      <c r="A173" s="40" t="s">
        <v>35</v>
      </c>
      <c r="B173" s="40" t="s">
        <v>21</v>
      </c>
      <c r="C173" s="40" t="s">
        <v>181</v>
      </c>
    </row>
    <row r="174" spans="1:17">
      <c r="A174" s="40" t="s">
        <v>35</v>
      </c>
      <c r="B174" s="40" t="s">
        <v>21</v>
      </c>
      <c r="C174" s="40" t="s">
        <v>180</v>
      </c>
    </row>
    <row r="175" spans="1:17">
      <c r="A175" s="40" t="s">
        <v>35</v>
      </c>
      <c r="B175" s="40" t="s">
        <v>21</v>
      </c>
      <c r="C175" s="40" t="s">
        <v>182</v>
      </c>
      <c r="D175" s="40">
        <v>0</v>
      </c>
      <c r="E175" s="40">
        <v>1</v>
      </c>
      <c r="F175" s="40">
        <v>3.20142135024071E-10</v>
      </c>
      <c r="G175" s="40">
        <v>2455149.3048628001</v>
      </c>
      <c r="H175" s="40">
        <v>1897409.5478308699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4352558.8526936704</v>
      </c>
    </row>
    <row r="176" spans="1:17">
      <c r="A176" s="40" t="s">
        <v>35</v>
      </c>
      <c r="B176" s="40" t="s">
        <v>22</v>
      </c>
      <c r="C176" s="40" t="s">
        <v>181</v>
      </c>
      <c r="D176" s="40">
        <v>0</v>
      </c>
      <c r="E176" s="40">
        <v>551</v>
      </c>
      <c r="F176" s="40">
        <v>993948522.11166704</v>
      </c>
      <c r="G176" s="40">
        <v>1111922672.7418599</v>
      </c>
      <c r="H176" s="40">
        <v>722155931.96982396</v>
      </c>
      <c r="I176" s="40">
        <v>457556096.85459203</v>
      </c>
      <c r="J176" s="40">
        <v>183273695.12177199</v>
      </c>
      <c r="K176" s="40">
        <v>162622877.08049199</v>
      </c>
      <c r="L176" s="40">
        <v>78560393.185137495</v>
      </c>
      <c r="M176" s="40">
        <v>74752182.681967601</v>
      </c>
      <c r="N176" s="40">
        <v>54785598.684111603</v>
      </c>
      <c r="O176" s="40">
        <v>48598841.131882697</v>
      </c>
      <c r="P176" s="40">
        <v>365359572.41395098</v>
      </c>
      <c r="Q176" s="40">
        <v>4253536383.9772601</v>
      </c>
    </row>
    <row r="177" spans="1:17">
      <c r="A177" s="40" t="s">
        <v>35</v>
      </c>
      <c r="B177" s="40" t="s">
        <v>22</v>
      </c>
      <c r="C177" s="40" t="s">
        <v>180</v>
      </c>
      <c r="D177" s="40">
        <v>0</v>
      </c>
      <c r="E177" s="40">
        <v>293</v>
      </c>
      <c r="F177" s="40">
        <v>582815320.110659</v>
      </c>
      <c r="G177" s="40">
        <v>228125466.061048</v>
      </c>
      <c r="H177" s="40">
        <v>136912251.26347899</v>
      </c>
      <c r="I177" s="40">
        <v>109425400.112684</v>
      </c>
      <c r="J177" s="40">
        <v>48513055.889069401</v>
      </c>
      <c r="K177" s="40">
        <v>50000469.355364703</v>
      </c>
      <c r="L177" s="40">
        <v>22970457.008389</v>
      </c>
      <c r="M177" s="40">
        <v>16136272.997176601</v>
      </c>
      <c r="N177" s="40">
        <v>15566583.862079199</v>
      </c>
      <c r="O177" s="40">
        <v>14890012.3086257</v>
      </c>
      <c r="P177" s="40">
        <v>99273689.261905193</v>
      </c>
      <c r="Q177" s="40">
        <v>1324628978.23048</v>
      </c>
    </row>
    <row r="178" spans="1:17">
      <c r="A178" s="40" t="s">
        <v>35</v>
      </c>
      <c r="B178" s="40" t="s">
        <v>22</v>
      </c>
      <c r="C178" s="40" t="s">
        <v>182</v>
      </c>
      <c r="D178" s="40">
        <v>0</v>
      </c>
      <c r="E178" s="40">
        <v>1799</v>
      </c>
      <c r="F178" s="40">
        <v>264563370.02445301</v>
      </c>
      <c r="G178" s="40">
        <v>1756827473.52194</v>
      </c>
      <c r="H178" s="40">
        <v>998165963.16974199</v>
      </c>
      <c r="I178" s="40">
        <v>763095137.51211703</v>
      </c>
      <c r="J178" s="40">
        <v>256313275.42713299</v>
      </c>
      <c r="K178" s="40">
        <v>205240121.19246301</v>
      </c>
      <c r="L178" s="40">
        <v>84016276.898554698</v>
      </c>
      <c r="M178" s="40">
        <v>70890859.8268134</v>
      </c>
      <c r="N178" s="40">
        <v>66902345.278567202</v>
      </c>
      <c r="O178" s="40">
        <v>56847260.907717504</v>
      </c>
      <c r="P178" s="40">
        <v>416892478.58890003</v>
      </c>
      <c r="Q178" s="40">
        <v>4939754562.3484001</v>
      </c>
    </row>
    <row r="179" spans="1:17">
      <c r="A179" s="40" t="s">
        <v>35</v>
      </c>
      <c r="B179" s="40" t="s">
        <v>23</v>
      </c>
      <c r="C179" s="40" t="s">
        <v>181</v>
      </c>
      <c r="D179" s="40">
        <v>0</v>
      </c>
      <c r="E179" s="40">
        <v>609</v>
      </c>
      <c r="F179" s="40">
        <v>871767235.86022103</v>
      </c>
      <c r="G179" s="40">
        <v>1032182297.0513901</v>
      </c>
      <c r="H179" s="40">
        <v>750004185.38061798</v>
      </c>
      <c r="I179" s="40">
        <v>592500436.53643703</v>
      </c>
      <c r="J179" s="40">
        <v>272461205.001266</v>
      </c>
      <c r="K179" s="40">
        <v>210994996.891287</v>
      </c>
      <c r="L179" s="40">
        <v>85857569.527244106</v>
      </c>
      <c r="M179" s="40">
        <v>74964862.912735</v>
      </c>
      <c r="N179" s="40">
        <v>70954722.679660097</v>
      </c>
      <c r="O179" s="40">
        <v>63834449.439906597</v>
      </c>
      <c r="P179" s="40">
        <v>443490503.28465497</v>
      </c>
      <c r="Q179" s="40">
        <v>4469012464.5654202</v>
      </c>
    </row>
    <row r="180" spans="1:17">
      <c r="A180" s="40" t="s">
        <v>35</v>
      </c>
      <c r="B180" s="40" t="s">
        <v>23</v>
      </c>
      <c r="C180" s="40" t="s">
        <v>180</v>
      </c>
      <c r="D180" s="40">
        <v>0</v>
      </c>
      <c r="E180" s="40">
        <v>370</v>
      </c>
      <c r="F180" s="40">
        <v>1103114931.4611499</v>
      </c>
      <c r="G180" s="40">
        <v>256187785.95768699</v>
      </c>
      <c r="H180" s="40">
        <v>172791738.46177</v>
      </c>
      <c r="I180" s="40">
        <v>150331270.78623101</v>
      </c>
      <c r="J180" s="40">
        <v>63947447.249004401</v>
      </c>
      <c r="K180" s="40">
        <v>77613062.697452798</v>
      </c>
      <c r="L180" s="40">
        <v>35832036.120109998</v>
      </c>
      <c r="M180" s="40">
        <v>32812652.124145299</v>
      </c>
      <c r="N180" s="40">
        <v>30062564.844035901</v>
      </c>
      <c r="O180" s="40">
        <v>30780925.733291298</v>
      </c>
      <c r="P180" s="40">
        <v>201643789.43075299</v>
      </c>
      <c r="Q180" s="40">
        <v>2155118204.8656301</v>
      </c>
    </row>
    <row r="181" spans="1:17">
      <c r="A181" s="40" t="s">
        <v>35</v>
      </c>
      <c r="B181" s="40" t="s">
        <v>23</v>
      </c>
      <c r="C181" s="40" t="s">
        <v>182</v>
      </c>
      <c r="D181" s="40">
        <v>0</v>
      </c>
      <c r="E181" s="40">
        <v>2574</v>
      </c>
      <c r="F181" s="40">
        <v>144098410.32991901</v>
      </c>
      <c r="G181" s="40">
        <v>2216111529.3788199</v>
      </c>
      <c r="H181" s="40">
        <v>1388197927.9621799</v>
      </c>
      <c r="I181" s="40">
        <v>1000594453.1431201</v>
      </c>
      <c r="J181" s="40">
        <v>359802018.73090601</v>
      </c>
      <c r="K181" s="40">
        <v>283134907.99579602</v>
      </c>
      <c r="L181" s="40">
        <v>131142938.739692</v>
      </c>
      <c r="M181" s="40">
        <v>118864957.887328</v>
      </c>
      <c r="N181" s="40">
        <v>100360766.421966</v>
      </c>
      <c r="O181" s="40">
        <v>89306452.241565093</v>
      </c>
      <c r="P181" s="40">
        <v>491146159.60968101</v>
      </c>
      <c r="Q181" s="40">
        <v>6322760522.4409704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61"/>
  <sheetViews>
    <sheetView workbookViewId="0"/>
  </sheetViews>
  <sheetFormatPr defaultRowHeight="12.75"/>
  <sheetData>
    <row r="1" spans="1:18">
      <c r="A1" s="40" t="s">
        <v>0</v>
      </c>
      <c r="B1" s="40" t="s">
        <v>60</v>
      </c>
      <c r="C1" s="40" t="s">
        <v>61</v>
      </c>
      <c r="D1" s="40" t="s">
        <v>179</v>
      </c>
      <c r="E1" s="40" t="s">
        <v>3</v>
      </c>
      <c r="F1" s="40" t="s">
        <v>4</v>
      </c>
      <c r="G1" s="40" t="s">
        <v>53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12</v>
      </c>
      <c r="P1" s="40" t="s">
        <v>13</v>
      </c>
      <c r="Q1" s="40" t="s">
        <v>14</v>
      </c>
      <c r="R1" s="40" t="s">
        <v>15</v>
      </c>
    </row>
    <row r="2" spans="1:18">
      <c r="A2" s="40" t="s">
        <v>16</v>
      </c>
      <c r="B2" s="40" t="s">
        <v>65</v>
      </c>
      <c r="C2" s="40" t="s">
        <v>62</v>
      </c>
      <c r="D2" s="40" t="s">
        <v>181</v>
      </c>
      <c r="E2" s="40">
        <v>0</v>
      </c>
      <c r="F2" s="40">
        <v>862</v>
      </c>
      <c r="G2" s="40">
        <v>65723.324146725994</v>
      </c>
      <c r="H2" s="40">
        <v>1086472404.5696499</v>
      </c>
      <c r="I2" s="40">
        <v>1003918664.29536</v>
      </c>
      <c r="J2" s="40">
        <v>571060027.94039094</v>
      </c>
      <c r="K2" s="40">
        <v>130102747.679911</v>
      </c>
      <c r="L2" s="40">
        <v>64498310.115551397</v>
      </c>
      <c r="M2" s="40">
        <v>21595954.725901999</v>
      </c>
      <c r="N2" s="40">
        <v>17672223.380792499</v>
      </c>
      <c r="O2" s="40">
        <v>10463501.526546599</v>
      </c>
      <c r="P2" s="40">
        <v>8144455.3567895601</v>
      </c>
      <c r="Q2" s="40">
        <v>41439352.438040704</v>
      </c>
      <c r="R2" s="40">
        <v>2955433365.3530698</v>
      </c>
    </row>
    <row r="3" spans="1:18">
      <c r="A3" s="40" t="s">
        <v>16</v>
      </c>
      <c r="B3" s="40" t="s">
        <v>65</v>
      </c>
      <c r="C3" s="40" t="s">
        <v>62</v>
      </c>
      <c r="D3" s="40" t="s">
        <v>180</v>
      </c>
      <c r="E3" s="40">
        <v>0</v>
      </c>
      <c r="F3" s="40">
        <v>5998</v>
      </c>
      <c r="G3" s="40">
        <v>79141281.659604102</v>
      </c>
      <c r="H3" s="40">
        <v>8007871958.7777596</v>
      </c>
      <c r="I3" s="40">
        <v>8332370114.8719301</v>
      </c>
      <c r="J3" s="40">
        <v>6016907998.50947</v>
      </c>
      <c r="K3" s="40">
        <v>1624908311.4930799</v>
      </c>
      <c r="L3" s="40">
        <v>855893482.36942101</v>
      </c>
      <c r="M3" s="40">
        <v>239792708.52975699</v>
      </c>
      <c r="N3" s="40">
        <v>151262801.615789</v>
      </c>
      <c r="O3" s="40">
        <v>100616963.33928899</v>
      </c>
      <c r="P3" s="40">
        <v>67488798.911506802</v>
      </c>
      <c r="Q3" s="40">
        <v>700030468.44661796</v>
      </c>
      <c r="R3" s="40">
        <v>26176284888.5243</v>
      </c>
    </row>
    <row r="4" spans="1:18">
      <c r="A4" s="40" t="s">
        <v>16</v>
      </c>
      <c r="B4" s="40" t="s">
        <v>65</v>
      </c>
      <c r="C4" s="40" t="s">
        <v>62</v>
      </c>
      <c r="D4" s="40" t="s">
        <v>182</v>
      </c>
      <c r="E4" s="40">
        <v>0</v>
      </c>
      <c r="F4" s="40">
        <v>44</v>
      </c>
      <c r="G4" s="40">
        <v>-5.92149262956809E-9</v>
      </c>
      <c r="H4" s="40">
        <v>130703977.94596601</v>
      </c>
      <c r="I4" s="40">
        <v>90208297.541825205</v>
      </c>
      <c r="J4" s="40">
        <v>43808184.579659797</v>
      </c>
      <c r="K4" s="40">
        <v>6423042.6481378898</v>
      </c>
      <c r="L4" s="40">
        <v>3404747.4823920899</v>
      </c>
      <c r="M4" s="40">
        <v>1353898.3124504299</v>
      </c>
      <c r="N4" s="40">
        <v>1353898.3124504299</v>
      </c>
      <c r="O4" s="40">
        <v>896140.478051299</v>
      </c>
      <c r="P4" s="40">
        <v>372268.15952960303</v>
      </c>
      <c r="Q4" s="40">
        <v>21031949.4171426</v>
      </c>
      <c r="R4" s="40">
        <v>299556404.87760502</v>
      </c>
    </row>
    <row r="5" spans="1:18">
      <c r="A5" s="40" t="s">
        <v>16</v>
      </c>
      <c r="B5" s="40" t="s">
        <v>65</v>
      </c>
      <c r="C5" s="40" t="s">
        <v>63</v>
      </c>
      <c r="D5" s="40" t="s">
        <v>181</v>
      </c>
      <c r="E5" s="40">
        <v>0</v>
      </c>
      <c r="F5" s="40">
        <v>977</v>
      </c>
      <c r="G5" s="40">
        <v>3921226.6862153299</v>
      </c>
      <c r="H5" s="40">
        <v>860488658.627882</v>
      </c>
      <c r="I5" s="40">
        <v>362097441.06265903</v>
      </c>
      <c r="J5" s="40">
        <v>134881193.09612501</v>
      </c>
      <c r="K5" s="40">
        <v>19296062.352451399</v>
      </c>
      <c r="L5" s="40">
        <v>10230724.285466</v>
      </c>
      <c r="M5" s="40">
        <v>2223950.7392726098</v>
      </c>
      <c r="N5" s="40">
        <v>1023683.63167119</v>
      </c>
      <c r="O5" s="40">
        <v>2264045.2343053501</v>
      </c>
      <c r="P5" s="40">
        <v>2220525.0404190002</v>
      </c>
      <c r="Q5" s="40">
        <v>6908723.34016898</v>
      </c>
      <c r="R5" s="40">
        <v>1405556234.0966401</v>
      </c>
    </row>
    <row r="6" spans="1:18">
      <c r="A6" s="40" t="s">
        <v>16</v>
      </c>
      <c r="B6" s="40" t="s">
        <v>65</v>
      </c>
      <c r="C6" s="40" t="s">
        <v>63</v>
      </c>
      <c r="D6" s="40" t="s">
        <v>180</v>
      </c>
      <c r="E6" s="40">
        <v>0</v>
      </c>
      <c r="F6" s="40">
        <v>3934</v>
      </c>
      <c r="G6" s="40">
        <v>23544782.897856899</v>
      </c>
      <c r="H6" s="40">
        <v>3639636361.3137002</v>
      </c>
      <c r="I6" s="40">
        <v>2191427486.9867601</v>
      </c>
      <c r="J6" s="40">
        <v>1230743792.71191</v>
      </c>
      <c r="K6" s="40">
        <v>337757694.43271899</v>
      </c>
      <c r="L6" s="40">
        <v>200587992.267952</v>
      </c>
      <c r="M6" s="40">
        <v>52543840.363946304</v>
      </c>
      <c r="N6" s="40">
        <v>39345663.272856899</v>
      </c>
      <c r="O6" s="40">
        <v>28559522.3565985</v>
      </c>
      <c r="P6" s="40">
        <v>25245319.010461699</v>
      </c>
      <c r="Q6" s="40">
        <v>141812565.93327999</v>
      </c>
      <c r="R6" s="40">
        <v>7911205021.5480499</v>
      </c>
    </row>
    <row r="7" spans="1:18">
      <c r="A7" s="40" t="s">
        <v>16</v>
      </c>
      <c r="B7" s="40" t="s">
        <v>65</v>
      </c>
      <c r="C7" s="40" t="s">
        <v>63</v>
      </c>
      <c r="D7" s="40" t="s">
        <v>182</v>
      </c>
      <c r="E7" s="40">
        <v>0</v>
      </c>
      <c r="F7" s="40">
        <v>98</v>
      </c>
      <c r="G7" s="40">
        <v>749015.55145170097</v>
      </c>
      <c r="H7" s="40">
        <v>35973294.843761399</v>
      </c>
      <c r="I7" s="40">
        <v>10702451.3278044</v>
      </c>
      <c r="J7" s="40">
        <v>12581469.5881557</v>
      </c>
      <c r="K7" s="40">
        <v>5147541.1416612603</v>
      </c>
      <c r="L7" s="40">
        <v>3905046.9623471</v>
      </c>
      <c r="M7" s="40">
        <v>1429580.8403487101</v>
      </c>
      <c r="N7" s="40">
        <v>1675038.81384162</v>
      </c>
      <c r="O7" s="40">
        <v>220595.64303759599</v>
      </c>
      <c r="P7" s="40">
        <v>860530.88386430196</v>
      </c>
      <c r="Q7" s="40">
        <v>1933165.5268484999</v>
      </c>
      <c r="R7" s="40">
        <v>75177731.1231222</v>
      </c>
    </row>
    <row r="8" spans="1:18">
      <c r="A8" s="40" t="s">
        <v>16</v>
      </c>
      <c r="B8" s="40" t="s">
        <v>68</v>
      </c>
      <c r="C8" s="40" t="s">
        <v>62</v>
      </c>
      <c r="D8" s="40" t="s">
        <v>181</v>
      </c>
      <c r="E8" s="40">
        <v>0</v>
      </c>
      <c r="F8" s="40">
        <v>11</v>
      </c>
      <c r="G8" s="40">
        <v>1.52795109897852E-10</v>
      </c>
      <c r="H8" s="40">
        <v>4784972.6127421698</v>
      </c>
      <c r="I8" s="40">
        <v>6719671.8011777401</v>
      </c>
      <c r="J8" s="40">
        <v>3618116.56269807</v>
      </c>
      <c r="K8" s="40">
        <v>417828.82852347498</v>
      </c>
      <c r="L8" s="40">
        <v>542176.36050910002</v>
      </c>
      <c r="M8" s="40">
        <v>140242.635308984</v>
      </c>
      <c r="N8" s="40">
        <v>0</v>
      </c>
      <c r="O8" s="40">
        <v>0</v>
      </c>
      <c r="P8" s="40">
        <v>0</v>
      </c>
      <c r="Q8" s="40">
        <v>0</v>
      </c>
      <c r="R8" s="40">
        <v>16223008.8009595</v>
      </c>
    </row>
    <row r="9" spans="1:18">
      <c r="A9" s="40" t="s">
        <v>16</v>
      </c>
      <c r="B9" s="40" t="s">
        <v>68</v>
      </c>
      <c r="C9" s="40" t="s">
        <v>62</v>
      </c>
      <c r="D9" s="40" t="s">
        <v>180</v>
      </c>
    </row>
    <row r="10" spans="1:18">
      <c r="A10" s="40" t="s">
        <v>16</v>
      </c>
      <c r="B10" s="40" t="s">
        <v>68</v>
      </c>
      <c r="C10" s="40" t="s">
        <v>62</v>
      </c>
      <c r="D10" s="40" t="s">
        <v>182</v>
      </c>
      <c r="E10" s="40">
        <v>0</v>
      </c>
      <c r="F10" s="40">
        <v>144</v>
      </c>
      <c r="G10" s="40">
        <v>1.6084413800854201E-9</v>
      </c>
      <c r="H10" s="40">
        <v>106872818.398993</v>
      </c>
      <c r="I10" s="40">
        <v>86832475.4104684</v>
      </c>
      <c r="J10" s="40">
        <v>45622492.9257157</v>
      </c>
      <c r="K10" s="40">
        <v>10952472.426709</v>
      </c>
      <c r="L10" s="40">
        <v>5306669.0842310796</v>
      </c>
      <c r="M10" s="40">
        <v>2190787.4647375499</v>
      </c>
      <c r="N10" s="40">
        <v>1365175.3964563</v>
      </c>
      <c r="O10" s="40">
        <v>1227174.15589968</v>
      </c>
      <c r="P10" s="40">
        <v>925172.42900011095</v>
      </c>
      <c r="Q10" s="40">
        <v>3216039.4213215299</v>
      </c>
      <c r="R10" s="40">
        <v>264511277.11353299</v>
      </c>
    </row>
    <row r="11" spans="1:18">
      <c r="A11" s="40" t="s">
        <v>16</v>
      </c>
      <c r="B11" s="40" t="s">
        <v>68</v>
      </c>
      <c r="C11" s="40" t="s">
        <v>63</v>
      </c>
      <c r="D11" s="40" t="s">
        <v>181</v>
      </c>
      <c r="E11" s="40">
        <v>0</v>
      </c>
      <c r="F11" s="40">
        <v>15</v>
      </c>
      <c r="G11" s="40">
        <v>2.3464963305741502E-10</v>
      </c>
      <c r="H11" s="40">
        <v>8764907.5831134599</v>
      </c>
      <c r="I11" s="40">
        <v>6826650.3034897503</v>
      </c>
      <c r="J11" s="40">
        <v>3300068.62717538</v>
      </c>
      <c r="K11" s="40">
        <v>245839.248026563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19137465.761805199</v>
      </c>
    </row>
    <row r="12" spans="1:18">
      <c r="A12" s="40" t="s">
        <v>16</v>
      </c>
      <c r="B12" s="40" t="s">
        <v>68</v>
      </c>
      <c r="C12" s="40" t="s">
        <v>63</v>
      </c>
      <c r="D12" s="40" t="s">
        <v>180</v>
      </c>
    </row>
    <row r="13" spans="1:18">
      <c r="A13" s="40" t="s">
        <v>16</v>
      </c>
      <c r="B13" s="40" t="s">
        <v>68</v>
      </c>
      <c r="C13" s="40" t="s">
        <v>63</v>
      </c>
      <c r="D13" s="40" t="s">
        <v>182</v>
      </c>
      <c r="E13" s="40">
        <v>0</v>
      </c>
      <c r="F13" s="40">
        <v>159</v>
      </c>
      <c r="G13" s="40">
        <v>6.4295591073459904E-10</v>
      </c>
      <c r="H13" s="40">
        <v>103706209.65574899</v>
      </c>
      <c r="I13" s="40">
        <v>57630795.645392098</v>
      </c>
      <c r="J13" s="40">
        <v>28918427.970386799</v>
      </c>
      <c r="K13" s="40">
        <v>4441828.0979489498</v>
      </c>
      <c r="L13" s="40">
        <v>2071234.4330430301</v>
      </c>
      <c r="M13" s="40">
        <v>773524.04354984302</v>
      </c>
      <c r="N13" s="40">
        <v>597725.14174895105</v>
      </c>
      <c r="O13" s="40">
        <v>440249.25648777501</v>
      </c>
      <c r="P13" s="40">
        <v>440249.25648777501</v>
      </c>
      <c r="Q13" s="40">
        <v>1878664.32436837</v>
      </c>
      <c r="R13" s="40">
        <v>200898907.82516301</v>
      </c>
    </row>
    <row r="14" spans="1:18">
      <c r="A14" s="40" t="s">
        <v>16</v>
      </c>
      <c r="B14" s="40" t="s">
        <v>66</v>
      </c>
      <c r="C14" s="40" t="s">
        <v>62</v>
      </c>
      <c r="D14" s="40" t="s">
        <v>181</v>
      </c>
      <c r="E14" s="40">
        <v>0</v>
      </c>
      <c r="F14" s="40">
        <v>215</v>
      </c>
      <c r="G14" s="40">
        <v>4985299.5031977203</v>
      </c>
      <c r="H14" s="40">
        <v>223393373.85599899</v>
      </c>
      <c r="I14" s="40">
        <v>225481314.23697799</v>
      </c>
      <c r="J14" s="40">
        <v>120870168.937833</v>
      </c>
      <c r="K14" s="40">
        <v>21476600.242355801</v>
      </c>
      <c r="L14" s="40">
        <v>9714367.9124267306</v>
      </c>
      <c r="M14" s="40">
        <v>2595862.7564453701</v>
      </c>
      <c r="N14" s="40">
        <v>2325560.8186404998</v>
      </c>
      <c r="O14" s="40">
        <v>2178015.2440114701</v>
      </c>
      <c r="P14" s="40">
        <v>1942013.5537675</v>
      </c>
      <c r="Q14" s="40">
        <v>33853158.101388603</v>
      </c>
      <c r="R14" s="40">
        <v>648815735.16304398</v>
      </c>
    </row>
    <row r="15" spans="1:18">
      <c r="A15" s="40" t="s">
        <v>16</v>
      </c>
      <c r="B15" s="40" t="s">
        <v>66</v>
      </c>
      <c r="C15" s="40" t="s">
        <v>62</v>
      </c>
      <c r="D15" s="40" t="s">
        <v>180</v>
      </c>
    </row>
    <row r="16" spans="1:18">
      <c r="A16" s="40" t="s">
        <v>16</v>
      </c>
      <c r="B16" s="40" t="s">
        <v>66</v>
      </c>
      <c r="C16" s="40" t="s">
        <v>62</v>
      </c>
      <c r="D16" s="40" t="s">
        <v>182</v>
      </c>
      <c r="E16" s="40">
        <v>0</v>
      </c>
      <c r="F16" s="40">
        <v>151</v>
      </c>
      <c r="G16" s="40">
        <v>5.0351900426903698E-10</v>
      </c>
      <c r="H16" s="40">
        <v>148337254.942065</v>
      </c>
      <c r="I16" s="40">
        <v>102059202.59419499</v>
      </c>
      <c r="J16" s="40">
        <v>44831757.026596501</v>
      </c>
      <c r="K16" s="40">
        <v>7589960.7022718899</v>
      </c>
      <c r="L16" s="40">
        <v>5636918.18998475</v>
      </c>
      <c r="M16" s="40">
        <v>1317610.17749882</v>
      </c>
      <c r="N16" s="40">
        <v>495590.57203805802</v>
      </c>
      <c r="O16" s="40">
        <v>315321.93752184301</v>
      </c>
      <c r="P16" s="40">
        <v>288560.40827407502</v>
      </c>
      <c r="Q16" s="40">
        <v>2342772.7328509898</v>
      </c>
      <c r="R16" s="40">
        <v>313214949.283297</v>
      </c>
    </row>
    <row r="17" spans="1:18">
      <c r="A17" s="40" t="s">
        <v>16</v>
      </c>
      <c r="B17" s="40" t="s">
        <v>66</v>
      </c>
      <c r="C17" s="40" t="s">
        <v>63</v>
      </c>
      <c r="D17" s="40" t="s">
        <v>181</v>
      </c>
      <c r="E17" s="40">
        <v>0</v>
      </c>
      <c r="F17" s="40">
        <v>696</v>
      </c>
      <c r="G17" s="40">
        <v>19272472.3907433</v>
      </c>
      <c r="H17" s="40">
        <v>544375398.64261103</v>
      </c>
      <c r="I17" s="40">
        <v>498200242.96380198</v>
      </c>
      <c r="J17" s="40">
        <v>280052844.28889102</v>
      </c>
      <c r="K17" s="40">
        <v>50853135.565842301</v>
      </c>
      <c r="L17" s="40">
        <v>18242495.893879902</v>
      </c>
      <c r="M17" s="40">
        <v>6457063.2070525102</v>
      </c>
      <c r="N17" s="40">
        <v>3843832.3231325699</v>
      </c>
      <c r="O17" s="40">
        <v>1740078.2632710701</v>
      </c>
      <c r="P17" s="40">
        <v>1278834.32827128</v>
      </c>
      <c r="Q17" s="40">
        <v>8460117.51026351</v>
      </c>
      <c r="R17" s="40">
        <v>1432776515.3777599</v>
      </c>
    </row>
    <row r="18" spans="1:18">
      <c r="A18" s="40" t="s">
        <v>16</v>
      </c>
      <c r="B18" s="40" t="s">
        <v>66</v>
      </c>
      <c r="C18" s="40" t="s">
        <v>63</v>
      </c>
      <c r="D18" s="40" t="s">
        <v>180</v>
      </c>
    </row>
    <row r="19" spans="1:18">
      <c r="A19" s="40" t="s">
        <v>16</v>
      </c>
      <c r="B19" s="40" t="s">
        <v>66</v>
      </c>
      <c r="C19" s="40" t="s">
        <v>63</v>
      </c>
      <c r="D19" s="40" t="s">
        <v>182</v>
      </c>
      <c r="E19" s="40">
        <v>0</v>
      </c>
      <c r="F19" s="40">
        <v>2119</v>
      </c>
      <c r="G19" s="40">
        <v>1355749.8709333499</v>
      </c>
      <c r="H19" s="40">
        <v>1168725158.0481601</v>
      </c>
      <c r="I19" s="40">
        <v>436981198.62910402</v>
      </c>
      <c r="J19" s="40">
        <v>111754514.15401299</v>
      </c>
      <c r="K19" s="40">
        <v>18070107.2004789</v>
      </c>
      <c r="L19" s="40">
        <v>6101172.0873133102</v>
      </c>
      <c r="M19" s="40">
        <v>1713317.3926355101</v>
      </c>
      <c r="N19" s="40">
        <v>990257.03994163196</v>
      </c>
      <c r="O19" s="40">
        <v>647797.13887551904</v>
      </c>
      <c r="P19" s="40">
        <v>351488.48717487598</v>
      </c>
      <c r="Q19" s="40">
        <v>1469117.0521795901</v>
      </c>
      <c r="R19" s="40">
        <v>1748159877.1008101</v>
      </c>
    </row>
    <row r="20" spans="1:18">
      <c r="A20" s="40" t="s">
        <v>16</v>
      </c>
      <c r="B20" s="40" t="s">
        <v>64</v>
      </c>
      <c r="C20" s="40" t="s">
        <v>62</v>
      </c>
      <c r="D20" s="40" t="s">
        <v>181</v>
      </c>
    </row>
    <row r="21" spans="1:18">
      <c r="A21" s="40" t="s">
        <v>16</v>
      </c>
      <c r="B21" s="40" t="s">
        <v>64</v>
      </c>
      <c r="C21" s="40" t="s">
        <v>62</v>
      </c>
      <c r="D21" s="40" t="s">
        <v>180</v>
      </c>
    </row>
    <row r="22" spans="1:18">
      <c r="A22" s="40" t="s">
        <v>16</v>
      </c>
      <c r="B22" s="40" t="s">
        <v>64</v>
      </c>
      <c r="C22" s="40" t="s">
        <v>62</v>
      </c>
      <c r="D22" s="40" t="s">
        <v>182</v>
      </c>
    </row>
    <row r="23" spans="1:18">
      <c r="A23" s="40" t="s">
        <v>16</v>
      </c>
      <c r="B23" s="40" t="s">
        <v>64</v>
      </c>
      <c r="C23" s="40" t="s">
        <v>63</v>
      </c>
      <c r="D23" s="40" t="s">
        <v>181</v>
      </c>
    </row>
    <row r="24" spans="1:18">
      <c r="A24" s="40" t="s">
        <v>16</v>
      </c>
      <c r="B24" s="40" t="s">
        <v>64</v>
      </c>
      <c r="C24" s="40" t="s">
        <v>63</v>
      </c>
      <c r="D24" s="40" t="s">
        <v>180</v>
      </c>
    </row>
    <row r="25" spans="1:18">
      <c r="A25" s="40" t="s">
        <v>16</v>
      </c>
      <c r="B25" s="40" t="s">
        <v>64</v>
      </c>
      <c r="C25" s="40" t="s">
        <v>63</v>
      </c>
      <c r="D25" s="40" t="s">
        <v>182</v>
      </c>
    </row>
    <row r="26" spans="1:18">
      <c r="A26" s="40" t="s">
        <v>16</v>
      </c>
      <c r="B26" s="40" t="s">
        <v>67</v>
      </c>
      <c r="C26" s="40" t="s">
        <v>62</v>
      </c>
      <c r="D26" s="40" t="s">
        <v>181</v>
      </c>
      <c r="E26" s="40">
        <v>0</v>
      </c>
      <c r="F26" s="40">
        <v>304</v>
      </c>
      <c r="G26" s="40">
        <v>27879369.7907455</v>
      </c>
      <c r="H26" s="40">
        <v>427344783.27209198</v>
      </c>
      <c r="I26" s="40">
        <v>507562877.79673398</v>
      </c>
      <c r="J26" s="40">
        <v>469463205.58203501</v>
      </c>
      <c r="K26" s="40">
        <v>211990226.00461501</v>
      </c>
      <c r="L26" s="40">
        <v>130918239.31011</v>
      </c>
      <c r="M26" s="40">
        <v>37477949.880471103</v>
      </c>
      <c r="N26" s="40">
        <v>19126915.596270099</v>
      </c>
      <c r="O26" s="40">
        <v>6460838.6046166997</v>
      </c>
      <c r="P26" s="40">
        <v>3817084.1125828298</v>
      </c>
      <c r="Q26" s="40">
        <v>67002556.805670202</v>
      </c>
      <c r="R26" s="40">
        <v>1909044046.75594</v>
      </c>
    </row>
    <row r="27" spans="1:18">
      <c r="A27" s="40" t="s">
        <v>16</v>
      </c>
      <c r="B27" s="40" t="s">
        <v>67</v>
      </c>
      <c r="C27" s="40" t="s">
        <v>62</v>
      </c>
      <c r="D27" s="40" t="s">
        <v>180</v>
      </c>
      <c r="E27" s="40">
        <v>0</v>
      </c>
      <c r="F27" s="40">
        <v>438</v>
      </c>
      <c r="G27" s="40">
        <v>21838319.167613599</v>
      </c>
      <c r="H27" s="40">
        <v>1244105963.7204299</v>
      </c>
      <c r="I27" s="40">
        <v>1129735039.1435399</v>
      </c>
      <c r="J27" s="40">
        <v>712170064.56484497</v>
      </c>
      <c r="K27" s="40">
        <v>139152759.793596</v>
      </c>
      <c r="L27" s="40">
        <v>96951383.052236706</v>
      </c>
      <c r="M27" s="40">
        <v>35695056.448564999</v>
      </c>
      <c r="N27" s="40">
        <v>22647527.693449698</v>
      </c>
      <c r="O27" s="40">
        <v>9508482.1071296297</v>
      </c>
      <c r="P27" s="40">
        <v>5496416.5086896503</v>
      </c>
      <c r="Q27" s="40">
        <v>42809355.947265998</v>
      </c>
      <c r="R27" s="40">
        <v>3460110368.1473699</v>
      </c>
    </row>
    <row r="28" spans="1:18">
      <c r="A28" s="40" t="s">
        <v>16</v>
      </c>
      <c r="B28" s="40" t="s">
        <v>67</v>
      </c>
      <c r="C28" s="40" t="s">
        <v>62</v>
      </c>
      <c r="D28" s="40" t="s">
        <v>182</v>
      </c>
      <c r="E28" s="40">
        <v>0</v>
      </c>
      <c r="F28" s="40">
        <v>56</v>
      </c>
      <c r="G28" s="40">
        <v>-3.2523530535399901E-9</v>
      </c>
      <c r="H28" s="40">
        <v>68263145.3351008</v>
      </c>
      <c r="I28" s="40">
        <v>90036240.750246897</v>
      </c>
      <c r="J28" s="40">
        <v>71585484.353986293</v>
      </c>
      <c r="K28" s="40">
        <v>15186659.593790499</v>
      </c>
      <c r="L28" s="40">
        <v>10999752.297581799</v>
      </c>
      <c r="M28" s="40">
        <v>3911073.6352556502</v>
      </c>
      <c r="N28" s="40">
        <v>1837353.77663139</v>
      </c>
      <c r="O28" s="40">
        <v>1615837.8301439499</v>
      </c>
      <c r="P28" s="40">
        <v>1320737.72384424</v>
      </c>
      <c r="Q28" s="40">
        <v>2137651.3656992801</v>
      </c>
      <c r="R28" s="40">
        <v>266893936.66228101</v>
      </c>
    </row>
    <row r="29" spans="1:18">
      <c r="A29" s="40" t="s">
        <v>16</v>
      </c>
      <c r="B29" s="40" t="s">
        <v>67</v>
      </c>
      <c r="C29" s="40" t="s">
        <v>63</v>
      </c>
      <c r="D29" s="40" t="s">
        <v>181</v>
      </c>
      <c r="E29" s="40">
        <v>0</v>
      </c>
      <c r="F29" s="40">
        <v>72</v>
      </c>
      <c r="G29" s="40">
        <v>-1.03091224445961E-9</v>
      </c>
      <c r="H29" s="40">
        <v>94876558.269262597</v>
      </c>
      <c r="I29" s="40">
        <v>47127700.513614401</v>
      </c>
      <c r="J29" s="40">
        <v>42961044.3174197</v>
      </c>
      <c r="K29" s="40">
        <v>19814286.2221382</v>
      </c>
      <c r="L29" s="40">
        <v>12126951.241583001</v>
      </c>
      <c r="M29" s="40">
        <v>5239175.1018832</v>
      </c>
      <c r="N29" s="40">
        <v>9750679.9318495505</v>
      </c>
      <c r="O29" s="40">
        <v>8210905.5880310098</v>
      </c>
      <c r="P29" s="40">
        <v>1607112.7157403501</v>
      </c>
      <c r="Q29" s="40">
        <v>19935681.906180698</v>
      </c>
      <c r="R29" s="40">
        <v>261650095.80770299</v>
      </c>
    </row>
    <row r="30" spans="1:18">
      <c r="A30" s="40" t="s">
        <v>16</v>
      </c>
      <c r="B30" s="40" t="s">
        <v>67</v>
      </c>
      <c r="C30" s="40" t="s">
        <v>63</v>
      </c>
      <c r="D30" s="40" t="s">
        <v>180</v>
      </c>
      <c r="E30" s="40">
        <v>0</v>
      </c>
      <c r="F30" s="40">
        <v>153</v>
      </c>
      <c r="G30" s="40">
        <v>824742.52374239499</v>
      </c>
      <c r="H30" s="40">
        <v>308801179.88301301</v>
      </c>
      <c r="I30" s="40">
        <v>240022752.45560101</v>
      </c>
      <c r="J30" s="40">
        <v>128358704.093189</v>
      </c>
      <c r="K30" s="40">
        <v>34696345.746339798</v>
      </c>
      <c r="L30" s="40">
        <v>24837430.702428099</v>
      </c>
      <c r="M30" s="40">
        <v>9796467.5797711201</v>
      </c>
      <c r="N30" s="40">
        <v>9381925.3692573495</v>
      </c>
      <c r="O30" s="40">
        <v>8664504.7752497904</v>
      </c>
      <c r="P30" s="40">
        <v>9899876.4530372098</v>
      </c>
      <c r="Q30" s="40">
        <v>19445662.040223598</v>
      </c>
      <c r="R30" s="40">
        <v>794729591.62185204</v>
      </c>
    </row>
    <row r="31" spans="1:18">
      <c r="A31" s="40" t="s">
        <v>16</v>
      </c>
      <c r="B31" s="40" t="s">
        <v>67</v>
      </c>
      <c r="C31" s="40" t="s">
        <v>63</v>
      </c>
      <c r="D31" s="40" t="s">
        <v>182</v>
      </c>
      <c r="E31" s="40">
        <v>0</v>
      </c>
      <c r="F31" s="40">
        <v>24</v>
      </c>
      <c r="G31" s="40">
        <v>-2.1718733478337502E-9</v>
      </c>
      <c r="H31" s="40">
        <v>72460211.839663893</v>
      </c>
      <c r="I31" s="40">
        <v>41506838.571756102</v>
      </c>
      <c r="J31" s="40">
        <v>18582715.070204299</v>
      </c>
      <c r="K31" s="40">
        <v>7310381.2246633703</v>
      </c>
      <c r="L31" s="40">
        <v>2103493.0957958698</v>
      </c>
      <c r="M31" s="40">
        <v>22672.3417363513</v>
      </c>
      <c r="N31" s="40">
        <v>0</v>
      </c>
      <c r="O31" s="40">
        <v>0</v>
      </c>
      <c r="P31" s="40">
        <v>0</v>
      </c>
      <c r="Q31" s="40">
        <v>0</v>
      </c>
      <c r="R31" s="40">
        <v>141986312.14381999</v>
      </c>
    </row>
    <row r="32" spans="1:18">
      <c r="A32" s="40" t="s">
        <v>16</v>
      </c>
      <c r="B32" s="40" t="s">
        <v>69</v>
      </c>
      <c r="C32" s="40" t="s">
        <v>62</v>
      </c>
      <c r="D32" s="40" t="s">
        <v>181</v>
      </c>
      <c r="E32" s="40">
        <v>0</v>
      </c>
      <c r="F32" s="40">
        <v>7</v>
      </c>
      <c r="G32" s="40">
        <v>1.81898940354586E-11</v>
      </c>
      <c r="H32" s="40">
        <v>4612789.9418850197</v>
      </c>
      <c r="I32" s="40">
        <v>1039939.22268216</v>
      </c>
      <c r="J32" s="40">
        <v>367669.65858420002</v>
      </c>
      <c r="K32" s="40">
        <v>55191.600666219703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6075590.4238176001</v>
      </c>
    </row>
    <row r="33" spans="1:18">
      <c r="A33" s="40" t="s">
        <v>16</v>
      </c>
      <c r="B33" s="40" t="s">
        <v>69</v>
      </c>
      <c r="C33" s="40" t="s">
        <v>62</v>
      </c>
      <c r="D33" s="40" t="s">
        <v>180</v>
      </c>
    </row>
    <row r="34" spans="1:18">
      <c r="A34" s="40" t="s">
        <v>16</v>
      </c>
      <c r="B34" s="40" t="s">
        <v>69</v>
      </c>
      <c r="C34" s="40" t="s">
        <v>62</v>
      </c>
      <c r="D34" s="40" t="s">
        <v>182</v>
      </c>
      <c r="E34" s="40">
        <v>0</v>
      </c>
      <c r="F34" s="40">
        <v>6</v>
      </c>
      <c r="G34" s="40">
        <v>-2.1100277081131899E-10</v>
      </c>
      <c r="H34" s="40">
        <v>2042271.3888628399</v>
      </c>
      <c r="I34" s="40">
        <v>1082375.2741479001</v>
      </c>
      <c r="J34" s="40">
        <v>469836.57622325298</v>
      </c>
      <c r="K34" s="40">
        <v>51232.657343700099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3645715.8965776898</v>
      </c>
    </row>
    <row r="35" spans="1:18">
      <c r="A35" s="40" t="s">
        <v>16</v>
      </c>
      <c r="B35" s="40" t="s">
        <v>69</v>
      </c>
      <c r="C35" s="40" t="s">
        <v>63</v>
      </c>
      <c r="D35" s="40" t="s">
        <v>181</v>
      </c>
      <c r="E35" s="40">
        <v>0</v>
      </c>
      <c r="F35" s="40">
        <v>1</v>
      </c>
      <c r="G35" s="40">
        <v>3.6379788070917101E-12</v>
      </c>
      <c r="H35" s="40">
        <v>301237.44484361098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301237.44484361098</v>
      </c>
    </row>
    <row r="36" spans="1:18">
      <c r="A36" s="40" t="s">
        <v>16</v>
      </c>
      <c r="B36" s="40" t="s">
        <v>69</v>
      </c>
      <c r="C36" s="40" t="s">
        <v>63</v>
      </c>
      <c r="D36" s="40" t="s">
        <v>180</v>
      </c>
    </row>
    <row r="37" spans="1:18">
      <c r="A37" s="40" t="s">
        <v>16</v>
      </c>
      <c r="B37" s="40" t="s">
        <v>69</v>
      </c>
      <c r="C37" s="40" t="s">
        <v>63</v>
      </c>
      <c r="D37" s="40" t="s">
        <v>182</v>
      </c>
      <c r="E37" s="40">
        <v>0</v>
      </c>
      <c r="F37" s="40">
        <v>22</v>
      </c>
      <c r="G37" s="40">
        <v>-1.7462298274040199E-10</v>
      </c>
      <c r="H37" s="40">
        <v>12782392.7977395</v>
      </c>
      <c r="I37" s="40">
        <v>3657353.5866424399</v>
      </c>
      <c r="J37" s="40">
        <v>600869.86212859699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17040616.246510498</v>
      </c>
    </row>
    <row r="38" spans="1:18">
      <c r="A38" s="40" t="s">
        <v>29</v>
      </c>
      <c r="B38" s="40" t="s">
        <v>65</v>
      </c>
      <c r="C38" s="40" t="s">
        <v>62</v>
      </c>
      <c r="D38" s="40" t="s">
        <v>181</v>
      </c>
      <c r="E38" s="40">
        <v>0</v>
      </c>
      <c r="F38" s="40">
        <v>492</v>
      </c>
      <c r="G38" s="40">
        <v>8841044.1167198401</v>
      </c>
      <c r="H38" s="40">
        <v>1262419419.1299701</v>
      </c>
      <c r="I38" s="40">
        <v>1169919068.9581201</v>
      </c>
      <c r="J38" s="40">
        <v>974138745.45793498</v>
      </c>
      <c r="K38" s="40">
        <v>420945333.65554303</v>
      </c>
      <c r="L38" s="40">
        <v>318348385.23445201</v>
      </c>
      <c r="M38" s="40">
        <v>123827338.776521</v>
      </c>
      <c r="N38" s="40">
        <v>100296705.01936001</v>
      </c>
      <c r="O38" s="40">
        <v>80298438.071402103</v>
      </c>
      <c r="P38" s="40">
        <v>64089592.945558697</v>
      </c>
      <c r="Q38" s="40">
        <v>362733043.48521203</v>
      </c>
      <c r="R38" s="40">
        <v>4885857114.8507996</v>
      </c>
    </row>
    <row r="39" spans="1:18">
      <c r="A39" s="40" t="s">
        <v>29</v>
      </c>
      <c r="B39" s="40" t="s">
        <v>65</v>
      </c>
      <c r="C39" s="40" t="s">
        <v>62</v>
      </c>
      <c r="D39" s="40" t="s">
        <v>180</v>
      </c>
      <c r="E39" s="40">
        <v>0</v>
      </c>
      <c r="F39" s="40">
        <v>398</v>
      </c>
      <c r="G39" s="40">
        <v>12385171.363973901</v>
      </c>
      <c r="H39" s="40">
        <v>794665128.05274606</v>
      </c>
      <c r="I39" s="40">
        <v>773720649.90771306</v>
      </c>
      <c r="J39" s="40">
        <v>592113160.96519995</v>
      </c>
      <c r="K39" s="40">
        <v>220326222.06373301</v>
      </c>
      <c r="L39" s="40">
        <v>182578121.07531399</v>
      </c>
      <c r="M39" s="40">
        <v>74413270.617368907</v>
      </c>
      <c r="N39" s="40">
        <v>60523262.826983102</v>
      </c>
      <c r="O39" s="40">
        <v>47757885.464024</v>
      </c>
      <c r="P39" s="40">
        <v>41205513.609504603</v>
      </c>
      <c r="Q39" s="40">
        <v>189381028.21091601</v>
      </c>
      <c r="R39" s="40">
        <v>2989069414.1574798</v>
      </c>
    </row>
    <row r="40" spans="1:18">
      <c r="A40" s="40" t="s">
        <v>29</v>
      </c>
      <c r="B40" s="40" t="s">
        <v>65</v>
      </c>
      <c r="C40" s="40" t="s">
        <v>62</v>
      </c>
      <c r="D40" s="40" t="s">
        <v>182</v>
      </c>
      <c r="E40" s="40">
        <v>0</v>
      </c>
      <c r="F40" s="40">
        <v>176</v>
      </c>
      <c r="G40" s="40">
        <v>1.8158971215598298E-8</v>
      </c>
      <c r="H40" s="40">
        <v>556622028.89199996</v>
      </c>
      <c r="I40" s="40">
        <v>541146858.74573898</v>
      </c>
      <c r="J40" s="40">
        <v>449720687.07824498</v>
      </c>
      <c r="K40" s="40">
        <v>194374123.89161599</v>
      </c>
      <c r="L40" s="40">
        <v>180111359.20438701</v>
      </c>
      <c r="M40" s="40">
        <v>81487112.205909997</v>
      </c>
      <c r="N40" s="40">
        <v>66708011.557354704</v>
      </c>
      <c r="O40" s="40">
        <v>60243611.568334296</v>
      </c>
      <c r="P40" s="40">
        <v>56766198.663815796</v>
      </c>
      <c r="Q40" s="40">
        <v>303340175.26982099</v>
      </c>
      <c r="R40" s="40">
        <v>2490520167.07722</v>
      </c>
    </row>
    <row r="41" spans="1:18">
      <c r="A41" s="40" t="s">
        <v>29</v>
      </c>
      <c r="B41" s="40" t="s">
        <v>65</v>
      </c>
      <c r="C41" s="40" t="s">
        <v>63</v>
      </c>
      <c r="D41" s="40" t="s">
        <v>181</v>
      </c>
      <c r="E41" s="40">
        <v>0</v>
      </c>
      <c r="F41" s="40">
        <v>267</v>
      </c>
      <c r="G41" s="40">
        <v>7291324.8250796404</v>
      </c>
      <c r="H41" s="40">
        <v>453240395.26304299</v>
      </c>
      <c r="I41" s="40">
        <v>197262586.20615101</v>
      </c>
      <c r="J41" s="40">
        <v>103470466.44839101</v>
      </c>
      <c r="K41" s="40">
        <v>47262832.1434559</v>
      </c>
      <c r="L41" s="40">
        <v>43647941.708542101</v>
      </c>
      <c r="M41" s="40">
        <v>20419231.325834401</v>
      </c>
      <c r="N41" s="40">
        <v>19970265.1862243</v>
      </c>
      <c r="O41" s="40">
        <v>17711060.121482398</v>
      </c>
      <c r="P41" s="40">
        <v>15817806.276986299</v>
      </c>
      <c r="Q41" s="40">
        <v>63387871.589730501</v>
      </c>
      <c r="R41" s="40">
        <v>989481781.09492004</v>
      </c>
    </row>
    <row r="42" spans="1:18">
      <c r="A42" s="40" t="s">
        <v>29</v>
      </c>
      <c r="B42" s="40" t="s">
        <v>65</v>
      </c>
      <c r="C42" s="40" t="s">
        <v>63</v>
      </c>
      <c r="D42" s="40" t="s">
        <v>180</v>
      </c>
      <c r="E42" s="40">
        <v>0</v>
      </c>
      <c r="F42" s="40">
        <v>362</v>
      </c>
      <c r="G42" s="40">
        <v>4672.9196153700896</v>
      </c>
      <c r="H42" s="40">
        <v>648639097.74319196</v>
      </c>
      <c r="I42" s="40">
        <v>256454725.43471101</v>
      </c>
      <c r="J42" s="40">
        <v>108525118.043466</v>
      </c>
      <c r="K42" s="40">
        <v>45397622.136719704</v>
      </c>
      <c r="L42" s="40">
        <v>40851337.3613768</v>
      </c>
      <c r="M42" s="40">
        <v>16759176.6635345</v>
      </c>
      <c r="N42" s="40">
        <v>14868630.7224949</v>
      </c>
      <c r="O42" s="40">
        <v>14220111.313250599</v>
      </c>
      <c r="P42" s="40">
        <v>12635151.8963301</v>
      </c>
      <c r="Q42" s="40">
        <v>88326768.069113702</v>
      </c>
      <c r="R42" s="40">
        <v>1246682412.3038001</v>
      </c>
    </row>
    <row r="43" spans="1:18">
      <c r="A43" s="40" t="s">
        <v>29</v>
      </c>
      <c r="B43" s="40" t="s">
        <v>65</v>
      </c>
      <c r="C43" s="40" t="s">
        <v>63</v>
      </c>
      <c r="D43" s="40" t="s">
        <v>182</v>
      </c>
      <c r="E43" s="40">
        <v>0</v>
      </c>
      <c r="F43" s="40">
        <v>90</v>
      </c>
      <c r="G43" s="40">
        <v>3.2778189051896301E-9</v>
      </c>
      <c r="H43" s="40">
        <v>142992825.37263599</v>
      </c>
      <c r="I43" s="40">
        <v>91674205.514546201</v>
      </c>
      <c r="J43" s="40">
        <v>85482342.360531196</v>
      </c>
      <c r="K43" s="40">
        <v>32700112.9303234</v>
      </c>
      <c r="L43" s="40">
        <v>19508011.6232072</v>
      </c>
      <c r="M43" s="40">
        <v>7317241.2780033201</v>
      </c>
      <c r="N43" s="40">
        <v>8642644.3436706495</v>
      </c>
      <c r="O43" s="40">
        <v>8777520.8391981907</v>
      </c>
      <c r="P43" s="40">
        <v>8994345.0495454501</v>
      </c>
      <c r="Q43" s="40">
        <v>27676155.269640099</v>
      </c>
      <c r="R43" s="40">
        <v>433765404.58130199</v>
      </c>
    </row>
    <row r="44" spans="1:18">
      <c r="A44" s="40" t="s">
        <v>29</v>
      </c>
      <c r="B44" s="40" t="s">
        <v>68</v>
      </c>
      <c r="C44" s="40" t="s">
        <v>62</v>
      </c>
      <c r="D44" s="40" t="s">
        <v>181</v>
      </c>
      <c r="E44" s="40">
        <v>0</v>
      </c>
      <c r="F44" s="40">
        <v>5</v>
      </c>
      <c r="G44" s="40">
        <v>-3.7834979593753799E-10</v>
      </c>
      <c r="H44" s="40">
        <v>4487060.7167098597</v>
      </c>
      <c r="I44" s="40">
        <v>12640029.6925939</v>
      </c>
      <c r="J44" s="40">
        <v>9954022.0598601904</v>
      </c>
      <c r="K44" s="40">
        <v>813003.07063453295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27894115.539798498</v>
      </c>
    </row>
    <row r="45" spans="1:18">
      <c r="A45" s="40" t="s">
        <v>29</v>
      </c>
      <c r="B45" s="40" t="s">
        <v>68</v>
      </c>
      <c r="C45" s="40" t="s">
        <v>62</v>
      </c>
      <c r="D45" s="40" t="s">
        <v>180</v>
      </c>
    </row>
    <row r="46" spans="1:18">
      <c r="A46" s="40" t="s">
        <v>29</v>
      </c>
      <c r="B46" s="40" t="s">
        <v>68</v>
      </c>
      <c r="C46" s="40" t="s">
        <v>62</v>
      </c>
      <c r="D46" s="40" t="s">
        <v>182</v>
      </c>
      <c r="E46" s="40">
        <v>0</v>
      </c>
      <c r="F46" s="40">
        <v>32</v>
      </c>
      <c r="G46" s="40">
        <v>-2.7657733880914698E-9</v>
      </c>
      <c r="H46" s="40">
        <v>33502703.573250901</v>
      </c>
      <c r="I46" s="40">
        <v>44244329.890206397</v>
      </c>
      <c r="J46" s="40">
        <v>19392368.087572198</v>
      </c>
      <c r="K46" s="40">
        <v>7289733.7621014304</v>
      </c>
      <c r="L46" s="40">
        <v>8578958.7002980001</v>
      </c>
      <c r="M46" s="40">
        <v>4289479.3501490001</v>
      </c>
      <c r="N46" s="40">
        <v>3838045.1388316401</v>
      </c>
      <c r="O46" s="40">
        <v>3692929.2169396598</v>
      </c>
      <c r="P46" s="40">
        <v>3517558.7640074301</v>
      </c>
      <c r="Q46" s="40">
        <v>22904993.8330082</v>
      </c>
      <c r="R46" s="40">
        <v>151251100.316365</v>
      </c>
    </row>
    <row r="47" spans="1:18">
      <c r="A47" s="40" t="s">
        <v>29</v>
      </c>
      <c r="B47" s="40" t="s">
        <v>68</v>
      </c>
      <c r="C47" s="40" t="s">
        <v>63</v>
      </c>
      <c r="D47" s="40" t="s">
        <v>181</v>
      </c>
      <c r="E47" s="40">
        <v>0</v>
      </c>
      <c r="F47" s="40">
        <v>11</v>
      </c>
      <c r="G47" s="40">
        <v>6.5301719587296196E-10</v>
      </c>
      <c r="H47" s="40">
        <v>23148095.683972001</v>
      </c>
      <c r="I47" s="40">
        <v>10720230.112741301</v>
      </c>
      <c r="J47" s="40">
        <v>963148.55640374904</v>
      </c>
      <c r="K47" s="40">
        <v>139161.24074040999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34970635.593857497</v>
      </c>
    </row>
    <row r="48" spans="1:18">
      <c r="A48" s="40" t="s">
        <v>29</v>
      </c>
      <c r="B48" s="40" t="s">
        <v>68</v>
      </c>
      <c r="C48" s="40" t="s">
        <v>63</v>
      </c>
      <c r="D48" s="40" t="s">
        <v>180</v>
      </c>
    </row>
    <row r="49" spans="1:18">
      <c r="A49" s="40" t="s">
        <v>29</v>
      </c>
      <c r="B49" s="40" t="s">
        <v>68</v>
      </c>
      <c r="C49" s="40" t="s">
        <v>63</v>
      </c>
      <c r="D49" s="40" t="s">
        <v>182</v>
      </c>
      <c r="E49" s="40">
        <v>0</v>
      </c>
      <c r="F49" s="40">
        <v>61</v>
      </c>
      <c r="G49" s="40">
        <v>4.6647983253933498E-9</v>
      </c>
      <c r="H49" s="40">
        <v>163514417.91514</v>
      </c>
      <c r="I49" s="40">
        <v>38401758.918577597</v>
      </c>
      <c r="J49" s="40">
        <v>15832271.794826901</v>
      </c>
      <c r="K49" s="40">
        <v>7968564.3222396905</v>
      </c>
      <c r="L49" s="40">
        <v>2774195.2237999798</v>
      </c>
      <c r="M49" s="40">
        <v>543113.14054508496</v>
      </c>
      <c r="N49" s="40">
        <v>98155.842144318798</v>
      </c>
      <c r="O49" s="40">
        <v>0</v>
      </c>
      <c r="P49" s="40">
        <v>0</v>
      </c>
      <c r="Q49" s="40">
        <v>0</v>
      </c>
      <c r="R49" s="40">
        <v>229132477.15727401</v>
      </c>
    </row>
    <row r="50" spans="1:18">
      <c r="A50" s="40" t="s">
        <v>29</v>
      </c>
      <c r="B50" s="40" t="s">
        <v>66</v>
      </c>
      <c r="C50" s="40" t="s">
        <v>62</v>
      </c>
      <c r="D50" s="40" t="s">
        <v>181</v>
      </c>
      <c r="E50" s="40">
        <v>0</v>
      </c>
      <c r="F50" s="40">
        <v>131</v>
      </c>
      <c r="G50" s="40">
        <v>-2.1736923372373001E-8</v>
      </c>
      <c r="H50" s="40">
        <v>384638566.23757702</v>
      </c>
      <c r="I50" s="40">
        <v>342048099.01657099</v>
      </c>
      <c r="J50" s="40">
        <v>216653715.75569999</v>
      </c>
      <c r="K50" s="40">
        <v>37651581.828120299</v>
      </c>
      <c r="L50" s="40">
        <v>24156808.757275399</v>
      </c>
      <c r="M50" s="40">
        <v>7210088.8300592098</v>
      </c>
      <c r="N50" s="40">
        <v>6257932.2850548197</v>
      </c>
      <c r="O50" s="40">
        <v>3414914.8378790398</v>
      </c>
      <c r="P50" s="40">
        <v>2333597.3139101001</v>
      </c>
      <c r="Q50" s="40">
        <v>8960623.5195523892</v>
      </c>
      <c r="R50" s="40">
        <v>1033325928.3817</v>
      </c>
    </row>
    <row r="51" spans="1:18">
      <c r="A51" s="40" t="s">
        <v>29</v>
      </c>
      <c r="B51" s="40" t="s">
        <v>66</v>
      </c>
      <c r="C51" s="40" t="s">
        <v>62</v>
      </c>
      <c r="D51" s="40" t="s">
        <v>180</v>
      </c>
    </row>
    <row r="52" spans="1:18">
      <c r="A52" s="40" t="s">
        <v>29</v>
      </c>
      <c r="B52" s="40" t="s">
        <v>66</v>
      </c>
      <c r="C52" s="40" t="s">
        <v>62</v>
      </c>
      <c r="D52" s="40" t="s">
        <v>182</v>
      </c>
      <c r="E52" s="40">
        <v>0</v>
      </c>
      <c r="F52" s="40">
        <v>30</v>
      </c>
      <c r="G52" s="40">
        <v>-2.1317418941180201E-9</v>
      </c>
      <c r="H52" s="40">
        <v>57338358.889911599</v>
      </c>
      <c r="I52" s="40">
        <v>38936662.258776203</v>
      </c>
      <c r="J52" s="40">
        <v>22396151.0846745</v>
      </c>
      <c r="K52" s="40">
        <v>5797859.8173093898</v>
      </c>
      <c r="L52" s="40">
        <v>5080429.9265691098</v>
      </c>
      <c r="M52" s="40">
        <v>2077182.88671442</v>
      </c>
      <c r="N52" s="40">
        <v>1749896.6168599599</v>
      </c>
      <c r="O52" s="40">
        <v>1402368.4245452001</v>
      </c>
      <c r="P52" s="40">
        <v>1402368.4245452001</v>
      </c>
      <c r="Q52" s="40">
        <v>3598830.0072048199</v>
      </c>
      <c r="R52" s="40">
        <v>139780108.33711001</v>
      </c>
    </row>
    <row r="53" spans="1:18">
      <c r="A53" s="40" t="s">
        <v>29</v>
      </c>
      <c r="B53" s="40" t="s">
        <v>66</v>
      </c>
      <c r="C53" s="40" t="s">
        <v>63</v>
      </c>
      <c r="D53" s="40" t="s">
        <v>181</v>
      </c>
      <c r="E53" s="40">
        <v>0</v>
      </c>
      <c r="F53" s="40">
        <v>1213</v>
      </c>
      <c r="G53" s="40">
        <v>-2.4577957447036199E-8</v>
      </c>
      <c r="H53" s="40">
        <v>3854186287.4540901</v>
      </c>
      <c r="I53" s="40">
        <v>1903116535.88955</v>
      </c>
      <c r="J53" s="40">
        <v>744952527.63061297</v>
      </c>
      <c r="K53" s="40">
        <v>228189989.66743201</v>
      </c>
      <c r="L53" s="40">
        <v>155298834.678018</v>
      </c>
      <c r="M53" s="40">
        <v>56825067.985206902</v>
      </c>
      <c r="N53" s="40">
        <v>51246973.322917797</v>
      </c>
      <c r="O53" s="40">
        <v>42210510.167427503</v>
      </c>
      <c r="P53" s="40">
        <v>35492189.3952334</v>
      </c>
      <c r="Q53" s="40">
        <v>123270288.92535099</v>
      </c>
      <c r="R53" s="40">
        <v>7194789205.1158504</v>
      </c>
    </row>
    <row r="54" spans="1:18">
      <c r="A54" s="40" t="s">
        <v>29</v>
      </c>
      <c r="B54" s="40" t="s">
        <v>66</v>
      </c>
      <c r="C54" s="40" t="s">
        <v>63</v>
      </c>
      <c r="D54" s="40" t="s">
        <v>180</v>
      </c>
    </row>
    <row r="55" spans="1:18">
      <c r="A55" s="40" t="s">
        <v>29</v>
      </c>
      <c r="B55" s="40" t="s">
        <v>66</v>
      </c>
      <c r="C55" s="40" t="s">
        <v>63</v>
      </c>
      <c r="D55" s="40" t="s">
        <v>182</v>
      </c>
      <c r="E55" s="40">
        <v>0</v>
      </c>
      <c r="F55" s="40">
        <v>1088</v>
      </c>
      <c r="G55" s="40">
        <v>145020926.93241501</v>
      </c>
      <c r="H55" s="40">
        <v>1473927419.62817</v>
      </c>
      <c r="I55" s="40">
        <v>353459246.42245799</v>
      </c>
      <c r="J55" s="40">
        <v>154900620.51654401</v>
      </c>
      <c r="K55" s="40">
        <v>58068826.948920801</v>
      </c>
      <c r="L55" s="40">
        <v>38017872.452904299</v>
      </c>
      <c r="M55" s="40">
        <v>10085677.288229</v>
      </c>
      <c r="N55" s="40">
        <v>8119054.3767614001</v>
      </c>
      <c r="O55" s="40">
        <v>5821164.3143008603</v>
      </c>
      <c r="P55" s="40">
        <v>5075291.5346586704</v>
      </c>
      <c r="Q55" s="40">
        <v>36787895.169039004</v>
      </c>
      <c r="R55" s="40">
        <v>2289283995.5844002</v>
      </c>
    </row>
    <row r="56" spans="1:18">
      <c r="A56" s="40" t="s">
        <v>29</v>
      </c>
      <c r="B56" s="40" t="s">
        <v>64</v>
      </c>
      <c r="C56" s="40" t="s">
        <v>62</v>
      </c>
      <c r="D56" s="40" t="s">
        <v>181</v>
      </c>
    </row>
    <row r="57" spans="1:18">
      <c r="A57" s="40" t="s">
        <v>29</v>
      </c>
      <c r="B57" s="40" t="s">
        <v>64</v>
      </c>
      <c r="C57" s="40" t="s">
        <v>62</v>
      </c>
      <c r="D57" s="40" t="s">
        <v>180</v>
      </c>
    </row>
    <row r="58" spans="1:18">
      <c r="A58" s="40" t="s">
        <v>29</v>
      </c>
      <c r="B58" s="40" t="s">
        <v>64</v>
      </c>
      <c r="C58" s="40" t="s">
        <v>62</v>
      </c>
      <c r="D58" s="40" t="s">
        <v>182</v>
      </c>
    </row>
    <row r="59" spans="1:18">
      <c r="A59" s="40" t="s">
        <v>29</v>
      </c>
      <c r="B59" s="40" t="s">
        <v>64</v>
      </c>
      <c r="C59" s="40" t="s">
        <v>63</v>
      </c>
      <c r="D59" s="40" t="s">
        <v>181</v>
      </c>
    </row>
    <row r="60" spans="1:18">
      <c r="A60" s="40" t="s">
        <v>29</v>
      </c>
      <c r="B60" s="40" t="s">
        <v>64</v>
      </c>
      <c r="C60" s="40" t="s">
        <v>63</v>
      </c>
      <c r="D60" s="40" t="s">
        <v>180</v>
      </c>
    </row>
    <row r="61" spans="1:18">
      <c r="A61" s="40" t="s">
        <v>29</v>
      </c>
      <c r="B61" s="40" t="s">
        <v>64</v>
      </c>
      <c r="C61" s="40" t="s">
        <v>63</v>
      </c>
      <c r="D61" s="40" t="s">
        <v>182</v>
      </c>
      <c r="E61" s="40">
        <v>0</v>
      </c>
      <c r="F61" s="40">
        <v>1980</v>
      </c>
      <c r="G61" s="40">
        <v>698448792.205338</v>
      </c>
      <c r="H61" s="40">
        <v>1552383201.4284401</v>
      </c>
      <c r="I61" s="40">
        <v>1005124515.91234</v>
      </c>
      <c r="J61" s="40">
        <v>776523516.01778603</v>
      </c>
      <c r="K61" s="40">
        <v>226061020.10228601</v>
      </c>
      <c r="L61" s="40">
        <v>146131561.169671</v>
      </c>
      <c r="M61" s="40">
        <v>54904263.275634103</v>
      </c>
      <c r="N61" s="40">
        <v>41076874.824611902</v>
      </c>
      <c r="O61" s="40">
        <v>31206031.168997001</v>
      </c>
      <c r="P61" s="40">
        <v>20962539.689911202</v>
      </c>
      <c r="Q61" s="40">
        <v>169323679.42721099</v>
      </c>
      <c r="R61" s="40">
        <v>4722145995.22223</v>
      </c>
    </row>
    <row r="62" spans="1:18">
      <c r="A62" s="40" t="s">
        <v>29</v>
      </c>
      <c r="B62" s="40" t="s">
        <v>67</v>
      </c>
      <c r="C62" s="40" t="s">
        <v>62</v>
      </c>
      <c r="D62" s="40" t="s">
        <v>181</v>
      </c>
      <c r="E62" s="40">
        <v>0</v>
      </c>
      <c r="F62" s="40">
        <v>10</v>
      </c>
      <c r="G62" s="40">
        <v>-2.17696651816368E-8</v>
      </c>
      <c r="H62" s="40">
        <v>157486226.752184</v>
      </c>
      <c r="I62" s="40">
        <v>106653859.0122</v>
      </c>
      <c r="J62" s="40">
        <v>88386506.495202407</v>
      </c>
      <c r="K62" s="40">
        <v>37080429.356410697</v>
      </c>
      <c r="L62" s="40">
        <v>23109193.288212001</v>
      </c>
      <c r="M62" s="40">
        <v>5261644.1372934198</v>
      </c>
      <c r="N62" s="40">
        <v>5261644.1372934198</v>
      </c>
      <c r="O62" s="40">
        <v>5261644.1372934198</v>
      </c>
      <c r="P62" s="40">
        <v>5167915.9998069396</v>
      </c>
      <c r="Q62" s="40">
        <v>7604382.9645726904</v>
      </c>
      <c r="R62" s="40">
        <v>441273446.280469</v>
      </c>
    </row>
    <row r="63" spans="1:18">
      <c r="A63" s="40" t="s">
        <v>29</v>
      </c>
      <c r="B63" s="40" t="s">
        <v>67</v>
      </c>
      <c r="C63" s="40" t="s">
        <v>62</v>
      </c>
      <c r="D63" s="40" t="s">
        <v>180</v>
      </c>
      <c r="E63" s="40">
        <v>0</v>
      </c>
      <c r="F63" s="40">
        <v>57</v>
      </c>
      <c r="G63" s="40">
        <v>1.7003912944346699E-8</v>
      </c>
      <c r="H63" s="40">
        <v>241500021.58364099</v>
      </c>
      <c r="I63" s="40">
        <v>250933669.64606899</v>
      </c>
      <c r="J63" s="40">
        <v>271104086.66951603</v>
      </c>
      <c r="K63" s="40">
        <v>134335922.36224899</v>
      </c>
      <c r="L63" s="40">
        <v>122055272.58788399</v>
      </c>
      <c r="M63" s="40">
        <v>46090475.041070499</v>
      </c>
      <c r="N63" s="40">
        <v>30495801.843474001</v>
      </c>
      <c r="O63" s="40">
        <v>27638581.042816501</v>
      </c>
      <c r="P63" s="40">
        <v>25747831.902385801</v>
      </c>
      <c r="Q63" s="40">
        <v>166069191.523918</v>
      </c>
      <c r="R63" s="40">
        <v>1315970854.2030201</v>
      </c>
    </row>
    <row r="64" spans="1:18">
      <c r="A64" s="40" t="s">
        <v>29</v>
      </c>
      <c r="B64" s="40" t="s">
        <v>67</v>
      </c>
      <c r="C64" s="40" t="s">
        <v>62</v>
      </c>
      <c r="D64" s="40" t="s">
        <v>182</v>
      </c>
      <c r="E64" s="40">
        <v>0</v>
      </c>
      <c r="F64" s="40">
        <v>20</v>
      </c>
      <c r="G64" s="40">
        <v>8.1636244431138006E-9</v>
      </c>
      <c r="H64" s="40">
        <v>141524621.75627899</v>
      </c>
      <c r="I64" s="40">
        <v>144342141.89777401</v>
      </c>
      <c r="J64" s="40">
        <v>104396311.332499</v>
      </c>
      <c r="K64" s="40">
        <v>49228134.419841804</v>
      </c>
      <c r="L64" s="40">
        <v>38711801.240217403</v>
      </c>
      <c r="M64" s="40">
        <v>18798346.906264901</v>
      </c>
      <c r="N64" s="40">
        <v>12109640.958571199</v>
      </c>
      <c r="O64" s="40">
        <v>10479228.189271299</v>
      </c>
      <c r="P64" s="40">
        <v>6126702.5337322596</v>
      </c>
      <c r="Q64" s="40">
        <v>20303132.810063701</v>
      </c>
      <c r="R64" s="40">
        <v>546020062.04451394</v>
      </c>
    </row>
    <row r="65" spans="1:18">
      <c r="A65" s="40" t="s">
        <v>29</v>
      </c>
      <c r="B65" s="40" t="s">
        <v>67</v>
      </c>
      <c r="C65" s="40" t="s">
        <v>63</v>
      </c>
      <c r="D65" s="40" t="s">
        <v>181</v>
      </c>
      <c r="E65" s="40">
        <v>0</v>
      </c>
      <c r="F65" s="40">
        <v>2</v>
      </c>
      <c r="G65" s="40">
        <v>3.0267983675003101E-9</v>
      </c>
      <c r="H65" s="40">
        <v>21566341.926373299</v>
      </c>
      <c r="I65" s="40">
        <v>9724159.2762160003</v>
      </c>
      <c r="J65" s="40">
        <v>9724159.2762160003</v>
      </c>
      <c r="K65" s="40">
        <v>4862079.6381080002</v>
      </c>
      <c r="L65" s="40">
        <v>4862079.6381080002</v>
      </c>
      <c r="M65" s="40">
        <v>2431039.8190540001</v>
      </c>
      <c r="N65" s="40">
        <v>2431039.8190540001</v>
      </c>
      <c r="O65" s="40">
        <v>2431039.8190540001</v>
      </c>
      <c r="P65" s="40">
        <v>2431039.8190540001</v>
      </c>
      <c r="Q65" s="40">
        <v>20419409.662452199</v>
      </c>
      <c r="R65" s="40">
        <v>80882388.693689495</v>
      </c>
    </row>
    <row r="66" spans="1:18">
      <c r="A66" s="40" t="s">
        <v>29</v>
      </c>
      <c r="B66" s="40" t="s">
        <v>67</v>
      </c>
      <c r="C66" s="40" t="s">
        <v>63</v>
      </c>
      <c r="D66" s="40" t="s">
        <v>180</v>
      </c>
      <c r="E66" s="40">
        <v>0</v>
      </c>
      <c r="F66" s="40">
        <v>7</v>
      </c>
      <c r="G66" s="40">
        <v>3.7689460441470097E-9</v>
      </c>
      <c r="H66" s="40">
        <v>33084284.250848301</v>
      </c>
      <c r="I66" s="40">
        <v>6487161.7649453497</v>
      </c>
      <c r="J66" s="40">
        <v>7337559.5487140398</v>
      </c>
      <c r="K66" s="40">
        <v>4410529.0601473497</v>
      </c>
      <c r="L66" s="40">
        <v>4410529.0601473497</v>
      </c>
      <c r="M66" s="40">
        <v>2205264.5300736702</v>
      </c>
      <c r="N66" s="40">
        <v>2205264.5300736702</v>
      </c>
      <c r="O66" s="40">
        <v>2205264.5300736702</v>
      </c>
      <c r="P66" s="40">
        <v>1020105.40162256</v>
      </c>
      <c r="Q66" s="40">
        <v>4207332.0435212301</v>
      </c>
      <c r="R66" s="40">
        <v>67573294.720167205</v>
      </c>
    </row>
    <row r="67" spans="1:18">
      <c r="A67" s="40" t="s">
        <v>29</v>
      </c>
      <c r="B67" s="40" t="s">
        <v>67</v>
      </c>
      <c r="C67" s="40" t="s">
        <v>63</v>
      </c>
      <c r="D67" s="40" t="s">
        <v>182</v>
      </c>
      <c r="E67" s="40">
        <v>0</v>
      </c>
      <c r="F67" s="40">
        <v>5</v>
      </c>
      <c r="G67" s="40">
        <v>8.7311491370201098E-11</v>
      </c>
      <c r="H67" s="40">
        <v>13938480.005165</v>
      </c>
      <c r="I67" s="40">
        <v>14924776.2775559</v>
      </c>
      <c r="J67" s="40">
        <v>22082899.987072501</v>
      </c>
      <c r="K67" s="40">
        <v>6128832.2049786998</v>
      </c>
      <c r="L67" s="40">
        <v>3310214.8963193102</v>
      </c>
      <c r="M67" s="40">
        <v>0</v>
      </c>
      <c r="N67" s="40">
        <v>0</v>
      </c>
      <c r="O67" s="40">
        <v>0</v>
      </c>
      <c r="P67" s="40">
        <v>0</v>
      </c>
      <c r="Q67" s="40">
        <v>6548375.9360962501</v>
      </c>
      <c r="R67" s="40">
        <v>66933579.307187699</v>
      </c>
    </row>
    <row r="68" spans="1:18">
      <c r="A68" s="40" t="s">
        <v>29</v>
      </c>
      <c r="B68" s="40" t="s">
        <v>69</v>
      </c>
      <c r="C68" s="40" t="s">
        <v>62</v>
      </c>
      <c r="D68" s="40" t="s">
        <v>181</v>
      </c>
    </row>
    <row r="69" spans="1:18">
      <c r="A69" s="40" t="s">
        <v>29</v>
      </c>
      <c r="B69" s="40" t="s">
        <v>69</v>
      </c>
      <c r="C69" s="40" t="s">
        <v>62</v>
      </c>
      <c r="D69" s="40" t="s">
        <v>180</v>
      </c>
    </row>
    <row r="70" spans="1:18">
      <c r="A70" s="40" t="s">
        <v>29</v>
      </c>
      <c r="B70" s="40" t="s">
        <v>69</v>
      </c>
      <c r="C70" s="40" t="s">
        <v>62</v>
      </c>
      <c r="D70" s="40" t="s">
        <v>182</v>
      </c>
    </row>
    <row r="71" spans="1:18">
      <c r="A71" s="40" t="s">
        <v>29</v>
      </c>
      <c r="B71" s="40" t="s">
        <v>69</v>
      </c>
      <c r="C71" s="40" t="s">
        <v>63</v>
      </c>
      <c r="D71" s="40" t="s">
        <v>181</v>
      </c>
      <c r="E71" s="40">
        <v>0</v>
      </c>
      <c r="F71" s="40">
        <v>1</v>
      </c>
      <c r="G71" s="40">
        <v>0</v>
      </c>
      <c r="H71" s="40">
        <v>1261189.39407883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1261189.39407883</v>
      </c>
    </row>
    <row r="72" spans="1:18">
      <c r="A72" s="40" t="s">
        <v>29</v>
      </c>
      <c r="B72" s="40" t="s">
        <v>69</v>
      </c>
      <c r="C72" s="40" t="s">
        <v>63</v>
      </c>
      <c r="D72" s="40" t="s">
        <v>180</v>
      </c>
    </row>
    <row r="73" spans="1:18">
      <c r="A73" s="40" t="s">
        <v>29</v>
      </c>
      <c r="B73" s="40" t="s">
        <v>69</v>
      </c>
      <c r="C73" s="40" t="s">
        <v>63</v>
      </c>
      <c r="D73" s="40" t="s">
        <v>182</v>
      </c>
      <c r="E73" s="40">
        <v>0</v>
      </c>
      <c r="F73" s="40">
        <v>4</v>
      </c>
      <c r="G73" s="40">
        <v>-1.7462298274040199E-10</v>
      </c>
      <c r="H73" s="40">
        <v>2761845.1247617099</v>
      </c>
      <c r="I73" s="40">
        <v>1130601.2758553899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3892446.4006170998</v>
      </c>
    </row>
    <row r="74" spans="1:18">
      <c r="A74" s="40" t="s">
        <v>30</v>
      </c>
      <c r="B74" s="40" t="s">
        <v>65</v>
      </c>
      <c r="C74" s="40" t="s">
        <v>62</v>
      </c>
      <c r="D74" s="40" t="s">
        <v>181</v>
      </c>
      <c r="E74" s="40">
        <v>0</v>
      </c>
      <c r="F74" s="40">
        <v>4103</v>
      </c>
      <c r="G74" s="40">
        <v>759452.95997210802</v>
      </c>
      <c r="H74" s="40">
        <v>1132589050.4948699</v>
      </c>
      <c r="I74" s="40">
        <v>1060910709.33235</v>
      </c>
      <c r="J74" s="40">
        <v>780038504.64101696</v>
      </c>
      <c r="K74" s="40">
        <v>220762605.497704</v>
      </c>
      <c r="L74" s="40">
        <v>100899156.208709</v>
      </c>
      <c r="M74" s="40">
        <v>26536887.279990502</v>
      </c>
      <c r="N74" s="40">
        <v>18073489.514768101</v>
      </c>
      <c r="O74" s="40">
        <v>12711497.427132299</v>
      </c>
      <c r="P74" s="40">
        <v>9709477.1807623506</v>
      </c>
      <c r="Q74" s="40">
        <v>23201921.710361999</v>
      </c>
      <c r="R74" s="40">
        <v>3386192752.2476301</v>
      </c>
    </row>
    <row r="75" spans="1:18">
      <c r="A75" s="40" t="s">
        <v>30</v>
      </c>
      <c r="B75" s="40" t="s">
        <v>65</v>
      </c>
      <c r="C75" s="40" t="s">
        <v>62</v>
      </c>
      <c r="D75" s="40" t="s">
        <v>180</v>
      </c>
      <c r="E75" s="40">
        <v>0</v>
      </c>
      <c r="F75" s="40">
        <v>7421</v>
      </c>
      <c r="G75" s="40">
        <v>10483269.175215701</v>
      </c>
      <c r="H75" s="40">
        <v>2182671559.4032998</v>
      </c>
      <c r="I75" s="40">
        <v>2045791337.7161801</v>
      </c>
      <c r="J75" s="40">
        <v>1589158750.7432899</v>
      </c>
      <c r="K75" s="40">
        <v>396686474.83482599</v>
      </c>
      <c r="L75" s="40">
        <v>179497689.46557599</v>
      </c>
      <c r="M75" s="40">
        <v>48933205.6068611</v>
      </c>
      <c r="N75" s="40">
        <v>34756552.4691291</v>
      </c>
      <c r="O75" s="40">
        <v>25860065.528113399</v>
      </c>
      <c r="P75" s="40">
        <v>18715010.236494001</v>
      </c>
      <c r="Q75" s="40">
        <v>81456611.748194396</v>
      </c>
      <c r="R75" s="40">
        <v>6614010526.9271898</v>
      </c>
    </row>
    <row r="76" spans="1:18">
      <c r="A76" s="40" t="s">
        <v>30</v>
      </c>
      <c r="B76" s="40" t="s">
        <v>65</v>
      </c>
      <c r="C76" s="40" t="s">
        <v>62</v>
      </c>
      <c r="D76" s="40" t="s">
        <v>182</v>
      </c>
      <c r="E76" s="40">
        <v>0</v>
      </c>
      <c r="F76" s="40">
        <v>102</v>
      </c>
      <c r="G76" s="40">
        <v>-3.0468072509393101E-10</v>
      </c>
      <c r="H76" s="40">
        <v>32137329.0513428</v>
      </c>
      <c r="I76" s="40">
        <v>25555215.691127699</v>
      </c>
      <c r="J76" s="40">
        <v>17058603.079853501</v>
      </c>
      <c r="K76" s="40">
        <v>4750779.1129609998</v>
      </c>
      <c r="L76" s="40">
        <v>2294772.71162281</v>
      </c>
      <c r="M76" s="40">
        <v>641257.29108944198</v>
      </c>
      <c r="N76" s="40">
        <v>491408.86479240598</v>
      </c>
      <c r="O76" s="40">
        <v>263537.96112390899</v>
      </c>
      <c r="P76" s="40">
        <v>180318.86261164999</v>
      </c>
      <c r="Q76" s="40">
        <v>428801.45614310901</v>
      </c>
      <c r="R76" s="40">
        <v>83802024.082668304</v>
      </c>
    </row>
    <row r="77" spans="1:18">
      <c r="A77" s="40" t="s">
        <v>30</v>
      </c>
      <c r="B77" s="40" t="s">
        <v>65</v>
      </c>
      <c r="C77" s="40" t="s">
        <v>63</v>
      </c>
      <c r="D77" s="40" t="s">
        <v>181</v>
      </c>
      <c r="E77" s="40">
        <v>0</v>
      </c>
      <c r="F77" s="40">
        <v>2442</v>
      </c>
      <c r="G77" s="40">
        <v>461484.02996861801</v>
      </c>
      <c r="H77" s="40">
        <v>575291917.41048098</v>
      </c>
      <c r="I77" s="40">
        <v>418294392.733702</v>
      </c>
      <c r="J77" s="40">
        <v>239404080.48433301</v>
      </c>
      <c r="K77" s="40">
        <v>45189618.413212098</v>
      </c>
      <c r="L77" s="40">
        <v>15677128.7446911</v>
      </c>
      <c r="M77" s="40">
        <v>3814048.3627819601</v>
      </c>
      <c r="N77" s="40">
        <v>2467863.0214079199</v>
      </c>
      <c r="O77" s="40">
        <v>1690714.4372167101</v>
      </c>
      <c r="P77" s="40">
        <v>1320659.2117619901</v>
      </c>
      <c r="Q77" s="40">
        <v>2416494.97119423</v>
      </c>
      <c r="R77" s="40">
        <v>1306028401.82075</v>
      </c>
    </row>
    <row r="78" spans="1:18">
      <c r="A78" s="40" t="s">
        <v>30</v>
      </c>
      <c r="B78" s="40" t="s">
        <v>65</v>
      </c>
      <c r="C78" s="40" t="s">
        <v>63</v>
      </c>
      <c r="D78" s="40" t="s">
        <v>180</v>
      </c>
      <c r="E78" s="40">
        <v>0</v>
      </c>
      <c r="F78" s="40">
        <v>4527</v>
      </c>
      <c r="G78" s="40">
        <v>971576.20128189796</v>
      </c>
      <c r="H78" s="40">
        <v>1081876687.5910299</v>
      </c>
      <c r="I78" s="40">
        <v>788625662.42813897</v>
      </c>
      <c r="J78" s="40">
        <v>479328396.99746197</v>
      </c>
      <c r="K78" s="40">
        <v>74172598.824174196</v>
      </c>
      <c r="L78" s="40">
        <v>26741335.1692021</v>
      </c>
      <c r="M78" s="40">
        <v>6776076.9179390902</v>
      </c>
      <c r="N78" s="40">
        <v>4805396.6932693198</v>
      </c>
      <c r="O78" s="40">
        <v>3185604.3245771201</v>
      </c>
      <c r="P78" s="40">
        <v>2153242.0370854498</v>
      </c>
      <c r="Q78" s="40">
        <v>14510875.861795001</v>
      </c>
      <c r="R78" s="40">
        <v>2483147453.0459499</v>
      </c>
    </row>
    <row r="79" spans="1:18">
      <c r="A79" s="40" t="s">
        <v>30</v>
      </c>
      <c r="B79" s="40" t="s">
        <v>65</v>
      </c>
      <c r="C79" s="40" t="s">
        <v>63</v>
      </c>
      <c r="D79" s="40" t="s">
        <v>182</v>
      </c>
      <c r="E79" s="40">
        <v>0</v>
      </c>
      <c r="F79" s="40">
        <v>22</v>
      </c>
      <c r="G79" s="40">
        <v>-2.25554686039686E-10</v>
      </c>
      <c r="H79" s="40">
        <v>4964643.5988835199</v>
      </c>
      <c r="I79" s="40">
        <v>3797932.1052674698</v>
      </c>
      <c r="J79" s="40">
        <v>1909761.54413376</v>
      </c>
      <c r="K79" s="40">
        <v>281355.09085484198</v>
      </c>
      <c r="L79" s="40">
        <v>78738.041706149001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11032430.380845699</v>
      </c>
    </row>
    <row r="80" spans="1:18">
      <c r="A80" s="40" t="s">
        <v>30</v>
      </c>
      <c r="B80" s="40" t="s">
        <v>68</v>
      </c>
      <c r="C80" s="40" t="s">
        <v>62</v>
      </c>
      <c r="D80" s="40" t="s">
        <v>181</v>
      </c>
      <c r="E80" s="40">
        <v>0</v>
      </c>
      <c r="F80" s="40">
        <v>171</v>
      </c>
      <c r="G80" s="40">
        <v>7.4066974775632802E-10</v>
      </c>
      <c r="H80" s="40">
        <v>45066905.479452796</v>
      </c>
      <c r="I80" s="40">
        <v>39770956.142454103</v>
      </c>
      <c r="J80" s="40">
        <v>28494148.0312659</v>
      </c>
      <c r="K80" s="40">
        <v>8171691.3656964898</v>
      </c>
      <c r="L80" s="40">
        <v>4931868.2669747602</v>
      </c>
      <c r="M80" s="40">
        <v>1639450.0578079401</v>
      </c>
      <c r="N80" s="40">
        <v>1162826.40278542</v>
      </c>
      <c r="O80" s="40">
        <v>657128.14520465303</v>
      </c>
      <c r="P80" s="40">
        <v>479366.89721255301</v>
      </c>
      <c r="Q80" s="40">
        <v>2116833.9498127201</v>
      </c>
      <c r="R80" s="40">
        <v>132491174.738667</v>
      </c>
    </row>
    <row r="81" spans="1:18">
      <c r="A81" s="40" t="s">
        <v>30</v>
      </c>
      <c r="B81" s="40" t="s">
        <v>68</v>
      </c>
      <c r="C81" s="40" t="s">
        <v>62</v>
      </c>
      <c r="D81" s="40" t="s">
        <v>180</v>
      </c>
    </row>
    <row r="82" spans="1:18">
      <c r="A82" s="40" t="s">
        <v>30</v>
      </c>
      <c r="B82" s="40" t="s">
        <v>68</v>
      </c>
      <c r="C82" s="40" t="s">
        <v>62</v>
      </c>
      <c r="D82" s="40" t="s">
        <v>182</v>
      </c>
      <c r="E82" s="40">
        <v>0</v>
      </c>
      <c r="F82" s="40">
        <v>891</v>
      </c>
      <c r="G82" s="40">
        <v>534070.31595081103</v>
      </c>
      <c r="H82" s="40">
        <v>216360997.63440901</v>
      </c>
      <c r="I82" s="40">
        <v>199239798.16234899</v>
      </c>
      <c r="J82" s="40">
        <v>156047339.46916899</v>
      </c>
      <c r="K82" s="40">
        <v>47142244.583429299</v>
      </c>
      <c r="L82" s="40">
        <v>28094438.8814991</v>
      </c>
      <c r="M82" s="40">
        <v>8036620.00865079</v>
      </c>
      <c r="N82" s="40">
        <v>5156871.0258950302</v>
      </c>
      <c r="O82" s="40">
        <v>2878209.6374936998</v>
      </c>
      <c r="P82" s="40">
        <v>1869404.3026560401</v>
      </c>
      <c r="Q82" s="40">
        <v>5303958.1190216802</v>
      </c>
      <c r="R82" s="40">
        <v>670663952.14052403</v>
      </c>
    </row>
    <row r="83" spans="1:18">
      <c r="A83" s="40" t="s">
        <v>30</v>
      </c>
      <c r="B83" s="40" t="s">
        <v>68</v>
      </c>
      <c r="C83" s="40" t="s">
        <v>63</v>
      </c>
      <c r="D83" s="40" t="s">
        <v>181</v>
      </c>
      <c r="E83" s="40">
        <v>0</v>
      </c>
      <c r="F83" s="40">
        <v>109</v>
      </c>
      <c r="G83" s="40">
        <v>-7.4430772656342004E-10</v>
      </c>
      <c r="H83" s="40">
        <v>23875509.429677099</v>
      </c>
      <c r="I83" s="40">
        <v>21336875.998975601</v>
      </c>
      <c r="J83" s="40">
        <v>15990031.957817599</v>
      </c>
      <c r="K83" s="40">
        <v>3320473.4262517001</v>
      </c>
      <c r="L83" s="40">
        <v>1353066.1712010801</v>
      </c>
      <c r="M83" s="40">
        <v>354386.969476083</v>
      </c>
      <c r="N83" s="40">
        <v>223796.88923082201</v>
      </c>
      <c r="O83" s="40">
        <v>209057.48556592799</v>
      </c>
      <c r="P83" s="40">
        <v>136568.77688377601</v>
      </c>
      <c r="Q83" s="40">
        <v>165392.78140817399</v>
      </c>
      <c r="R83" s="40">
        <v>66965159.886487901</v>
      </c>
    </row>
    <row r="84" spans="1:18">
      <c r="A84" s="40" t="s">
        <v>30</v>
      </c>
      <c r="B84" s="40" t="s">
        <v>68</v>
      </c>
      <c r="C84" s="40" t="s">
        <v>63</v>
      </c>
      <c r="D84" s="40" t="s">
        <v>180</v>
      </c>
    </row>
    <row r="85" spans="1:18">
      <c r="A85" s="40" t="s">
        <v>30</v>
      </c>
      <c r="B85" s="40" t="s">
        <v>68</v>
      </c>
      <c r="C85" s="40" t="s">
        <v>63</v>
      </c>
      <c r="D85" s="40" t="s">
        <v>182</v>
      </c>
      <c r="E85" s="40">
        <v>0</v>
      </c>
      <c r="F85" s="40">
        <v>649</v>
      </c>
      <c r="G85" s="40">
        <v>4.0046188587439201E-11</v>
      </c>
      <c r="H85" s="40">
        <v>147910140.700277</v>
      </c>
      <c r="I85" s="40">
        <v>125424010.277539</v>
      </c>
      <c r="J85" s="40">
        <v>70511992.403318301</v>
      </c>
      <c r="K85" s="40">
        <v>13780137.422469201</v>
      </c>
      <c r="L85" s="40">
        <v>5581144.8688048096</v>
      </c>
      <c r="M85" s="40">
        <v>1179427.98481014</v>
      </c>
      <c r="N85" s="40">
        <v>720676.79769987403</v>
      </c>
      <c r="O85" s="40">
        <v>425983.46895476198</v>
      </c>
      <c r="P85" s="40">
        <v>333823.30177279102</v>
      </c>
      <c r="Q85" s="40">
        <v>872689.80263820698</v>
      </c>
      <c r="R85" s="40">
        <v>366740027.028283</v>
      </c>
    </row>
    <row r="86" spans="1:18">
      <c r="A86" s="40" t="s">
        <v>30</v>
      </c>
      <c r="B86" s="40" t="s">
        <v>66</v>
      </c>
      <c r="C86" s="40" t="s">
        <v>62</v>
      </c>
      <c r="D86" s="40" t="s">
        <v>181</v>
      </c>
      <c r="E86" s="40">
        <v>0</v>
      </c>
      <c r="F86" s="40">
        <v>1137</v>
      </c>
      <c r="G86" s="40">
        <v>1319964.1107183399</v>
      </c>
      <c r="H86" s="40">
        <v>295855911.50425601</v>
      </c>
      <c r="I86" s="40">
        <v>273594148.40284801</v>
      </c>
      <c r="J86" s="40">
        <v>211764988.81521001</v>
      </c>
      <c r="K86" s="40">
        <v>53796550.700070597</v>
      </c>
      <c r="L86" s="40">
        <v>22507399.993021801</v>
      </c>
      <c r="M86" s="40">
        <v>5940176.0017951103</v>
      </c>
      <c r="N86" s="40">
        <v>3712782.50245872</v>
      </c>
      <c r="O86" s="40">
        <v>2404618.74774276</v>
      </c>
      <c r="P86" s="40">
        <v>1732431.6727922601</v>
      </c>
      <c r="Q86" s="40">
        <v>7942700.2415715102</v>
      </c>
      <c r="R86" s="40">
        <v>880571672.69248605</v>
      </c>
    </row>
    <row r="87" spans="1:18">
      <c r="A87" s="40" t="s">
        <v>30</v>
      </c>
      <c r="B87" s="40" t="s">
        <v>66</v>
      </c>
      <c r="C87" s="40" t="s">
        <v>62</v>
      </c>
      <c r="D87" s="40" t="s">
        <v>180</v>
      </c>
    </row>
    <row r="88" spans="1:18">
      <c r="A88" s="40" t="s">
        <v>30</v>
      </c>
      <c r="B88" s="40" t="s">
        <v>66</v>
      </c>
      <c r="C88" s="40" t="s">
        <v>62</v>
      </c>
      <c r="D88" s="40" t="s">
        <v>182</v>
      </c>
      <c r="E88" s="40">
        <v>0</v>
      </c>
      <c r="F88" s="40">
        <v>1205</v>
      </c>
      <c r="G88" s="40">
        <v>-2.10705763947772E-9</v>
      </c>
      <c r="H88" s="40">
        <v>257904777.14430499</v>
      </c>
      <c r="I88" s="40">
        <v>229421666.46121401</v>
      </c>
      <c r="J88" s="40">
        <v>169460467.59556901</v>
      </c>
      <c r="K88" s="40">
        <v>51023402.5770007</v>
      </c>
      <c r="L88" s="40">
        <v>29224524.009791601</v>
      </c>
      <c r="M88" s="40">
        <v>8342459.4922189396</v>
      </c>
      <c r="N88" s="40">
        <v>5775487.1850033598</v>
      </c>
      <c r="O88" s="40">
        <v>3035005.4780457499</v>
      </c>
      <c r="P88" s="40">
        <v>1752710.9796221801</v>
      </c>
      <c r="Q88" s="40">
        <v>4405345.7821538802</v>
      </c>
      <c r="R88" s="40">
        <v>760345846.70492494</v>
      </c>
    </row>
    <row r="89" spans="1:18">
      <c r="A89" s="40" t="s">
        <v>30</v>
      </c>
      <c r="B89" s="40" t="s">
        <v>66</v>
      </c>
      <c r="C89" s="40" t="s">
        <v>63</v>
      </c>
      <c r="D89" s="40" t="s">
        <v>181</v>
      </c>
      <c r="E89" s="40">
        <v>0</v>
      </c>
      <c r="F89" s="40">
        <v>3482</v>
      </c>
      <c r="G89" s="40">
        <v>3037594.6967236102</v>
      </c>
      <c r="H89" s="40">
        <v>807480739.93474102</v>
      </c>
      <c r="I89" s="40">
        <v>730758390.65431404</v>
      </c>
      <c r="J89" s="40">
        <v>524134972.54233402</v>
      </c>
      <c r="K89" s="40">
        <v>101903429.62556399</v>
      </c>
      <c r="L89" s="40">
        <v>36792584.329527199</v>
      </c>
      <c r="M89" s="40">
        <v>9051316.4819955695</v>
      </c>
      <c r="N89" s="40">
        <v>6036972.94899741</v>
      </c>
      <c r="O89" s="40">
        <v>3834930.9975348799</v>
      </c>
      <c r="P89" s="40">
        <v>2624638.3818508899</v>
      </c>
      <c r="Q89" s="40">
        <v>7510296.6297420198</v>
      </c>
      <c r="R89" s="40">
        <v>2233165867.22332</v>
      </c>
    </row>
    <row r="90" spans="1:18">
      <c r="A90" s="40" t="s">
        <v>30</v>
      </c>
      <c r="B90" s="40" t="s">
        <v>66</v>
      </c>
      <c r="C90" s="40" t="s">
        <v>63</v>
      </c>
      <c r="D90" s="40" t="s">
        <v>180</v>
      </c>
    </row>
    <row r="91" spans="1:18">
      <c r="A91" s="40" t="s">
        <v>30</v>
      </c>
      <c r="B91" s="40" t="s">
        <v>66</v>
      </c>
      <c r="C91" s="40" t="s">
        <v>63</v>
      </c>
      <c r="D91" s="40" t="s">
        <v>182</v>
      </c>
      <c r="E91" s="40">
        <v>0</v>
      </c>
      <c r="F91" s="40">
        <v>6489</v>
      </c>
      <c r="G91" s="40">
        <v>324407.42441401299</v>
      </c>
      <c r="H91" s="40">
        <v>1099665746.6596799</v>
      </c>
      <c r="I91" s="40">
        <v>619003065.87026095</v>
      </c>
      <c r="J91" s="40">
        <v>257345024.02837101</v>
      </c>
      <c r="K91" s="40">
        <v>43512678.934260897</v>
      </c>
      <c r="L91" s="40">
        <v>18321424.109370701</v>
      </c>
      <c r="M91" s="40">
        <v>3932478.0566611099</v>
      </c>
      <c r="N91" s="40">
        <v>2253822.3762304899</v>
      </c>
      <c r="O91" s="40">
        <v>1433665.10965738</v>
      </c>
      <c r="P91" s="40">
        <v>936613.88385987503</v>
      </c>
      <c r="Q91" s="40">
        <v>4705583.4257578701</v>
      </c>
      <c r="R91" s="40">
        <v>2051434509.87852</v>
      </c>
    </row>
    <row r="92" spans="1:18">
      <c r="A92" s="40" t="s">
        <v>30</v>
      </c>
      <c r="B92" s="40" t="s">
        <v>64</v>
      </c>
      <c r="C92" s="40" t="s">
        <v>62</v>
      </c>
      <c r="D92" s="40" t="s">
        <v>181</v>
      </c>
    </row>
    <row r="93" spans="1:18">
      <c r="A93" s="40" t="s">
        <v>30</v>
      </c>
      <c r="B93" s="40" t="s">
        <v>64</v>
      </c>
      <c r="C93" s="40" t="s">
        <v>62</v>
      </c>
      <c r="D93" s="40" t="s">
        <v>180</v>
      </c>
    </row>
    <row r="94" spans="1:18">
      <c r="A94" s="40" t="s">
        <v>30</v>
      </c>
      <c r="B94" s="40" t="s">
        <v>64</v>
      </c>
      <c r="C94" s="40" t="s">
        <v>62</v>
      </c>
      <c r="D94" s="40" t="s">
        <v>182</v>
      </c>
    </row>
    <row r="95" spans="1:18">
      <c r="A95" s="40" t="s">
        <v>30</v>
      </c>
      <c r="B95" s="40" t="s">
        <v>64</v>
      </c>
      <c r="C95" s="40" t="s">
        <v>63</v>
      </c>
      <c r="D95" s="40" t="s">
        <v>181</v>
      </c>
    </row>
    <row r="96" spans="1:18">
      <c r="A96" s="40" t="s">
        <v>30</v>
      </c>
      <c r="B96" s="40" t="s">
        <v>64</v>
      </c>
      <c r="C96" s="40" t="s">
        <v>63</v>
      </c>
      <c r="D96" s="40" t="s">
        <v>180</v>
      </c>
    </row>
    <row r="97" spans="1:18">
      <c r="A97" s="40" t="s">
        <v>30</v>
      </c>
      <c r="B97" s="40" t="s">
        <v>64</v>
      </c>
      <c r="C97" s="40" t="s">
        <v>63</v>
      </c>
      <c r="D97" s="40" t="s">
        <v>182</v>
      </c>
    </row>
    <row r="98" spans="1:18">
      <c r="A98" s="40" t="s">
        <v>30</v>
      </c>
      <c r="B98" s="40" t="s">
        <v>67</v>
      </c>
      <c r="C98" s="40" t="s">
        <v>62</v>
      </c>
      <c r="D98" s="40" t="s">
        <v>181</v>
      </c>
      <c r="E98" s="40">
        <v>0</v>
      </c>
      <c r="F98" s="40">
        <v>3</v>
      </c>
      <c r="G98" s="40">
        <v>-2.0190782379358999E-10</v>
      </c>
      <c r="H98" s="40">
        <v>773512.66969899996</v>
      </c>
      <c r="I98" s="40">
        <v>773512.66969899996</v>
      </c>
      <c r="J98" s="40">
        <v>773512.66969899996</v>
      </c>
      <c r="K98" s="40">
        <v>261069.55502584801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2581607.5641228501</v>
      </c>
    </row>
    <row r="99" spans="1:18">
      <c r="A99" s="40" t="s">
        <v>30</v>
      </c>
      <c r="B99" s="40" t="s">
        <v>67</v>
      </c>
      <c r="C99" s="40" t="s">
        <v>62</v>
      </c>
      <c r="D99" s="40" t="s">
        <v>180</v>
      </c>
    </row>
    <row r="100" spans="1:18">
      <c r="A100" s="40" t="s">
        <v>30</v>
      </c>
      <c r="B100" s="40" t="s">
        <v>67</v>
      </c>
      <c r="C100" s="40" t="s">
        <v>62</v>
      </c>
      <c r="D100" s="40" t="s">
        <v>182</v>
      </c>
      <c r="E100" s="40">
        <v>0</v>
      </c>
      <c r="F100" s="40">
        <v>1</v>
      </c>
      <c r="G100" s="40">
        <v>1.6370904631912701E-10</v>
      </c>
      <c r="H100" s="40">
        <v>486207.96381079999</v>
      </c>
      <c r="I100" s="40">
        <v>486207.96381079999</v>
      </c>
      <c r="J100" s="40">
        <v>486207.96381079999</v>
      </c>
      <c r="K100" s="40">
        <v>19769.778363215901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1478393.66979562</v>
      </c>
    </row>
    <row r="101" spans="1:18">
      <c r="A101" s="40" t="s">
        <v>30</v>
      </c>
      <c r="B101" s="40" t="s">
        <v>67</v>
      </c>
      <c r="C101" s="40" t="s">
        <v>63</v>
      </c>
      <c r="D101" s="40" t="s">
        <v>181</v>
      </c>
      <c r="E101" s="40">
        <v>0</v>
      </c>
      <c r="F101" s="40">
        <v>2</v>
      </c>
      <c r="G101" s="40">
        <v>-6.5483618527650794E-11</v>
      </c>
      <c r="H101" s="40">
        <v>946297.31799540005</v>
      </c>
      <c r="I101" s="40">
        <v>946297.31799540005</v>
      </c>
      <c r="J101" s="40">
        <v>700532.78140157205</v>
      </c>
      <c r="K101" s="40">
        <v>231049.23900100001</v>
      </c>
      <c r="L101" s="40">
        <v>165836.96453761499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2990013.6209309902</v>
      </c>
    </row>
    <row r="102" spans="1:18">
      <c r="A102" s="40" t="s">
        <v>30</v>
      </c>
      <c r="B102" s="40" t="s">
        <v>67</v>
      </c>
      <c r="C102" s="40" t="s">
        <v>63</v>
      </c>
      <c r="D102" s="40" t="s">
        <v>180</v>
      </c>
    </row>
    <row r="103" spans="1:18">
      <c r="A103" s="40" t="s">
        <v>30</v>
      </c>
      <c r="B103" s="40" t="s">
        <v>67</v>
      </c>
      <c r="C103" s="40" t="s">
        <v>63</v>
      </c>
      <c r="D103" s="40" t="s">
        <v>182</v>
      </c>
    </row>
    <row r="104" spans="1:18">
      <c r="A104" s="40" t="s">
        <v>30</v>
      </c>
      <c r="B104" s="40" t="s">
        <v>69</v>
      </c>
      <c r="C104" s="40" t="s">
        <v>62</v>
      </c>
      <c r="D104" s="40" t="s">
        <v>181</v>
      </c>
      <c r="E104" s="40">
        <v>0</v>
      </c>
      <c r="F104" s="40">
        <v>32</v>
      </c>
      <c r="G104" s="40">
        <v>1.11299414129462E-10</v>
      </c>
      <c r="H104" s="40">
        <v>6213735.8564280597</v>
      </c>
      <c r="I104" s="40">
        <v>3647722.9433126599</v>
      </c>
      <c r="J104" s="40">
        <v>3265070.2607703898</v>
      </c>
      <c r="K104" s="40">
        <v>1356927.08309665</v>
      </c>
      <c r="L104" s="40">
        <v>711092.70303351595</v>
      </c>
      <c r="M104" s="40">
        <v>148804.28887534401</v>
      </c>
      <c r="N104" s="40">
        <v>100456.19087000001</v>
      </c>
      <c r="O104" s="40">
        <v>157555.01210407299</v>
      </c>
      <c r="P104" s="40">
        <v>208195.45557807499</v>
      </c>
      <c r="Q104" s="40">
        <v>264109.849072752</v>
      </c>
      <c r="R104" s="40">
        <v>16073669.643141501</v>
      </c>
    </row>
    <row r="105" spans="1:18">
      <c r="A105" s="40" t="s">
        <v>30</v>
      </c>
      <c r="B105" s="40" t="s">
        <v>69</v>
      </c>
      <c r="C105" s="40" t="s">
        <v>62</v>
      </c>
      <c r="D105" s="40" t="s">
        <v>180</v>
      </c>
    </row>
    <row r="106" spans="1:18">
      <c r="A106" s="40" t="s">
        <v>30</v>
      </c>
      <c r="B106" s="40" t="s">
        <v>69</v>
      </c>
      <c r="C106" s="40" t="s">
        <v>62</v>
      </c>
      <c r="D106" s="40" t="s">
        <v>182</v>
      </c>
      <c r="E106" s="40">
        <v>0</v>
      </c>
      <c r="F106" s="40">
        <v>67</v>
      </c>
      <c r="G106" s="40">
        <v>2.4972734991024502E-10</v>
      </c>
      <c r="H106" s="40">
        <v>12577965.2550555</v>
      </c>
      <c r="I106" s="40">
        <v>10842881.508737599</v>
      </c>
      <c r="J106" s="40">
        <v>6002506.7716567703</v>
      </c>
      <c r="K106" s="40">
        <v>1211044.5862237399</v>
      </c>
      <c r="L106" s="40">
        <v>512365.61719219602</v>
      </c>
      <c r="M106" s="40">
        <v>157465.07918872501</v>
      </c>
      <c r="N106" s="40">
        <v>118513.191178882</v>
      </c>
      <c r="O106" s="40">
        <v>59441.354615689103</v>
      </c>
      <c r="P106" s="40">
        <v>8036.4952696</v>
      </c>
      <c r="Q106" s="40">
        <v>85930.126771078096</v>
      </c>
      <c r="R106" s="40">
        <v>31576149.9858898</v>
      </c>
    </row>
    <row r="107" spans="1:18">
      <c r="A107" s="40" t="s">
        <v>30</v>
      </c>
      <c r="B107" s="40" t="s">
        <v>69</v>
      </c>
      <c r="C107" s="40" t="s">
        <v>63</v>
      </c>
      <c r="D107" s="40" t="s">
        <v>181</v>
      </c>
      <c r="E107" s="40">
        <v>0</v>
      </c>
      <c r="F107" s="40">
        <v>33</v>
      </c>
      <c r="G107" s="40">
        <v>3.6379788070917097E-11</v>
      </c>
      <c r="H107" s="40">
        <v>3781893.4180956502</v>
      </c>
      <c r="I107" s="40">
        <v>2726410.0004189899</v>
      </c>
      <c r="J107" s="40">
        <v>2643137.6075684498</v>
      </c>
      <c r="K107" s="40">
        <v>1213971.8831692899</v>
      </c>
      <c r="L107" s="40">
        <v>658207.74569798703</v>
      </c>
      <c r="M107" s="40">
        <v>141800.237245745</v>
      </c>
      <c r="N107" s="40">
        <v>87975.472456442003</v>
      </c>
      <c r="O107" s="40">
        <v>83480.894059603001</v>
      </c>
      <c r="P107" s="40">
        <v>82299.959935776002</v>
      </c>
      <c r="Q107" s="40">
        <v>267862.299840589</v>
      </c>
      <c r="R107" s="40">
        <v>11687039.5184885</v>
      </c>
    </row>
    <row r="108" spans="1:18">
      <c r="A108" s="40" t="s">
        <v>30</v>
      </c>
      <c r="B108" s="40" t="s">
        <v>69</v>
      </c>
      <c r="C108" s="40" t="s">
        <v>63</v>
      </c>
      <c r="D108" s="40" t="s">
        <v>180</v>
      </c>
    </row>
    <row r="109" spans="1:18">
      <c r="A109" s="40" t="s">
        <v>30</v>
      </c>
      <c r="B109" s="40" t="s">
        <v>69</v>
      </c>
      <c r="C109" s="40" t="s">
        <v>63</v>
      </c>
      <c r="D109" s="40" t="s">
        <v>182</v>
      </c>
      <c r="E109" s="40">
        <v>0</v>
      </c>
      <c r="F109" s="40">
        <v>111</v>
      </c>
      <c r="G109" s="40">
        <v>325135.26432493603</v>
      </c>
      <c r="H109" s="40">
        <v>20911028.249392599</v>
      </c>
      <c r="I109" s="40">
        <v>14958930.2749724</v>
      </c>
      <c r="J109" s="40">
        <v>5720367.7250702698</v>
      </c>
      <c r="K109" s="40">
        <v>713229.90769062401</v>
      </c>
      <c r="L109" s="40">
        <v>287094.90921116702</v>
      </c>
      <c r="M109" s="40">
        <v>46859.393210748902</v>
      </c>
      <c r="N109" s="40">
        <v>37671.071576249997</v>
      </c>
      <c r="O109" s="40">
        <v>37671.071576249997</v>
      </c>
      <c r="P109" s="40">
        <v>37671.071576249997</v>
      </c>
      <c r="Q109" s="40">
        <v>61983.719583640603</v>
      </c>
      <c r="R109" s="40">
        <v>43137642.658185102</v>
      </c>
    </row>
    <row r="110" spans="1:18">
      <c r="A110" s="40" t="s">
        <v>54</v>
      </c>
      <c r="B110" s="40" t="s">
        <v>65</v>
      </c>
      <c r="C110" s="40" t="s">
        <v>62</v>
      </c>
      <c r="D110" s="40" t="s">
        <v>181</v>
      </c>
      <c r="E110" s="40">
        <v>0</v>
      </c>
      <c r="F110" s="40">
        <v>66</v>
      </c>
      <c r="G110" s="40">
        <v>3828.4325405202098</v>
      </c>
      <c r="H110" s="40">
        <v>540911105.01689804</v>
      </c>
      <c r="I110" s="40">
        <v>427472218.32044202</v>
      </c>
      <c r="J110" s="40">
        <v>237035146.14643401</v>
      </c>
      <c r="K110" s="40">
        <v>91855342.557882696</v>
      </c>
      <c r="L110" s="40">
        <v>78535400.535490602</v>
      </c>
      <c r="M110" s="40">
        <v>34948543.8991412</v>
      </c>
      <c r="N110" s="40">
        <v>32558102.6014442</v>
      </c>
      <c r="O110" s="40">
        <v>32558102.6014442</v>
      </c>
      <c r="P110" s="40">
        <v>25687094.0578137</v>
      </c>
      <c r="Q110" s="40">
        <v>182121748.88473701</v>
      </c>
      <c r="R110" s="40">
        <v>1683686633.05427</v>
      </c>
    </row>
    <row r="111" spans="1:18">
      <c r="A111" s="40" t="s">
        <v>54</v>
      </c>
      <c r="B111" s="40" t="s">
        <v>65</v>
      </c>
      <c r="C111" s="40" t="s">
        <v>62</v>
      </c>
      <c r="D111" s="40" t="s">
        <v>180</v>
      </c>
      <c r="E111" s="40">
        <v>0</v>
      </c>
      <c r="F111" s="40">
        <v>134</v>
      </c>
      <c r="G111" s="40">
        <v>27359.504136082101</v>
      </c>
      <c r="H111" s="40">
        <v>1548648746.7212</v>
      </c>
      <c r="I111" s="40">
        <v>602201563.92391896</v>
      </c>
      <c r="J111" s="40">
        <v>463022423.24920601</v>
      </c>
      <c r="K111" s="40">
        <v>119440265.571427</v>
      </c>
      <c r="L111" s="40">
        <v>93584982.161727801</v>
      </c>
      <c r="M111" s="40">
        <v>39448683.701147698</v>
      </c>
      <c r="N111" s="40">
        <v>37026473.990520202</v>
      </c>
      <c r="O111" s="40">
        <v>32660660.3984836</v>
      </c>
      <c r="P111" s="40">
        <v>16991428.816490699</v>
      </c>
      <c r="Q111" s="40">
        <v>100892521.17005201</v>
      </c>
      <c r="R111" s="40">
        <v>3053945109.2083101</v>
      </c>
    </row>
    <row r="112" spans="1:18">
      <c r="A112" s="40" t="s">
        <v>54</v>
      </c>
      <c r="B112" s="40" t="s">
        <v>65</v>
      </c>
      <c r="C112" s="40" t="s">
        <v>62</v>
      </c>
      <c r="D112" s="40" t="s">
        <v>182</v>
      </c>
      <c r="E112" s="40">
        <v>0</v>
      </c>
      <c r="F112" s="40">
        <v>5</v>
      </c>
      <c r="G112" s="40">
        <v>-9.6188159659504907E-9</v>
      </c>
      <c r="H112" s="40">
        <v>916234217.27930999</v>
      </c>
      <c r="I112" s="40">
        <v>382016811.76425302</v>
      </c>
      <c r="J112" s="40">
        <v>506370118.61398202</v>
      </c>
      <c r="K112" s="40">
        <v>36264.338565786798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1804657411.99611</v>
      </c>
    </row>
    <row r="113" spans="1:18">
      <c r="A113" s="40" t="s">
        <v>54</v>
      </c>
      <c r="B113" s="40" t="s">
        <v>65</v>
      </c>
      <c r="C113" s="40" t="s">
        <v>63</v>
      </c>
      <c r="D113" s="40" t="s">
        <v>181</v>
      </c>
      <c r="E113" s="40">
        <v>0</v>
      </c>
      <c r="F113" s="40">
        <v>219</v>
      </c>
      <c r="G113" s="40">
        <v>22739.445364558</v>
      </c>
      <c r="H113" s="40">
        <v>293266064.82007402</v>
      </c>
      <c r="I113" s="40">
        <v>211598963.048509</v>
      </c>
      <c r="J113" s="40">
        <v>163014612.90072399</v>
      </c>
      <c r="K113" s="40">
        <v>32149020.463211998</v>
      </c>
      <c r="L113" s="40">
        <v>10608645.4840209</v>
      </c>
      <c r="M113" s="40">
        <v>2203042.71847241</v>
      </c>
      <c r="N113" s="40">
        <v>1250550.9215729299</v>
      </c>
      <c r="O113" s="40">
        <v>56141.9118459335</v>
      </c>
      <c r="P113" s="40">
        <v>91394.980659274705</v>
      </c>
      <c r="Q113" s="40">
        <v>219297.273612683</v>
      </c>
      <c r="R113" s="40">
        <v>714480473.968068</v>
      </c>
    </row>
    <row r="114" spans="1:18">
      <c r="A114" s="40" t="s">
        <v>54</v>
      </c>
      <c r="B114" s="40" t="s">
        <v>65</v>
      </c>
      <c r="C114" s="40" t="s">
        <v>63</v>
      </c>
      <c r="D114" s="40" t="s">
        <v>180</v>
      </c>
      <c r="E114" s="40">
        <v>0</v>
      </c>
      <c r="F114" s="40">
        <v>706</v>
      </c>
      <c r="G114" s="40">
        <v>8330799.1158086304</v>
      </c>
      <c r="H114" s="40">
        <v>1159053762.7690001</v>
      </c>
      <c r="I114" s="40">
        <v>846556324.62602401</v>
      </c>
      <c r="J114" s="40">
        <v>571868231.25485504</v>
      </c>
      <c r="K114" s="40">
        <v>87320477.528133199</v>
      </c>
      <c r="L114" s="40">
        <v>31940905.581794299</v>
      </c>
      <c r="M114" s="40">
        <v>9686158.8014656398</v>
      </c>
      <c r="N114" s="40">
        <v>6383289.4292564997</v>
      </c>
      <c r="O114" s="40">
        <v>3879552.15732216</v>
      </c>
      <c r="P114" s="40">
        <v>3681702.3206037302</v>
      </c>
      <c r="Q114" s="40">
        <v>22323558.180855699</v>
      </c>
      <c r="R114" s="40">
        <v>2751024761.76512</v>
      </c>
    </row>
    <row r="115" spans="1:18">
      <c r="A115" s="40" t="s">
        <v>54</v>
      </c>
      <c r="B115" s="40" t="s">
        <v>65</v>
      </c>
      <c r="C115" s="40" t="s">
        <v>63</v>
      </c>
      <c r="D115" s="40" t="s">
        <v>182</v>
      </c>
      <c r="E115" s="40">
        <v>0</v>
      </c>
      <c r="F115" s="40">
        <v>3</v>
      </c>
      <c r="G115" s="40">
        <v>-1.16415321826935E-10</v>
      </c>
      <c r="H115" s="40">
        <v>6098624.1248009503</v>
      </c>
      <c r="I115" s="40">
        <v>15750938.5119697</v>
      </c>
      <c r="J115" s="40">
        <v>9242529.1123070791</v>
      </c>
      <c r="K115" s="40">
        <v>556023.52013809502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31648115.2692158</v>
      </c>
    </row>
    <row r="116" spans="1:18">
      <c r="A116" s="40" t="s">
        <v>54</v>
      </c>
      <c r="B116" s="40" t="s">
        <v>68</v>
      </c>
      <c r="C116" s="40" t="s">
        <v>62</v>
      </c>
      <c r="D116" s="40" t="s">
        <v>181</v>
      </c>
    </row>
    <row r="117" spans="1:18">
      <c r="A117" s="40" t="s">
        <v>54</v>
      </c>
      <c r="B117" s="40" t="s">
        <v>68</v>
      </c>
      <c r="C117" s="40" t="s">
        <v>62</v>
      </c>
      <c r="D117" s="40" t="s">
        <v>180</v>
      </c>
    </row>
    <row r="118" spans="1:18">
      <c r="A118" s="40" t="s">
        <v>54</v>
      </c>
      <c r="B118" s="40" t="s">
        <v>68</v>
      </c>
      <c r="C118" s="40" t="s">
        <v>62</v>
      </c>
      <c r="D118" s="40" t="s">
        <v>182</v>
      </c>
    </row>
    <row r="119" spans="1:18">
      <c r="A119" s="40" t="s">
        <v>54</v>
      </c>
      <c r="B119" s="40" t="s">
        <v>68</v>
      </c>
      <c r="C119" s="40" t="s">
        <v>63</v>
      </c>
      <c r="D119" s="40" t="s">
        <v>181</v>
      </c>
      <c r="E119" s="40">
        <v>0</v>
      </c>
      <c r="F119" s="40">
        <v>3</v>
      </c>
      <c r="G119" s="40">
        <v>1.9213075574953099E-11</v>
      </c>
      <c r="H119" s="40">
        <v>1335062.7766623001</v>
      </c>
      <c r="I119" s="40">
        <v>1335062.7766623001</v>
      </c>
      <c r="J119" s="40">
        <v>1343314.6708196499</v>
      </c>
      <c r="K119" s="40">
        <v>2401.6284564029002</v>
      </c>
      <c r="L119" s="40">
        <v>0</v>
      </c>
      <c r="M119" s="40">
        <v>78322.433825244807</v>
      </c>
      <c r="N119" s="40">
        <v>147168.31962455</v>
      </c>
      <c r="O119" s="40">
        <v>147168.31962455</v>
      </c>
      <c r="P119" s="40">
        <v>770.30490261173702</v>
      </c>
      <c r="Q119" s="40">
        <v>0</v>
      </c>
      <c r="R119" s="40">
        <v>4389271.2305776104</v>
      </c>
    </row>
    <row r="120" spans="1:18">
      <c r="A120" s="40" t="s">
        <v>54</v>
      </c>
      <c r="B120" s="40" t="s">
        <v>68</v>
      </c>
      <c r="C120" s="40" t="s">
        <v>63</v>
      </c>
      <c r="D120" s="40" t="s">
        <v>180</v>
      </c>
    </row>
    <row r="121" spans="1:18">
      <c r="A121" s="40" t="s">
        <v>54</v>
      </c>
      <c r="B121" s="40" t="s">
        <v>68</v>
      </c>
      <c r="C121" s="40" t="s">
        <v>63</v>
      </c>
      <c r="D121" s="40" t="s">
        <v>182</v>
      </c>
      <c r="E121" s="40">
        <v>0</v>
      </c>
      <c r="F121" s="40">
        <v>10</v>
      </c>
      <c r="G121" s="40">
        <v>4.7612047637812804E-10</v>
      </c>
      <c r="H121" s="40">
        <v>6204226.5397433396</v>
      </c>
      <c r="I121" s="40">
        <v>2765443.8443101598</v>
      </c>
      <c r="J121" s="40">
        <v>645671.31663776096</v>
      </c>
      <c r="K121" s="40">
        <v>299011.14286845498</v>
      </c>
      <c r="L121" s="40">
        <v>281779.61539034999</v>
      </c>
      <c r="M121" s="40">
        <v>140889.807695175</v>
      </c>
      <c r="N121" s="40">
        <v>34747.668641657903</v>
      </c>
      <c r="O121" s="40">
        <v>0</v>
      </c>
      <c r="P121" s="40">
        <v>0</v>
      </c>
      <c r="Q121" s="40">
        <v>0</v>
      </c>
      <c r="R121" s="40">
        <v>10371769.9352869</v>
      </c>
    </row>
    <row r="122" spans="1:18">
      <c r="A122" s="40" t="s">
        <v>54</v>
      </c>
      <c r="B122" s="40" t="s">
        <v>66</v>
      </c>
      <c r="C122" s="40" t="s">
        <v>62</v>
      </c>
      <c r="D122" s="40" t="s">
        <v>181</v>
      </c>
      <c r="E122" s="40">
        <v>0</v>
      </c>
      <c r="F122" s="40">
        <v>4</v>
      </c>
      <c r="G122" s="40">
        <v>-5.0058588385582003E-9</v>
      </c>
      <c r="H122" s="40">
        <v>28003167.7669212</v>
      </c>
      <c r="I122" s="40">
        <v>28003167.7669212</v>
      </c>
      <c r="J122" s="40">
        <v>24787499.1979113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80793834.731753707</v>
      </c>
    </row>
    <row r="123" spans="1:18">
      <c r="A123" s="40" t="s">
        <v>54</v>
      </c>
      <c r="B123" s="40" t="s">
        <v>66</v>
      </c>
      <c r="C123" s="40" t="s">
        <v>62</v>
      </c>
      <c r="D123" s="40" t="s">
        <v>180</v>
      </c>
    </row>
    <row r="124" spans="1:18">
      <c r="A124" s="40" t="s">
        <v>54</v>
      </c>
      <c r="B124" s="40" t="s">
        <v>66</v>
      </c>
      <c r="C124" s="40" t="s">
        <v>62</v>
      </c>
      <c r="D124" s="40" t="s">
        <v>182</v>
      </c>
      <c r="E124" s="40">
        <v>0</v>
      </c>
      <c r="F124" s="40">
        <v>1</v>
      </c>
      <c r="G124" s="40">
        <v>8.7311491370201098E-11</v>
      </c>
      <c r="H124" s="40">
        <v>650956.11683760001</v>
      </c>
      <c r="I124" s="40">
        <v>406485.930736368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1057442.0475739699</v>
      </c>
    </row>
    <row r="125" spans="1:18">
      <c r="A125" s="40" t="s">
        <v>54</v>
      </c>
      <c r="B125" s="40" t="s">
        <v>66</v>
      </c>
      <c r="C125" s="40" t="s">
        <v>63</v>
      </c>
      <c r="D125" s="40" t="s">
        <v>181</v>
      </c>
      <c r="E125" s="40">
        <v>0</v>
      </c>
      <c r="F125" s="40">
        <v>174</v>
      </c>
      <c r="G125" s="40">
        <v>-3.5298626244184598E-9</v>
      </c>
      <c r="H125" s="40">
        <v>290676715.40901399</v>
      </c>
      <c r="I125" s="40">
        <v>522206293.30396003</v>
      </c>
      <c r="J125" s="40">
        <v>196490058.10356101</v>
      </c>
      <c r="K125" s="40">
        <v>28862238.6070989</v>
      </c>
      <c r="L125" s="40">
        <v>17321912.4165502</v>
      </c>
      <c r="M125" s="40">
        <v>6786448.1144512398</v>
      </c>
      <c r="N125" s="40">
        <v>5453476.82414685</v>
      </c>
      <c r="O125" s="40">
        <v>2356104.31357734</v>
      </c>
      <c r="P125" s="40">
        <v>1804008.4400921301</v>
      </c>
      <c r="Q125" s="40">
        <v>24771418.532399401</v>
      </c>
      <c r="R125" s="40">
        <v>1096728674.0648501</v>
      </c>
    </row>
    <row r="126" spans="1:18">
      <c r="A126" s="40" t="s">
        <v>54</v>
      </c>
      <c r="B126" s="40" t="s">
        <v>66</v>
      </c>
      <c r="C126" s="40" t="s">
        <v>63</v>
      </c>
      <c r="D126" s="40" t="s">
        <v>180</v>
      </c>
    </row>
    <row r="127" spans="1:18">
      <c r="A127" s="40" t="s">
        <v>54</v>
      </c>
      <c r="B127" s="40" t="s">
        <v>66</v>
      </c>
      <c r="C127" s="40" t="s">
        <v>63</v>
      </c>
      <c r="D127" s="40" t="s">
        <v>182</v>
      </c>
      <c r="E127" s="40">
        <v>0</v>
      </c>
      <c r="F127" s="40">
        <v>757</v>
      </c>
      <c r="G127" s="40">
        <v>1.2401386584315299E-8</v>
      </c>
      <c r="H127" s="40">
        <v>584389947.705055</v>
      </c>
      <c r="I127" s="40">
        <v>208091190.974161</v>
      </c>
      <c r="J127" s="40">
        <v>60231091.331159703</v>
      </c>
      <c r="K127" s="40">
        <v>14912990.8169742</v>
      </c>
      <c r="L127" s="40">
        <v>6910489.7272184901</v>
      </c>
      <c r="M127" s="40">
        <v>2769212.9273341601</v>
      </c>
      <c r="N127" s="40">
        <v>2618813.2109157001</v>
      </c>
      <c r="O127" s="40">
        <v>2579644.8906453699</v>
      </c>
      <c r="P127" s="40">
        <v>2334114.2739248802</v>
      </c>
      <c r="Q127" s="40">
        <v>44085737.145671099</v>
      </c>
      <c r="R127" s="40">
        <v>928923233.00306106</v>
      </c>
    </row>
    <row r="128" spans="1:18">
      <c r="A128" s="40" t="s">
        <v>54</v>
      </c>
      <c r="B128" s="40" t="s">
        <v>64</v>
      </c>
      <c r="C128" s="40" t="s">
        <v>62</v>
      </c>
      <c r="D128" s="40" t="s">
        <v>181</v>
      </c>
    </row>
    <row r="129" spans="1:18">
      <c r="A129" s="40" t="s">
        <v>54</v>
      </c>
      <c r="B129" s="40" t="s">
        <v>64</v>
      </c>
      <c r="C129" s="40" t="s">
        <v>62</v>
      </c>
      <c r="D129" s="40" t="s">
        <v>180</v>
      </c>
    </row>
    <row r="130" spans="1:18">
      <c r="A130" s="40" t="s">
        <v>54</v>
      </c>
      <c r="B130" s="40" t="s">
        <v>64</v>
      </c>
      <c r="C130" s="40" t="s">
        <v>62</v>
      </c>
      <c r="D130" s="40" t="s">
        <v>182</v>
      </c>
    </row>
    <row r="131" spans="1:18">
      <c r="A131" s="40" t="s">
        <v>54</v>
      </c>
      <c r="B131" s="40" t="s">
        <v>64</v>
      </c>
      <c r="C131" s="40" t="s">
        <v>63</v>
      </c>
      <c r="D131" s="40" t="s">
        <v>181</v>
      </c>
    </row>
    <row r="132" spans="1:18">
      <c r="A132" s="40" t="s">
        <v>54</v>
      </c>
      <c r="B132" s="40" t="s">
        <v>64</v>
      </c>
      <c r="C132" s="40" t="s">
        <v>63</v>
      </c>
      <c r="D132" s="40" t="s">
        <v>180</v>
      </c>
    </row>
    <row r="133" spans="1:18">
      <c r="A133" s="40" t="s">
        <v>54</v>
      </c>
      <c r="B133" s="40" t="s">
        <v>64</v>
      </c>
      <c r="C133" s="40" t="s">
        <v>63</v>
      </c>
      <c r="D133" s="40" t="s">
        <v>182</v>
      </c>
      <c r="E133" s="40">
        <v>0</v>
      </c>
      <c r="F133" s="40">
        <v>6</v>
      </c>
      <c r="G133" s="40">
        <v>7.2905095294117903E-9</v>
      </c>
      <c r="H133" s="40">
        <v>54559404.074361101</v>
      </c>
      <c r="I133" s="40">
        <v>20106306.6026305</v>
      </c>
      <c r="J133" s="40">
        <v>29507377.6699939</v>
      </c>
      <c r="K133" s="40">
        <v>10411781.9027211</v>
      </c>
      <c r="L133" s="40">
        <v>10411781.9027211</v>
      </c>
      <c r="M133" s="40">
        <v>5205890.9513605703</v>
      </c>
      <c r="N133" s="40">
        <v>5205890.9513605703</v>
      </c>
      <c r="O133" s="40">
        <v>5205890.9513605703</v>
      </c>
      <c r="P133" s="40">
        <v>890227.84222961904</v>
      </c>
      <c r="Q133" s="40">
        <v>5820223.4770016503</v>
      </c>
      <c r="R133" s="40">
        <v>147324776.32574099</v>
      </c>
    </row>
    <row r="134" spans="1:18">
      <c r="A134" s="40" t="s">
        <v>54</v>
      </c>
      <c r="B134" s="40" t="s">
        <v>67</v>
      </c>
      <c r="C134" s="40" t="s">
        <v>62</v>
      </c>
      <c r="D134" s="40" t="s">
        <v>181</v>
      </c>
      <c r="E134" s="40">
        <v>0</v>
      </c>
      <c r="F134" s="40">
        <v>14</v>
      </c>
      <c r="G134" s="40">
        <v>5.0204107537865597E-10</v>
      </c>
      <c r="H134" s="40">
        <v>36865412.925472602</v>
      </c>
      <c r="I134" s="40">
        <v>40128348.360982798</v>
      </c>
      <c r="J134" s="40">
        <v>48336742.791625001</v>
      </c>
      <c r="K134" s="40">
        <v>25644702.674988002</v>
      </c>
      <c r="L134" s="40">
        <v>12621071.3587572</v>
      </c>
      <c r="M134" s="40">
        <v>3191995.46489425</v>
      </c>
      <c r="N134" s="40">
        <v>2811569.12577195</v>
      </c>
      <c r="O134" s="40">
        <v>867524.59592468897</v>
      </c>
      <c r="P134" s="40">
        <v>1064285.3643908901</v>
      </c>
      <c r="Q134" s="40">
        <v>5637036.6267368495</v>
      </c>
      <c r="R134" s="40">
        <v>177168689.28954399</v>
      </c>
    </row>
    <row r="135" spans="1:18">
      <c r="A135" s="40" t="s">
        <v>54</v>
      </c>
      <c r="B135" s="40" t="s">
        <v>67</v>
      </c>
      <c r="C135" s="40" t="s">
        <v>62</v>
      </c>
      <c r="D135" s="40" t="s">
        <v>180</v>
      </c>
      <c r="E135" s="40">
        <v>0</v>
      </c>
      <c r="F135" s="40">
        <v>37</v>
      </c>
      <c r="G135" s="40">
        <v>-1.2997043086215899E-7</v>
      </c>
      <c r="H135" s="40">
        <v>1486215125.8643</v>
      </c>
      <c r="I135" s="40">
        <v>583429987.76123703</v>
      </c>
      <c r="J135" s="40">
        <v>417693485.58675802</v>
      </c>
      <c r="K135" s="40">
        <v>11139299.3385402</v>
      </c>
      <c r="L135" s="40">
        <v>4780207.8425489496</v>
      </c>
      <c r="M135" s="40">
        <v>2390103.9212744702</v>
      </c>
      <c r="N135" s="40">
        <v>2770530.2603967902</v>
      </c>
      <c r="O135" s="40">
        <v>4460254.874628</v>
      </c>
      <c r="P135" s="40">
        <v>3395969.5102371098</v>
      </c>
      <c r="Q135" s="40">
        <v>45454284.492001399</v>
      </c>
      <c r="R135" s="40">
        <v>2561729249.45192</v>
      </c>
    </row>
    <row r="136" spans="1:18">
      <c r="A136" s="40" t="s">
        <v>54</v>
      </c>
      <c r="B136" s="40" t="s">
        <v>67</v>
      </c>
      <c r="C136" s="40" t="s">
        <v>62</v>
      </c>
      <c r="D136" s="40" t="s">
        <v>182</v>
      </c>
      <c r="E136" s="40">
        <v>0</v>
      </c>
      <c r="F136" s="40">
        <v>58</v>
      </c>
      <c r="G136" s="40">
        <v>-1.71530700754374E-8</v>
      </c>
      <c r="H136" s="40">
        <v>865588739.29408395</v>
      </c>
      <c r="I136" s="40">
        <v>1323167281.45998</v>
      </c>
      <c r="J136" s="40">
        <v>299462629.84591502</v>
      </c>
      <c r="K136" s="40">
        <v>77576742.495476604</v>
      </c>
      <c r="L136" s="40">
        <v>58186275.058197796</v>
      </c>
      <c r="M136" s="40">
        <v>23672035.271561999</v>
      </c>
      <c r="N136" s="40">
        <v>22341939.039204199</v>
      </c>
      <c r="O136" s="40">
        <v>21856253.447585899</v>
      </c>
      <c r="P136" s="40">
        <v>22070773.711121202</v>
      </c>
      <c r="Q136" s="40">
        <v>339234142.26361102</v>
      </c>
      <c r="R136" s="40">
        <v>3053156811.8867302</v>
      </c>
    </row>
    <row r="137" spans="1:18">
      <c r="A137" s="40" t="s">
        <v>54</v>
      </c>
      <c r="B137" s="40" t="s">
        <v>67</v>
      </c>
      <c r="C137" s="40" t="s">
        <v>63</v>
      </c>
      <c r="D137" s="40" t="s">
        <v>181</v>
      </c>
      <c r="E137" s="40">
        <v>0</v>
      </c>
      <c r="F137" s="40">
        <v>16</v>
      </c>
      <c r="G137" s="40">
        <v>23499.898830400001</v>
      </c>
      <c r="H137" s="40">
        <v>56856052.803153999</v>
      </c>
      <c r="I137" s="40">
        <v>33091099.273541801</v>
      </c>
      <c r="J137" s="40">
        <v>15011192.528276101</v>
      </c>
      <c r="K137" s="40">
        <v>1933777.2886035</v>
      </c>
      <c r="L137" s="40">
        <v>1156250.7569136999</v>
      </c>
      <c r="M137" s="40">
        <v>578125.37845684995</v>
      </c>
      <c r="N137" s="40">
        <v>578125.37845684995</v>
      </c>
      <c r="O137" s="40">
        <v>472843.40907412901</v>
      </c>
      <c r="P137" s="40">
        <v>432212.761218175</v>
      </c>
      <c r="Q137" s="40">
        <v>4703970.7760412497</v>
      </c>
      <c r="R137" s="40">
        <v>114837150.25256699</v>
      </c>
    </row>
    <row r="138" spans="1:18">
      <c r="A138" s="40" t="s">
        <v>54</v>
      </c>
      <c r="B138" s="40" t="s">
        <v>67</v>
      </c>
      <c r="C138" s="40" t="s">
        <v>63</v>
      </c>
      <c r="D138" s="40" t="s">
        <v>180</v>
      </c>
      <c r="E138" s="40">
        <v>0</v>
      </c>
      <c r="F138" s="40">
        <v>109</v>
      </c>
      <c r="G138" s="40">
        <v>2.81295342574595E-9</v>
      </c>
      <c r="H138" s="40">
        <v>493930439.60093302</v>
      </c>
      <c r="I138" s="40">
        <v>389578243.99333602</v>
      </c>
      <c r="J138" s="40">
        <v>204843254.339744</v>
      </c>
      <c r="K138" s="40">
        <v>34026546.111680701</v>
      </c>
      <c r="L138" s="40">
        <v>27024376.1404613</v>
      </c>
      <c r="M138" s="40">
        <v>11882786.4629298</v>
      </c>
      <c r="N138" s="40">
        <v>11159929.384225501</v>
      </c>
      <c r="O138" s="40">
        <v>10770197.3731081</v>
      </c>
      <c r="P138" s="40">
        <v>10584064.270063199</v>
      </c>
      <c r="Q138" s="40">
        <v>48941409.280541703</v>
      </c>
      <c r="R138" s="40">
        <v>1242741246.95702</v>
      </c>
    </row>
    <row r="139" spans="1:18">
      <c r="A139" s="40" t="s">
        <v>54</v>
      </c>
      <c r="B139" s="40" t="s">
        <v>67</v>
      </c>
      <c r="C139" s="40" t="s">
        <v>63</v>
      </c>
      <c r="D139" s="40" t="s">
        <v>182</v>
      </c>
      <c r="E139" s="40">
        <v>0</v>
      </c>
      <c r="F139" s="40">
        <v>38</v>
      </c>
      <c r="G139" s="40">
        <v>1.93540472537279E-8</v>
      </c>
      <c r="H139" s="40">
        <v>284220620.99948198</v>
      </c>
      <c r="I139" s="40">
        <v>259365309.53122801</v>
      </c>
      <c r="J139" s="40">
        <v>125813351.268461</v>
      </c>
      <c r="K139" s="40">
        <v>41649268.0145723</v>
      </c>
      <c r="L139" s="40">
        <v>31944717.855422501</v>
      </c>
      <c r="M139" s="40">
        <v>8985973.3713457305</v>
      </c>
      <c r="N139" s="40">
        <v>8179394.2011125796</v>
      </c>
      <c r="O139" s="40">
        <v>6088168.5558477398</v>
      </c>
      <c r="P139" s="40">
        <v>5932189.2113506803</v>
      </c>
      <c r="Q139" s="40">
        <v>105082476.168694</v>
      </c>
      <c r="R139" s="40">
        <v>877261469.17751706</v>
      </c>
    </row>
    <row r="140" spans="1:18">
      <c r="A140" s="40" t="s">
        <v>54</v>
      </c>
      <c r="B140" s="40" t="s">
        <v>69</v>
      </c>
      <c r="C140" s="40" t="s">
        <v>62</v>
      </c>
      <c r="D140" s="40" t="s">
        <v>181</v>
      </c>
    </row>
    <row r="141" spans="1:18">
      <c r="A141" s="40" t="s">
        <v>54</v>
      </c>
      <c r="B141" s="40" t="s">
        <v>69</v>
      </c>
      <c r="C141" s="40" t="s">
        <v>62</v>
      </c>
      <c r="D141" s="40" t="s">
        <v>180</v>
      </c>
    </row>
    <row r="142" spans="1:18">
      <c r="A142" s="40" t="s">
        <v>54</v>
      </c>
      <c r="B142" s="40" t="s">
        <v>69</v>
      </c>
      <c r="C142" s="40" t="s">
        <v>62</v>
      </c>
      <c r="D142" s="40" t="s">
        <v>182</v>
      </c>
    </row>
    <row r="143" spans="1:18">
      <c r="A143" s="40" t="s">
        <v>54</v>
      </c>
      <c r="B143" s="40" t="s">
        <v>69</v>
      </c>
      <c r="C143" s="40" t="s">
        <v>63</v>
      </c>
      <c r="D143" s="40" t="s">
        <v>181</v>
      </c>
    </row>
    <row r="144" spans="1:18">
      <c r="A144" s="40" t="s">
        <v>54</v>
      </c>
      <c r="B144" s="40" t="s">
        <v>69</v>
      </c>
      <c r="C144" s="40" t="s">
        <v>63</v>
      </c>
      <c r="D144" s="40" t="s">
        <v>180</v>
      </c>
    </row>
    <row r="145" spans="1:18">
      <c r="A145" s="40" t="s">
        <v>54</v>
      </c>
      <c r="B145" s="40" t="s">
        <v>69</v>
      </c>
      <c r="C145" s="40" t="s">
        <v>63</v>
      </c>
      <c r="D145" s="40" t="s">
        <v>182</v>
      </c>
      <c r="E145" s="40">
        <v>0</v>
      </c>
      <c r="F145" s="40">
        <v>7</v>
      </c>
      <c r="G145" s="40">
        <v>0</v>
      </c>
      <c r="H145" s="40">
        <v>2449022.6814885498</v>
      </c>
      <c r="I145" s="40">
        <v>882240.71464818902</v>
      </c>
      <c r="J145" s="40">
        <v>481827.41971815302</v>
      </c>
      <c r="K145" s="40">
        <v>0</v>
      </c>
      <c r="L145" s="40">
        <v>6521.8694627061705</v>
      </c>
      <c r="M145" s="40">
        <v>21346.940559875002</v>
      </c>
      <c r="N145" s="40">
        <v>21346.940559875002</v>
      </c>
      <c r="O145" s="40">
        <v>21346.940559875002</v>
      </c>
      <c r="P145" s="40">
        <v>21346.940559875002</v>
      </c>
      <c r="Q145" s="40">
        <v>32964.837060796701</v>
      </c>
      <c r="R145" s="40">
        <v>3937965.2846178901</v>
      </c>
    </row>
    <row r="146" spans="1:18">
      <c r="A146" s="40" t="s">
        <v>31</v>
      </c>
      <c r="B146" s="40" t="s">
        <v>65</v>
      </c>
      <c r="C146" s="40" t="s">
        <v>62</v>
      </c>
      <c r="D146" s="40" t="s">
        <v>181</v>
      </c>
      <c r="E146" s="40">
        <v>0</v>
      </c>
      <c r="F146" s="40">
        <v>791</v>
      </c>
      <c r="G146" s="40">
        <v>-9.5265363597718493E-8</v>
      </c>
      <c r="H146" s="40">
        <v>2945755091.12183</v>
      </c>
      <c r="I146" s="40">
        <v>2358228134.3017402</v>
      </c>
      <c r="J146" s="40">
        <v>1827382212.5524001</v>
      </c>
      <c r="K146" s="40">
        <v>588982037.63608003</v>
      </c>
      <c r="L146" s="40">
        <v>357674995.75338399</v>
      </c>
      <c r="M146" s="40">
        <v>135016824.244591</v>
      </c>
      <c r="N146" s="40">
        <v>94143798.049171403</v>
      </c>
      <c r="O146" s="40">
        <v>67434480.385240495</v>
      </c>
      <c r="P146" s="40">
        <v>53931771.4314842</v>
      </c>
      <c r="Q146" s="40">
        <v>270700063.03408599</v>
      </c>
      <c r="R146" s="40">
        <v>8699249408.5100098</v>
      </c>
    </row>
    <row r="147" spans="1:18">
      <c r="A147" s="40" t="s">
        <v>31</v>
      </c>
      <c r="B147" s="40" t="s">
        <v>65</v>
      </c>
      <c r="C147" s="40" t="s">
        <v>62</v>
      </c>
      <c r="D147" s="40" t="s">
        <v>180</v>
      </c>
      <c r="E147" s="40">
        <v>0</v>
      </c>
      <c r="F147" s="40">
        <v>1704</v>
      </c>
      <c r="G147" s="40">
        <v>52696474.685635202</v>
      </c>
      <c r="H147" s="40">
        <v>6136472586.1529799</v>
      </c>
      <c r="I147" s="40">
        <v>5936917820.6857204</v>
      </c>
      <c r="J147" s="40">
        <v>5304667737.1773701</v>
      </c>
      <c r="K147" s="40">
        <v>1152556140.7314501</v>
      </c>
      <c r="L147" s="40">
        <v>508219849.58564198</v>
      </c>
      <c r="M147" s="40">
        <v>141027808.893002</v>
      </c>
      <c r="N147" s="40">
        <v>103589697.32126699</v>
      </c>
      <c r="O147" s="40">
        <v>75162672.695776001</v>
      </c>
      <c r="P147" s="40">
        <v>60114341.170439102</v>
      </c>
      <c r="Q147" s="40">
        <v>521553823.30363703</v>
      </c>
      <c r="R147" s="40">
        <v>19992978952.402901</v>
      </c>
    </row>
    <row r="148" spans="1:18">
      <c r="A148" s="40" t="s">
        <v>31</v>
      </c>
      <c r="B148" s="40" t="s">
        <v>65</v>
      </c>
      <c r="C148" s="40" t="s">
        <v>62</v>
      </c>
      <c r="D148" s="40" t="s">
        <v>182</v>
      </c>
      <c r="E148" s="40">
        <v>0</v>
      </c>
      <c r="F148" s="40">
        <v>104</v>
      </c>
      <c r="G148" s="40">
        <v>-1.45491867442615E-8</v>
      </c>
      <c r="H148" s="40">
        <v>516651152.46383101</v>
      </c>
      <c r="I148" s="40">
        <v>434520685.82912499</v>
      </c>
      <c r="J148" s="40">
        <v>326628571.80297297</v>
      </c>
      <c r="K148" s="40">
        <v>122570178.210004</v>
      </c>
      <c r="L148" s="40">
        <v>73101290.183231294</v>
      </c>
      <c r="M148" s="40">
        <v>32036379.635632001</v>
      </c>
      <c r="N148" s="40">
        <v>28623795.5404967</v>
      </c>
      <c r="O148" s="40">
        <v>22280408.8111642</v>
      </c>
      <c r="P148" s="40">
        <v>7273383.9998153402</v>
      </c>
      <c r="Q148" s="40">
        <v>27245886.0956931</v>
      </c>
      <c r="R148" s="40">
        <v>1590931732.57196</v>
      </c>
    </row>
    <row r="149" spans="1:18">
      <c r="A149" s="40" t="s">
        <v>31</v>
      </c>
      <c r="B149" s="40" t="s">
        <v>65</v>
      </c>
      <c r="C149" s="40" t="s">
        <v>63</v>
      </c>
      <c r="D149" s="40" t="s">
        <v>181</v>
      </c>
      <c r="E149" s="40">
        <v>0</v>
      </c>
      <c r="F149" s="40">
        <v>1298</v>
      </c>
      <c r="G149" s="40">
        <v>2056982.27562143</v>
      </c>
      <c r="H149" s="40">
        <v>1445024638.08127</v>
      </c>
      <c r="I149" s="40">
        <v>848007545.22175896</v>
      </c>
      <c r="J149" s="40">
        <v>659681333.65336895</v>
      </c>
      <c r="K149" s="40">
        <v>197874672.85752901</v>
      </c>
      <c r="L149" s="40">
        <v>126246959.742543</v>
      </c>
      <c r="M149" s="40">
        <v>51684101.785620399</v>
      </c>
      <c r="N149" s="40">
        <v>40470013.8008077</v>
      </c>
      <c r="O149" s="40">
        <v>37627864.033475101</v>
      </c>
      <c r="P149" s="40">
        <v>21838880.853387699</v>
      </c>
      <c r="Q149" s="40">
        <v>44393112.210711896</v>
      </c>
      <c r="R149" s="40">
        <v>3474906104.5160899</v>
      </c>
    </row>
    <row r="150" spans="1:18">
      <c r="A150" s="40" t="s">
        <v>31</v>
      </c>
      <c r="B150" s="40" t="s">
        <v>65</v>
      </c>
      <c r="C150" s="40" t="s">
        <v>63</v>
      </c>
      <c r="D150" s="40" t="s">
        <v>180</v>
      </c>
      <c r="E150" s="40">
        <v>0</v>
      </c>
      <c r="F150" s="40">
        <v>3622</v>
      </c>
      <c r="G150" s="40">
        <v>31645153.338638999</v>
      </c>
      <c r="H150" s="40">
        <v>6275687184.3205795</v>
      </c>
      <c r="I150" s="40">
        <v>4802256743.8298302</v>
      </c>
      <c r="J150" s="40">
        <v>2849932137.9198499</v>
      </c>
      <c r="K150" s="40">
        <v>552018597.31280994</v>
      </c>
      <c r="L150" s="40">
        <v>272957647.37298799</v>
      </c>
      <c r="M150" s="40">
        <v>55880467.196377002</v>
      </c>
      <c r="N150" s="40">
        <v>38077611.184572898</v>
      </c>
      <c r="O150" s="40">
        <v>24495848.7615171</v>
      </c>
      <c r="P150" s="40">
        <v>17915908.410546001</v>
      </c>
      <c r="Q150" s="40">
        <v>136970211.13353899</v>
      </c>
      <c r="R150" s="40">
        <v>15057837510.7812</v>
      </c>
    </row>
    <row r="151" spans="1:18">
      <c r="A151" s="40" t="s">
        <v>31</v>
      </c>
      <c r="B151" s="40" t="s">
        <v>65</v>
      </c>
      <c r="C151" s="40" t="s">
        <v>63</v>
      </c>
      <c r="D151" s="40" t="s">
        <v>182</v>
      </c>
      <c r="E151" s="40">
        <v>0</v>
      </c>
      <c r="F151" s="40">
        <v>44</v>
      </c>
      <c r="G151" s="40">
        <v>-2.8479007596615699E-8</v>
      </c>
      <c r="H151" s="40">
        <v>351177678.70536202</v>
      </c>
      <c r="I151" s="40">
        <v>336493880.25365198</v>
      </c>
      <c r="J151" s="40">
        <v>228595705.679676</v>
      </c>
      <c r="K151" s="40">
        <v>5773533.1936036097</v>
      </c>
      <c r="L151" s="40">
        <v>2088841.48979854</v>
      </c>
      <c r="M151" s="40">
        <v>810681.46032089996</v>
      </c>
      <c r="N151" s="40">
        <v>433802.07476490299</v>
      </c>
      <c r="O151" s="40">
        <v>135601.95167859399</v>
      </c>
      <c r="P151" s="40">
        <v>0</v>
      </c>
      <c r="Q151" s="40">
        <v>0</v>
      </c>
      <c r="R151" s="40">
        <v>925509724.80885696</v>
      </c>
    </row>
    <row r="152" spans="1:18">
      <c r="A152" s="40" t="s">
        <v>31</v>
      </c>
      <c r="B152" s="40" t="s">
        <v>68</v>
      </c>
      <c r="C152" s="40" t="s">
        <v>62</v>
      </c>
      <c r="D152" s="40" t="s">
        <v>181</v>
      </c>
      <c r="E152" s="40">
        <v>0</v>
      </c>
      <c r="F152" s="40">
        <v>5</v>
      </c>
      <c r="G152" s="40">
        <v>-9.8225427791476301E-11</v>
      </c>
      <c r="H152" s="40">
        <v>801640.40314259997</v>
      </c>
      <c r="I152" s="40">
        <v>786411.24460670794</v>
      </c>
      <c r="J152" s="40">
        <v>1742516.9821202799</v>
      </c>
      <c r="K152" s="40">
        <v>1446107.05005</v>
      </c>
      <c r="L152" s="40">
        <v>817758.721926069</v>
      </c>
      <c r="M152" s="40">
        <v>378217.55862555001</v>
      </c>
      <c r="N152" s="40">
        <v>378217.55862555001</v>
      </c>
      <c r="O152" s="40">
        <v>378217.55862555001</v>
      </c>
      <c r="P152" s="40">
        <v>245743.970601462</v>
      </c>
      <c r="Q152" s="40">
        <v>0</v>
      </c>
      <c r="R152" s="40">
        <v>6974831.0483237598</v>
      </c>
    </row>
    <row r="153" spans="1:18">
      <c r="A153" s="40" t="s">
        <v>31</v>
      </c>
      <c r="B153" s="40" t="s">
        <v>68</v>
      </c>
      <c r="C153" s="40" t="s">
        <v>62</v>
      </c>
      <c r="D153" s="40" t="s">
        <v>180</v>
      </c>
    </row>
    <row r="154" spans="1:18">
      <c r="A154" s="40" t="s">
        <v>31</v>
      </c>
      <c r="B154" s="40" t="s">
        <v>68</v>
      </c>
      <c r="C154" s="40" t="s">
        <v>62</v>
      </c>
      <c r="D154" s="40" t="s">
        <v>182</v>
      </c>
      <c r="E154" s="40">
        <v>0</v>
      </c>
      <c r="F154" s="40">
        <v>54</v>
      </c>
      <c r="G154" s="40">
        <v>1.32979494082974E-9</v>
      </c>
      <c r="H154" s="40">
        <v>44689685.347281396</v>
      </c>
      <c r="I154" s="40">
        <v>35194826.471304499</v>
      </c>
      <c r="J154" s="40">
        <v>25259935.0696561</v>
      </c>
      <c r="K154" s="40">
        <v>5648269.8790947897</v>
      </c>
      <c r="L154" s="40">
        <v>2658364.5021306998</v>
      </c>
      <c r="M154" s="40">
        <v>758434.19544941303</v>
      </c>
      <c r="N154" s="40">
        <v>381181.01625621499</v>
      </c>
      <c r="O154" s="40">
        <v>178490.559937816</v>
      </c>
      <c r="P154" s="40">
        <v>300042.55089051602</v>
      </c>
      <c r="Q154" s="40">
        <v>1132040.81491403</v>
      </c>
      <c r="R154" s="40">
        <v>116201270.40691601</v>
      </c>
    </row>
    <row r="155" spans="1:18">
      <c r="A155" s="40" t="s">
        <v>31</v>
      </c>
      <c r="B155" s="40" t="s">
        <v>68</v>
      </c>
      <c r="C155" s="40" t="s">
        <v>63</v>
      </c>
      <c r="D155" s="40" t="s">
        <v>181</v>
      </c>
      <c r="E155" s="40">
        <v>0</v>
      </c>
      <c r="F155" s="40">
        <v>11</v>
      </c>
      <c r="G155" s="40">
        <v>2.5011104298755498E-12</v>
      </c>
      <c r="H155" s="40">
        <v>1342478.0114687299</v>
      </c>
      <c r="I155" s="40">
        <v>1481165.9776021901</v>
      </c>
      <c r="J155" s="40">
        <v>3395241.5041736602</v>
      </c>
      <c r="K155" s="40">
        <v>1463948.0553882101</v>
      </c>
      <c r="L155" s="40">
        <v>841675.04934148001</v>
      </c>
      <c r="M155" s="40">
        <v>219301.22166033601</v>
      </c>
      <c r="N155" s="40">
        <v>130090.76717665</v>
      </c>
      <c r="O155" s="40">
        <v>76480.390070520603</v>
      </c>
      <c r="P155" s="40">
        <v>0</v>
      </c>
      <c r="Q155" s="40">
        <v>0</v>
      </c>
      <c r="R155" s="40">
        <v>8950380.9768817704</v>
      </c>
    </row>
    <row r="156" spans="1:18">
      <c r="A156" s="40" t="s">
        <v>31</v>
      </c>
      <c r="B156" s="40" t="s">
        <v>68</v>
      </c>
      <c r="C156" s="40" t="s">
        <v>63</v>
      </c>
      <c r="D156" s="40" t="s">
        <v>180</v>
      </c>
    </row>
    <row r="157" spans="1:18">
      <c r="A157" s="40" t="s">
        <v>31</v>
      </c>
      <c r="B157" s="40" t="s">
        <v>68</v>
      </c>
      <c r="C157" s="40" t="s">
        <v>63</v>
      </c>
      <c r="D157" s="40" t="s">
        <v>182</v>
      </c>
      <c r="E157" s="40">
        <v>0</v>
      </c>
      <c r="F157" s="40">
        <v>117</v>
      </c>
      <c r="G157" s="40">
        <v>-1.3816361388308E-9</v>
      </c>
      <c r="H157" s="40">
        <v>57290237.691414103</v>
      </c>
      <c r="I157" s="40">
        <v>41278899.268113904</v>
      </c>
      <c r="J157" s="40">
        <v>14963912.0925944</v>
      </c>
      <c r="K157" s="40">
        <v>2798239.2958013602</v>
      </c>
      <c r="L157" s="40">
        <v>1857684.2476075201</v>
      </c>
      <c r="M157" s="40">
        <v>729555.25452444598</v>
      </c>
      <c r="N157" s="40">
        <v>638514.45722463296</v>
      </c>
      <c r="O157" s="40">
        <v>526562.881046011</v>
      </c>
      <c r="P157" s="40">
        <v>442979.98927017499</v>
      </c>
      <c r="Q157" s="40">
        <v>1910549.3216692801</v>
      </c>
      <c r="R157" s="40">
        <v>122437134.499266</v>
      </c>
    </row>
    <row r="158" spans="1:18">
      <c r="A158" s="40" t="s">
        <v>31</v>
      </c>
      <c r="B158" s="40" t="s">
        <v>66</v>
      </c>
      <c r="C158" s="40" t="s">
        <v>62</v>
      </c>
      <c r="D158" s="40" t="s">
        <v>181</v>
      </c>
      <c r="E158" s="40">
        <v>0</v>
      </c>
      <c r="F158" s="40">
        <v>99</v>
      </c>
      <c r="G158" s="40">
        <v>5.5463260650867596E-9</v>
      </c>
      <c r="H158" s="40">
        <v>189610818.68991101</v>
      </c>
      <c r="I158" s="40">
        <v>173258626.96493399</v>
      </c>
      <c r="J158" s="40">
        <v>157601889.945191</v>
      </c>
      <c r="K158" s="40">
        <v>60830067.265738003</v>
      </c>
      <c r="L158" s="40">
        <v>52866483.869423799</v>
      </c>
      <c r="M158" s="40">
        <v>22054081.0874217</v>
      </c>
      <c r="N158" s="40">
        <v>19279203.829954501</v>
      </c>
      <c r="O158" s="40">
        <v>13630168.845727401</v>
      </c>
      <c r="P158" s="40">
        <v>8820721.7929676492</v>
      </c>
      <c r="Q158" s="40">
        <v>32641403.142270599</v>
      </c>
      <c r="R158" s="40">
        <v>730593465.43353999</v>
      </c>
    </row>
    <row r="159" spans="1:18">
      <c r="A159" s="40" t="s">
        <v>31</v>
      </c>
      <c r="B159" s="40" t="s">
        <v>66</v>
      </c>
      <c r="C159" s="40" t="s">
        <v>62</v>
      </c>
      <c r="D159" s="40" t="s">
        <v>180</v>
      </c>
    </row>
    <row r="160" spans="1:18">
      <c r="A160" s="40" t="s">
        <v>31</v>
      </c>
      <c r="B160" s="40" t="s">
        <v>66</v>
      </c>
      <c r="C160" s="40" t="s">
        <v>62</v>
      </c>
      <c r="D160" s="40" t="s">
        <v>182</v>
      </c>
      <c r="E160" s="40">
        <v>0</v>
      </c>
      <c r="F160" s="40">
        <v>78</v>
      </c>
      <c r="G160" s="40">
        <v>-4.6939021558500802E-9</v>
      </c>
      <c r="H160" s="40">
        <v>55005152.451517403</v>
      </c>
      <c r="I160" s="40">
        <v>59733660.197245397</v>
      </c>
      <c r="J160" s="40">
        <v>42463977.954313599</v>
      </c>
      <c r="K160" s="40">
        <v>8593675.5924337097</v>
      </c>
      <c r="L160" s="40">
        <v>3121879.7531541698</v>
      </c>
      <c r="M160" s="40">
        <v>1116068.2805657</v>
      </c>
      <c r="N160" s="40">
        <v>915582.56207300897</v>
      </c>
      <c r="O160" s="40">
        <v>697015.28035149502</v>
      </c>
      <c r="P160" s="40">
        <v>357433.17273454799</v>
      </c>
      <c r="Q160" s="40">
        <v>1313585.2430542901</v>
      </c>
      <c r="R160" s="40">
        <v>173318030.487443</v>
      </c>
    </row>
    <row r="161" spans="1:18">
      <c r="A161" s="40" t="s">
        <v>31</v>
      </c>
      <c r="B161" s="40" t="s">
        <v>66</v>
      </c>
      <c r="C161" s="40" t="s">
        <v>63</v>
      </c>
      <c r="D161" s="40" t="s">
        <v>181</v>
      </c>
      <c r="E161" s="40">
        <v>0</v>
      </c>
      <c r="F161" s="40">
        <v>984</v>
      </c>
      <c r="G161" s="40">
        <v>7457831.9434405901</v>
      </c>
      <c r="H161" s="40">
        <v>1253921082.2818899</v>
      </c>
      <c r="I161" s="40">
        <v>1268918296.6818199</v>
      </c>
      <c r="J161" s="40">
        <v>964315863.03255403</v>
      </c>
      <c r="K161" s="40">
        <v>184117859.99606201</v>
      </c>
      <c r="L161" s="40">
        <v>92799472.444965601</v>
      </c>
      <c r="M161" s="40">
        <v>28966043.9679868</v>
      </c>
      <c r="N161" s="40">
        <v>16602142.861990901</v>
      </c>
      <c r="O161" s="40">
        <v>13737061.9678536</v>
      </c>
      <c r="P161" s="40">
        <v>10701298.800855899</v>
      </c>
      <c r="Q161" s="40">
        <v>137412887.24674299</v>
      </c>
      <c r="R161" s="40">
        <v>3978949841.2261701</v>
      </c>
    </row>
    <row r="162" spans="1:18">
      <c r="A162" s="40" t="s">
        <v>31</v>
      </c>
      <c r="B162" s="40" t="s">
        <v>66</v>
      </c>
      <c r="C162" s="40" t="s">
        <v>63</v>
      </c>
      <c r="D162" s="40" t="s">
        <v>180</v>
      </c>
    </row>
    <row r="163" spans="1:18">
      <c r="A163" s="40" t="s">
        <v>31</v>
      </c>
      <c r="B163" s="40" t="s">
        <v>66</v>
      </c>
      <c r="C163" s="40" t="s">
        <v>63</v>
      </c>
      <c r="D163" s="40" t="s">
        <v>182</v>
      </c>
      <c r="E163" s="40">
        <v>0</v>
      </c>
      <c r="F163" s="40">
        <v>2620</v>
      </c>
      <c r="G163" s="40">
        <v>-4.4870915871797504E-9</v>
      </c>
      <c r="H163" s="40">
        <v>1511746163.18188</v>
      </c>
      <c r="I163" s="40">
        <v>651308954.69093704</v>
      </c>
      <c r="J163" s="40">
        <v>250061501.30856401</v>
      </c>
      <c r="K163" s="40">
        <v>49466440.6259121</v>
      </c>
      <c r="L163" s="40">
        <v>26199654.858707201</v>
      </c>
      <c r="M163" s="40">
        <v>9502184.4090451598</v>
      </c>
      <c r="N163" s="40">
        <v>5795048.9322749302</v>
      </c>
      <c r="O163" s="40">
        <v>4254173.3573294096</v>
      </c>
      <c r="P163" s="40">
        <v>3203871.85448336</v>
      </c>
      <c r="Q163" s="40">
        <v>14626313.7959706</v>
      </c>
      <c r="R163" s="40">
        <v>2526164307.0151</v>
      </c>
    </row>
    <row r="164" spans="1:18">
      <c r="A164" s="40" t="s">
        <v>31</v>
      </c>
      <c r="B164" s="40" t="s">
        <v>64</v>
      </c>
      <c r="C164" s="40" t="s">
        <v>62</v>
      </c>
      <c r="D164" s="40" t="s">
        <v>181</v>
      </c>
    </row>
    <row r="165" spans="1:18">
      <c r="A165" s="40" t="s">
        <v>31</v>
      </c>
      <c r="B165" s="40" t="s">
        <v>64</v>
      </c>
      <c r="C165" s="40" t="s">
        <v>62</v>
      </c>
      <c r="D165" s="40" t="s">
        <v>180</v>
      </c>
    </row>
    <row r="166" spans="1:18">
      <c r="A166" s="40" t="s">
        <v>31</v>
      </c>
      <c r="B166" s="40" t="s">
        <v>64</v>
      </c>
      <c r="C166" s="40" t="s">
        <v>62</v>
      </c>
      <c r="D166" s="40" t="s">
        <v>182</v>
      </c>
    </row>
    <row r="167" spans="1:18">
      <c r="A167" s="40" t="s">
        <v>31</v>
      </c>
      <c r="B167" s="40" t="s">
        <v>64</v>
      </c>
      <c r="C167" s="40" t="s">
        <v>63</v>
      </c>
      <c r="D167" s="40" t="s">
        <v>181</v>
      </c>
    </row>
    <row r="168" spans="1:18">
      <c r="A168" s="40" t="s">
        <v>31</v>
      </c>
      <c r="B168" s="40" t="s">
        <v>64</v>
      </c>
      <c r="C168" s="40" t="s">
        <v>63</v>
      </c>
      <c r="D168" s="40" t="s">
        <v>180</v>
      </c>
    </row>
    <row r="169" spans="1:18">
      <c r="A169" s="40" t="s">
        <v>31</v>
      </c>
      <c r="B169" s="40" t="s">
        <v>64</v>
      </c>
      <c r="C169" s="40" t="s">
        <v>63</v>
      </c>
      <c r="D169" s="40" t="s">
        <v>182</v>
      </c>
      <c r="E169" s="40">
        <v>0</v>
      </c>
      <c r="F169" s="40">
        <v>13</v>
      </c>
      <c r="G169" s="40">
        <v>1.1823431123048099E-11</v>
      </c>
      <c r="H169" s="40">
        <v>5036475.2334824996</v>
      </c>
      <c r="I169" s="40">
        <v>696714.86693482997</v>
      </c>
      <c r="J169" s="40">
        <v>154086.55551337701</v>
      </c>
      <c r="K169" s="40">
        <v>167296.60146094099</v>
      </c>
      <c r="L169" s="40">
        <v>428445.65406054998</v>
      </c>
      <c r="M169" s="40">
        <v>75104.325079923699</v>
      </c>
      <c r="N169" s="40">
        <v>0</v>
      </c>
      <c r="O169" s="40">
        <v>0</v>
      </c>
      <c r="P169" s="40">
        <v>0</v>
      </c>
      <c r="Q169" s="40">
        <v>169685.10708403599</v>
      </c>
      <c r="R169" s="40">
        <v>6727808.3436161596</v>
      </c>
    </row>
    <row r="170" spans="1:18">
      <c r="A170" s="40" t="s">
        <v>31</v>
      </c>
      <c r="B170" s="40" t="s">
        <v>67</v>
      </c>
      <c r="C170" s="40" t="s">
        <v>62</v>
      </c>
      <c r="D170" s="40" t="s">
        <v>181</v>
      </c>
      <c r="E170" s="40">
        <v>0</v>
      </c>
      <c r="F170" s="40">
        <v>216</v>
      </c>
      <c r="G170" s="40">
        <v>34864688.501331799</v>
      </c>
      <c r="H170" s="40">
        <v>773407120.644822</v>
      </c>
      <c r="I170" s="40">
        <v>966955911.11049497</v>
      </c>
      <c r="J170" s="40">
        <v>778318326.99550998</v>
      </c>
      <c r="K170" s="40">
        <v>333628122.60054702</v>
      </c>
      <c r="L170" s="40">
        <v>193020144.88689899</v>
      </c>
      <c r="M170" s="40">
        <v>70990698.4429079</v>
      </c>
      <c r="N170" s="40">
        <v>50042885.733517401</v>
      </c>
      <c r="O170" s="40">
        <v>45275033.547067702</v>
      </c>
      <c r="P170" s="40">
        <v>36192704.8312454</v>
      </c>
      <c r="Q170" s="40">
        <v>94190695.553734198</v>
      </c>
      <c r="R170" s="40">
        <v>3376886332.8480802</v>
      </c>
    </row>
    <row r="171" spans="1:18">
      <c r="A171" s="40" t="s">
        <v>31</v>
      </c>
      <c r="B171" s="40" t="s">
        <v>67</v>
      </c>
      <c r="C171" s="40" t="s">
        <v>62</v>
      </c>
      <c r="D171" s="40" t="s">
        <v>180</v>
      </c>
      <c r="E171" s="40">
        <v>0</v>
      </c>
      <c r="F171" s="40">
        <v>604</v>
      </c>
      <c r="G171" s="40">
        <v>674827722.95902002</v>
      </c>
      <c r="H171" s="40">
        <v>5795573746.5268698</v>
      </c>
      <c r="I171" s="40">
        <v>5402738589.8392801</v>
      </c>
      <c r="J171" s="40">
        <v>3967442679.5771799</v>
      </c>
      <c r="K171" s="40">
        <v>695495712.22814202</v>
      </c>
      <c r="L171" s="40">
        <v>273470734.54707003</v>
      </c>
      <c r="M171" s="40">
        <v>84078802.695414007</v>
      </c>
      <c r="N171" s="40">
        <v>69989977.804266706</v>
      </c>
      <c r="O171" s="40">
        <v>44038587.889039598</v>
      </c>
      <c r="P171" s="40">
        <v>25624558.223827198</v>
      </c>
      <c r="Q171" s="40">
        <v>152036304.17965099</v>
      </c>
      <c r="R171" s="40">
        <v>17185317416.4697</v>
      </c>
    </row>
    <row r="172" spans="1:18">
      <c r="A172" s="40" t="s">
        <v>31</v>
      </c>
      <c r="B172" s="40" t="s">
        <v>67</v>
      </c>
      <c r="C172" s="40" t="s">
        <v>62</v>
      </c>
      <c r="D172" s="40" t="s">
        <v>182</v>
      </c>
      <c r="E172" s="40">
        <v>0</v>
      </c>
      <c r="F172" s="40">
        <v>92</v>
      </c>
      <c r="G172" s="40">
        <v>1.05292201624252E-8</v>
      </c>
      <c r="H172" s="40">
        <v>376769336.16248101</v>
      </c>
      <c r="I172" s="40">
        <v>407857769.752666</v>
      </c>
      <c r="J172" s="40">
        <v>456857432.32604003</v>
      </c>
      <c r="K172" s="40">
        <v>348639776.88055402</v>
      </c>
      <c r="L172" s="40">
        <v>54514776.507672399</v>
      </c>
      <c r="M172" s="40">
        <v>23170305.811927699</v>
      </c>
      <c r="N172" s="40">
        <v>18889469.811377302</v>
      </c>
      <c r="O172" s="40">
        <v>18791410.064916998</v>
      </c>
      <c r="P172" s="40">
        <v>12194123.457356799</v>
      </c>
      <c r="Q172" s="40">
        <v>51574846.162369803</v>
      </c>
      <c r="R172" s="40">
        <v>1769259246.93736</v>
      </c>
    </row>
    <row r="173" spans="1:18">
      <c r="A173" s="40" t="s">
        <v>31</v>
      </c>
      <c r="B173" s="40" t="s">
        <v>67</v>
      </c>
      <c r="C173" s="40" t="s">
        <v>63</v>
      </c>
      <c r="D173" s="40" t="s">
        <v>181</v>
      </c>
      <c r="E173" s="40">
        <v>0</v>
      </c>
      <c r="F173" s="40">
        <v>79</v>
      </c>
      <c r="G173" s="40">
        <v>-1.27222392620752E-8</v>
      </c>
      <c r="H173" s="40">
        <v>141145952.974852</v>
      </c>
      <c r="I173" s="40">
        <v>150481149.30204999</v>
      </c>
      <c r="J173" s="40">
        <v>178118260.199467</v>
      </c>
      <c r="K173" s="40">
        <v>177996107.96218199</v>
      </c>
      <c r="L173" s="40">
        <v>114220087.97560801</v>
      </c>
      <c r="M173" s="40">
        <v>5749296.4213465396</v>
      </c>
      <c r="N173" s="40">
        <v>3840418.9093296998</v>
      </c>
      <c r="O173" s="40">
        <v>3639934.13876817</v>
      </c>
      <c r="P173" s="40">
        <v>3452847.71597873</v>
      </c>
      <c r="Q173" s="40">
        <v>18362549.273143299</v>
      </c>
      <c r="R173" s="40">
        <v>797006604.87272596</v>
      </c>
    </row>
    <row r="174" spans="1:18">
      <c r="A174" s="40" t="s">
        <v>31</v>
      </c>
      <c r="B174" s="40" t="s">
        <v>67</v>
      </c>
      <c r="C174" s="40" t="s">
        <v>63</v>
      </c>
      <c r="D174" s="40" t="s">
        <v>180</v>
      </c>
      <c r="E174" s="40">
        <v>0</v>
      </c>
      <c r="F174" s="40">
        <v>349</v>
      </c>
      <c r="G174" s="40">
        <v>15750920.746840101</v>
      </c>
      <c r="H174" s="40">
        <v>1243927497.8525801</v>
      </c>
      <c r="I174" s="40">
        <v>1258154379.7992001</v>
      </c>
      <c r="J174" s="40">
        <v>1092698267.5887499</v>
      </c>
      <c r="K174" s="40">
        <v>78857377.272587895</v>
      </c>
      <c r="L174" s="40">
        <v>41022631.280777998</v>
      </c>
      <c r="M174" s="40">
        <v>9429647.5302405003</v>
      </c>
      <c r="N174" s="40">
        <v>8534111.8398537394</v>
      </c>
      <c r="O174" s="40">
        <v>7331714.7848763</v>
      </c>
      <c r="P174" s="40">
        <v>4159825.9286547499</v>
      </c>
      <c r="Q174" s="40">
        <v>103775375.932423</v>
      </c>
      <c r="R174" s="40">
        <v>3863641750.5567899</v>
      </c>
    </row>
    <row r="175" spans="1:18">
      <c r="A175" s="40" t="s">
        <v>31</v>
      </c>
      <c r="B175" s="40" t="s">
        <v>67</v>
      </c>
      <c r="C175" s="40" t="s">
        <v>63</v>
      </c>
      <c r="D175" s="40" t="s">
        <v>182</v>
      </c>
      <c r="E175" s="40">
        <v>0</v>
      </c>
      <c r="F175" s="40">
        <v>48</v>
      </c>
      <c r="G175" s="40">
        <v>-1.0935764294117701E-8</v>
      </c>
      <c r="H175" s="40">
        <v>399783945.11635202</v>
      </c>
      <c r="I175" s="40">
        <v>121685846.914141</v>
      </c>
      <c r="J175" s="40">
        <v>37142048.888147399</v>
      </c>
      <c r="K175" s="40">
        <v>5198085.6186445598</v>
      </c>
      <c r="L175" s="40">
        <v>3548049.1535263602</v>
      </c>
      <c r="M175" s="40">
        <v>837003.96467223403</v>
      </c>
      <c r="N175" s="40">
        <v>868262.94892758399</v>
      </c>
      <c r="O175" s="40">
        <v>884014.47965600004</v>
      </c>
      <c r="P175" s="40">
        <v>884014.47965600004</v>
      </c>
      <c r="Q175" s="40">
        <v>6508471.2571071796</v>
      </c>
      <c r="R175" s="40">
        <v>577339742.82083094</v>
      </c>
    </row>
    <row r="176" spans="1:18">
      <c r="A176" s="40" t="s">
        <v>31</v>
      </c>
      <c r="B176" s="40" t="s">
        <v>69</v>
      </c>
      <c r="C176" s="40" t="s">
        <v>62</v>
      </c>
      <c r="D176" s="40" t="s">
        <v>181</v>
      </c>
      <c r="E176" s="40">
        <v>0</v>
      </c>
      <c r="F176" s="40">
        <v>3</v>
      </c>
      <c r="G176" s="40">
        <v>-3.92901711165905E-10</v>
      </c>
      <c r="H176" s="40">
        <v>932233.45127359999</v>
      </c>
      <c r="I176" s="40">
        <v>932233.45127359999</v>
      </c>
      <c r="J176" s="40">
        <v>1061580.8426378099</v>
      </c>
      <c r="K176" s="40">
        <v>586664.15468080004</v>
      </c>
      <c r="L176" s="40">
        <v>99692.7238193878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3612404.6236851998</v>
      </c>
    </row>
    <row r="177" spans="1:18">
      <c r="A177" s="40" t="s">
        <v>31</v>
      </c>
      <c r="B177" s="40" t="s">
        <v>69</v>
      </c>
      <c r="C177" s="40" t="s">
        <v>62</v>
      </c>
      <c r="D177" s="40" t="s">
        <v>180</v>
      </c>
    </row>
    <row r="178" spans="1:18">
      <c r="A178" s="40" t="s">
        <v>31</v>
      </c>
      <c r="B178" s="40" t="s">
        <v>69</v>
      </c>
      <c r="C178" s="40" t="s">
        <v>62</v>
      </c>
      <c r="D178" s="40" t="s">
        <v>182</v>
      </c>
    </row>
    <row r="179" spans="1:18">
      <c r="A179" s="40" t="s">
        <v>31</v>
      </c>
      <c r="B179" s="40" t="s">
        <v>69</v>
      </c>
      <c r="C179" s="40" t="s">
        <v>63</v>
      </c>
      <c r="D179" s="40" t="s">
        <v>181</v>
      </c>
      <c r="E179" s="40">
        <v>0</v>
      </c>
      <c r="F179" s="40">
        <v>3</v>
      </c>
      <c r="G179" s="40">
        <v>2.3283064365386999E-10</v>
      </c>
      <c r="H179" s="40">
        <v>3404943.9125422998</v>
      </c>
      <c r="I179" s="40">
        <v>394391.09229846299</v>
      </c>
      <c r="J179" s="40">
        <v>0</v>
      </c>
      <c r="K179" s="40">
        <v>41881.401285166801</v>
      </c>
      <c r="L179" s="40">
        <v>285295.58207080001</v>
      </c>
      <c r="M179" s="40">
        <v>142647.79103540001</v>
      </c>
      <c r="N179" s="40">
        <v>142647.79103540001</v>
      </c>
      <c r="O179" s="40">
        <v>142647.79103540001</v>
      </c>
      <c r="P179" s="40">
        <v>142647.79103540001</v>
      </c>
      <c r="Q179" s="40">
        <v>8316.9588260126293</v>
      </c>
      <c r="R179" s="40">
        <v>4705420.1111643398</v>
      </c>
    </row>
    <row r="180" spans="1:18">
      <c r="A180" s="40" t="s">
        <v>31</v>
      </c>
      <c r="B180" s="40" t="s">
        <v>69</v>
      </c>
      <c r="C180" s="40" t="s">
        <v>63</v>
      </c>
      <c r="D180" s="40" t="s">
        <v>180</v>
      </c>
    </row>
    <row r="181" spans="1:18">
      <c r="A181" s="40" t="s">
        <v>31</v>
      </c>
      <c r="B181" s="40" t="s">
        <v>69</v>
      </c>
      <c r="C181" s="40" t="s">
        <v>63</v>
      </c>
      <c r="D181" s="40" t="s">
        <v>182</v>
      </c>
      <c r="E181" s="40">
        <v>0</v>
      </c>
      <c r="F181" s="40">
        <v>40</v>
      </c>
      <c r="G181" s="40">
        <v>6.1277205531951001E-11</v>
      </c>
      <c r="H181" s="40">
        <v>9096778.8691172805</v>
      </c>
      <c r="I181" s="40">
        <v>4568235.0106901899</v>
      </c>
      <c r="J181" s="40">
        <v>2488770.0623635799</v>
      </c>
      <c r="K181" s="40">
        <v>782532.20976395195</v>
      </c>
      <c r="L181" s="40">
        <v>178732.38250055001</v>
      </c>
      <c r="M181" s="40">
        <v>3068.5209433605501</v>
      </c>
      <c r="N181" s="40">
        <v>0</v>
      </c>
      <c r="O181" s="40">
        <v>0</v>
      </c>
      <c r="P181" s="40">
        <v>0</v>
      </c>
      <c r="Q181" s="40">
        <v>0</v>
      </c>
      <c r="R181" s="40">
        <v>17118117.055378899</v>
      </c>
    </row>
    <row r="182" spans="1:18">
      <c r="A182" s="40" t="s">
        <v>32</v>
      </c>
      <c r="B182" s="40" t="s">
        <v>65</v>
      </c>
      <c r="C182" s="40" t="s">
        <v>62</v>
      </c>
      <c r="D182" s="40" t="s">
        <v>181</v>
      </c>
      <c r="E182" s="40">
        <v>0</v>
      </c>
      <c r="F182" s="40">
        <v>51</v>
      </c>
      <c r="G182" s="40">
        <v>1.29830368678086E-10</v>
      </c>
      <c r="H182" s="40">
        <v>17212831.633010998</v>
      </c>
      <c r="I182" s="40">
        <v>9689480.9192601107</v>
      </c>
      <c r="J182" s="40">
        <v>2823773.4479166199</v>
      </c>
      <c r="K182" s="40">
        <v>172665.095715854</v>
      </c>
      <c r="L182" s="40">
        <v>170775.52447900001</v>
      </c>
      <c r="M182" s="40">
        <v>85387.762239500007</v>
      </c>
      <c r="N182" s="40">
        <v>60085.082180170502</v>
      </c>
      <c r="O182" s="40">
        <v>14051.641964828899</v>
      </c>
      <c r="P182" s="40">
        <v>0</v>
      </c>
      <c r="Q182" s="40">
        <v>0</v>
      </c>
      <c r="R182" s="40">
        <v>30229051.106767099</v>
      </c>
    </row>
    <row r="183" spans="1:18">
      <c r="A183" s="40" t="s">
        <v>32</v>
      </c>
      <c r="B183" s="40" t="s">
        <v>65</v>
      </c>
      <c r="C183" s="40" t="s">
        <v>62</v>
      </c>
      <c r="D183" s="40" t="s">
        <v>180</v>
      </c>
      <c r="E183" s="40">
        <v>0</v>
      </c>
      <c r="F183" s="40">
        <v>277</v>
      </c>
      <c r="G183" s="40">
        <v>-3.0651392535219202E-10</v>
      </c>
      <c r="H183" s="40">
        <v>95429846.687068999</v>
      </c>
      <c r="I183" s="40">
        <v>46841086.427087799</v>
      </c>
      <c r="J183" s="40">
        <v>8561132.2797435895</v>
      </c>
      <c r="K183" s="40">
        <v>425661.91364067898</v>
      </c>
      <c r="L183" s="40">
        <v>155775.12578049701</v>
      </c>
      <c r="M183" s="40">
        <v>195889.5721965</v>
      </c>
      <c r="N183" s="40">
        <v>194308.50765827499</v>
      </c>
      <c r="O183" s="40">
        <v>195136.150764975</v>
      </c>
      <c r="P183" s="40">
        <v>173116.11334288199</v>
      </c>
      <c r="Q183" s="40">
        <v>407755.26314708701</v>
      </c>
      <c r="R183" s="40">
        <v>152579708.04043099</v>
      </c>
    </row>
    <row r="184" spans="1:18">
      <c r="A184" s="40" t="s">
        <v>32</v>
      </c>
      <c r="B184" s="40" t="s">
        <v>65</v>
      </c>
      <c r="C184" s="40" t="s">
        <v>62</v>
      </c>
      <c r="D184" s="40" t="s">
        <v>182</v>
      </c>
      <c r="E184" s="40">
        <v>0</v>
      </c>
      <c r="F184" s="40">
        <v>1</v>
      </c>
      <c r="G184" s="40">
        <v>-1.6370904631912699E-11</v>
      </c>
      <c r="H184" s="40">
        <v>155707.0958485</v>
      </c>
      <c r="I184" s="40">
        <v>155707.0958485</v>
      </c>
      <c r="J184" s="40">
        <v>130726.99650778199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442141.18820478203</v>
      </c>
    </row>
    <row r="185" spans="1:18">
      <c r="A185" s="40" t="s">
        <v>32</v>
      </c>
      <c r="B185" s="40" t="s">
        <v>65</v>
      </c>
      <c r="C185" s="40" t="s">
        <v>63</v>
      </c>
      <c r="D185" s="40" t="s">
        <v>181</v>
      </c>
      <c r="E185" s="40">
        <v>0</v>
      </c>
      <c r="F185" s="40">
        <v>33</v>
      </c>
      <c r="G185" s="40">
        <v>7.3600858740974197E-10</v>
      </c>
      <c r="H185" s="40">
        <v>16069317.0732354</v>
      </c>
      <c r="I185" s="40">
        <v>6382383.5486468598</v>
      </c>
      <c r="J185" s="40">
        <v>604671.66863263398</v>
      </c>
      <c r="K185" s="40">
        <v>31141.419169699999</v>
      </c>
      <c r="L185" s="40">
        <v>31141.419169699999</v>
      </c>
      <c r="M185" s="40">
        <v>15570.709584849999</v>
      </c>
      <c r="N185" s="40">
        <v>15570.709584849999</v>
      </c>
      <c r="O185" s="40">
        <v>15570.709584849999</v>
      </c>
      <c r="P185" s="40">
        <v>15570.709584849999</v>
      </c>
      <c r="Q185" s="40">
        <v>34276.255304858198</v>
      </c>
      <c r="R185" s="40">
        <v>23215214.222498599</v>
      </c>
    </row>
    <row r="186" spans="1:18">
      <c r="A186" s="40" t="s">
        <v>32</v>
      </c>
      <c r="B186" s="40" t="s">
        <v>65</v>
      </c>
      <c r="C186" s="40" t="s">
        <v>63</v>
      </c>
      <c r="D186" s="40" t="s">
        <v>180</v>
      </c>
      <c r="E186" s="40">
        <v>0</v>
      </c>
      <c r="F186" s="40">
        <v>128</v>
      </c>
      <c r="G186" s="40">
        <v>1181478.2166047699</v>
      </c>
      <c r="H186" s="40">
        <v>40816637.774137199</v>
      </c>
      <c r="I186" s="40">
        <v>18130488.628557701</v>
      </c>
      <c r="J186" s="40">
        <v>1594838.9617932199</v>
      </c>
      <c r="K186" s="40">
        <v>124695.647551513</v>
      </c>
      <c r="L186" s="40">
        <v>101460.7527787</v>
      </c>
      <c r="M186" s="40">
        <v>50730.37638935</v>
      </c>
      <c r="N186" s="40">
        <v>48655.717313746798</v>
      </c>
      <c r="O186" s="40">
        <v>33848.372846611797</v>
      </c>
      <c r="P186" s="40">
        <v>12557.023858750001</v>
      </c>
      <c r="Q186" s="40">
        <v>4201.8158654161198</v>
      </c>
      <c r="R186" s="40">
        <v>62099593.287696898</v>
      </c>
    </row>
    <row r="187" spans="1:18">
      <c r="A187" s="40" t="s">
        <v>32</v>
      </c>
      <c r="B187" s="40" t="s">
        <v>65</v>
      </c>
      <c r="C187" s="40" t="s">
        <v>63</v>
      </c>
      <c r="D187" s="40" t="s">
        <v>182</v>
      </c>
      <c r="E187" s="40">
        <v>0</v>
      </c>
      <c r="F187" s="40">
        <v>2</v>
      </c>
      <c r="G187" s="40">
        <v>-1.6007106751203501E-10</v>
      </c>
      <c r="H187" s="40">
        <v>33151547.549008701</v>
      </c>
      <c r="I187" s="40">
        <v>32490457.2672856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65642004.816294298</v>
      </c>
    </row>
    <row r="188" spans="1:18">
      <c r="A188" s="40" t="s">
        <v>32</v>
      </c>
      <c r="B188" s="40" t="s">
        <v>68</v>
      </c>
      <c r="C188" s="40" t="s">
        <v>62</v>
      </c>
      <c r="D188" s="40" t="s">
        <v>181</v>
      </c>
      <c r="E188" s="40">
        <v>0</v>
      </c>
      <c r="F188" s="40">
        <v>2</v>
      </c>
      <c r="G188" s="40">
        <v>5.6843418860807999E-12</v>
      </c>
      <c r="H188" s="40">
        <v>142647.79103540001</v>
      </c>
      <c r="I188" s="40">
        <v>142647.79103540001</v>
      </c>
      <c r="J188" s="40">
        <v>87909.212630337002</v>
      </c>
      <c r="K188" s="40">
        <v>33652.823941449999</v>
      </c>
      <c r="L188" s="40">
        <v>33652.823941449999</v>
      </c>
      <c r="M188" s="40">
        <v>16826.411970724999</v>
      </c>
      <c r="N188" s="40">
        <v>16826.411970724999</v>
      </c>
      <c r="O188" s="40">
        <v>16826.411970724999</v>
      </c>
      <c r="P188" s="40">
        <v>16826.411970724999</v>
      </c>
      <c r="Q188" s="40">
        <v>378850.43262803101</v>
      </c>
      <c r="R188" s="40">
        <v>886666.52309496806</v>
      </c>
    </row>
    <row r="189" spans="1:18">
      <c r="A189" s="40" t="s">
        <v>32</v>
      </c>
      <c r="B189" s="40" t="s">
        <v>68</v>
      </c>
      <c r="C189" s="40" t="s">
        <v>62</v>
      </c>
      <c r="D189" s="40" t="s">
        <v>180</v>
      </c>
    </row>
    <row r="190" spans="1:18">
      <c r="A190" s="40" t="s">
        <v>32</v>
      </c>
      <c r="B190" s="40" t="s">
        <v>68</v>
      </c>
      <c r="C190" s="40" t="s">
        <v>62</v>
      </c>
      <c r="D190" s="40" t="s">
        <v>182</v>
      </c>
      <c r="E190" s="40">
        <v>0</v>
      </c>
      <c r="F190" s="40">
        <v>2</v>
      </c>
      <c r="G190" s="40">
        <v>1.09139364212751E-11</v>
      </c>
      <c r="H190" s="40">
        <v>376710.71576250001</v>
      </c>
      <c r="I190" s="40">
        <v>376710.71576250001</v>
      </c>
      <c r="J190" s="40">
        <v>311193.188077086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1064614.61960209</v>
      </c>
    </row>
    <row r="191" spans="1:18">
      <c r="A191" s="40" t="s">
        <v>32</v>
      </c>
      <c r="B191" s="40" t="s">
        <v>68</v>
      </c>
      <c r="C191" s="40" t="s">
        <v>63</v>
      </c>
      <c r="D191" s="40" t="s">
        <v>181</v>
      </c>
    </row>
    <row r="192" spans="1:18">
      <c r="A192" s="40" t="s">
        <v>32</v>
      </c>
      <c r="B192" s="40" t="s">
        <v>68</v>
      </c>
      <c r="C192" s="40" t="s">
        <v>63</v>
      </c>
      <c r="D192" s="40" t="s">
        <v>180</v>
      </c>
    </row>
    <row r="193" spans="1:18">
      <c r="A193" s="40" t="s">
        <v>32</v>
      </c>
      <c r="B193" s="40" t="s">
        <v>68</v>
      </c>
      <c r="C193" s="40" t="s">
        <v>63</v>
      </c>
      <c r="D193" s="40" t="s">
        <v>182</v>
      </c>
      <c r="E193" s="40">
        <v>0</v>
      </c>
      <c r="F193" s="40">
        <v>5</v>
      </c>
      <c r="G193" s="40">
        <v>-2.1600499167107E-11</v>
      </c>
      <c r="H193" s="40">
        <v>1633840.6035982601</v>
      </c>
      <c r="I193" s="40">
        <v>444436.50880532101</v>
      </c>
      <c r="J193" s="40">
        <v>25747.495174146501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2104024.60757773</v>
      </c>
    </row>
    <row r="194" spans="1:18">
      <c r="A194" s="40" t="s">
        <v>32</v>
      </c>
      <c r="B194" s="40" t="s">
        <v>66</v>
      </c>
      <c r="C194" s="40" t="s">
        <v>62</v>
      </c>
      <c r="D194" s="40" t="s">
        <v>181</v>
      </c>
      <c r="E194" s="40">
        <v>0</v>
      </c>
      <c r="F194" s="40">
        <v>21</v>
      </c>
      <c r="G194" s="40">
        <v>-1.10844666778576E-10</v>
      </c>
      <c r="H194" s="40">
        <v>6044047.1798844198</v>
      </c>
      <c r="I194" s="40">
        <v>4448907.34330732</v>
      </c>
      <c r="J194" s="40">
        <v>704375.49449853902</v>
      </c>
      <c r="K194" s="40">
        <v>77612.453066161994</v>
      </c>
      <c r="L194" s="40">
        <v>2532.29965945088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11277474.7704159</v>
      </c>
    </row>
    <row r="195" spans="1:18">
      <c r="A195" s="40" t="s">
        <v>32</v>
      </c>
      <c r="B195" s="40" t="s">
        <v>66</v>
      </c>
      <c r="C195" s="40" t="s">
        <v>62</v>
      </c>
      <c r="D195" s="40" t="s">
        <v>180</v>
      </c>
    </row>
    <row r="196" spans="1:18">
      <c r="A196" s="40" t="s">
        <v>32</v>
      </c>
      <c r="B196" s="40" t="s">
        <v>66</v>
      </c>
      <c r="C196" s="40" t="s">
        <v>62</v>
      </c>
      <c r="D196" s="40" t="s">
        <v>182</v>
      </c>
      <c r="E196" s="40">
        <v>0</v>
      </c>
      <c r="F196" s="40">
        <v>13</v>
      </c>
      <c r="G196" s="40">
        <v>8.5265128291212006E-12</v>
      </c>
      <c r="H196" s="40">
        <v>1789702.3824922</v>
      </c>
      <c r="I196" s="40">
        <v>1504170.72837286</v>
      </c>
      <c r="J196" s="40">
        <v>1101738.2049380899</v>
      </c>
      <c r="K196" s="40">
        <v>137434.114729247</v>
      </c>
      <c r="L196" s="40">
        <v>19086.676265300001</v>
      </c>
      <c r="M196" s="40">
        <v>9543.3381326500003</v>
      </c>
      <c r="N196" s="40">
        <v>9543.3381326500003</v>
      </c>
      <c r="O196" s="40">
        <v>9543.3381326500003</v>
      </c>
      <c r="P196" s="40">
        <v>9262.0607982140009</v>
      </c>
      <c r="Q196" s="40">
        <v>0</v>
      </c>
      <c r="R196" s="40">
        <v>4590024.1819938701</v>
      </c>
    </row>
    <row r="197" spans="1:18">
      <c r="A197" s="40" t="s">
        <v>32</v>
      </c>
      <c r="B197" s="40" t="s">
        <v>66</v>
      </c>
      <c r="C197" s="40" t="s">
        <v>63</v>
      </c>
      <c r="D197" s="40" t="s">
        <v>181</v>
      </c>
      <c r="E197" s="40">
        <v>0</v>
      </c>
      <c r="F197" s="40">
        <v>73</v>
      </c>
      <c r="G197" s="40">
        <v>2.27873897529207E-9</v>
      </c>
      <c r="H197" s="40">
        <v>38305077.908077203</v>
      </c>
      <c r="I197" s="40">
        <v>30408380.5671115</v>
      </c>
      <c r="J197" s="40">
        <v>2966586.9024774302</v>
      </c>
      <c r="K197" s="40">
        <v>118567.531950772</v>
      </c>
      <c r="L197" s="40">
        <v>103469.8765961</v>
      </c>
      <c r="M197" s="40">
        <v>51734.938298050001</v>
      </c>
      <c r="N197" s="40">
        <v>51734.938298050001</v>
      </c>
      <c r="O197" s="40">
        <v>51734.938298050001</v>
      </c>
      <c r="P197" s="40">
        <v>51734.938298050001</v>
      </c>
      <c r="Q197" s="40">
        <v>401141.92502212402</v>
      </c>
      <c r="R197" s="40">
        <v>72510164.464427307</v>
      </c>
    </row>
    <row r="198" spans="1:18">
      <c r="A198" s="40" t="s">
        <v>32</v>
      </c>
      <c r="B198" s="40" t="s">
        <v>66</v>
      </c>
      <c r="C198" s="40" t="s">
        <v>63</v>
      </c>
      <c r="D198" s="40" t="s">
        <v>180</v>
      </c>
    </row>
    <row r="199" spans="1:18">
      <c r="A199" s="40" t="s">
        <v>32</v>
      </c>
      <c r="B199" s="40" t="s">
        <v>66</v>
      </c>
      <c r="C199" s="40" t="s">
        <v>63</v>
      </c>
      <c r="D199" s="40" t="s">
        <v>182</v>
      </c>
      <c r="E199" s="40">
        <v>0</v>
      </c>
      <c r="F199" s="40">
        <v>84</v>
      </c>
      <c r="G199" s="40">
        <v>2.28794760914752E-10</v>
      </c>
      <c r="H199" s="40">
        <v>12449520.153563</v>
      </c>
      <c r="I199" s="40">
        <v>4634594.6133388504</v>
      </c>
      <c r="J199" s="40">
        <v>1029108.7764944599</v>
      </c>
      <c r="K199" s="40">
        <v>75092.077054286303</v>
      </c>
      <c r="L199" s="40">
        <v>37881.456474508101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18226197.076925099</v>
      </c>
    </row>
    <row r="200" spans="1:18">
      <c r="A200" s="40" t="s">
        <v>32</v>
      </c>
      <c r="B200" s="40" t="s">
        <v>64</v>
      </c>
      <c r="C200" s="40" t="s">
        <v>62</v>
      </c>
      <c r="D200" s="40" t="s">
        <v>181</v>
      </c>
    </row>
    <row r="201" spans="1:18">
      <c r="A201" s="40" t="s">
        <v>32</v>
      </c>
      <c r="B201" s="40" t="s">
        <v>64</v>
      </c>
      <c r="C201" s="40" t="s">
        <v>62</v>
      </c>
      <c r="D201" s="40" t="s">
        <v>180</v>
      </c>
    </row>
    <row r="202" spans="1:18">
      <c r="A202" s="40" t="s">
        <v>32</v>
      </c>
      <c r="B202" s="40" t="s">
        <v>64</v>
      </c>
      <c r="C202" s="40" t="s">
        <v>62</v>
      </c>
      <c r="D202" s="40" t="s">
        <v>182</v>
      </c>
    </row>
    <row r="203" spans="1:18">
      <c r="A203" s="40" t="s">
        <v>32</v>
      </c>
      <c r="B203" s="40" t="s">
        <v>64</v>
      </c>
      <c r="C203" s="40" t="s">
        <v>63</v>
      </c>
      <c r="D203" s="40" t="s">
        <v>181</v>
      </c>
    </row>
    <row r="204" spans="1:18">
      <c r="A204" s="40" t="s">
        <v>32</v>
      </c>
      <c r="B204" s="40" t="s">
        <v>64</v>
      </c>
      <c r="C204" s="40" t="s">
        <v>63</v>
      </c>
      <c r="D204" s="40" t="s">
        <v>180</v>
      </c>
    </row>
    <row r="205" spans="1:18">
      <c r="A205" s="40" t="s">
        <v>32</v>
      </c>
      <c r="B205" s="40" t="s">
        <v>64</v>
      </c>
      <c r="C205" s="40" t="s">
        <v>63</v>
      </c>
      <c r="D205" s="40" t="s">
        <v>182</v>
      </c>
    </row>
    <row r="206" spans="1:18">
      <c r="A206" s="40" t="s">
        <v>32</v>
      </c>
      <c r="B206" s="40" t="s">
        <v>67</v>
      </c>
      <c r="C206" s="40" t="s">
        <v>62</v>
      </c>
      <c r="D206" s="40" t="s">
        <v>181</v>
      </c>
    </row>
    <row r="207" spans="1:18">
      <c r="A207" s="40" t="s">
        <v>32</v>
      </c>
      <c r="B207" s="40" t="s">
        <v>67</v>
      </c>
      <c r="C207" s="40" t="s">
        <v>62</v>
      </c>
      <c r="D207" s="40" t="s">
        <v>180</v>
      </c>
      <c r="E207" s="40">
        <v>0</v>
      </c>
      <c r="F207" s="40">
        <v>4</v>
      </c>
      <c r="G207" s="40">
        <v>-2.6830093702301399E-11</v>
      </c>
      <c r="H207" s="40">
        <v>767566.73481942795</v>
      </c>
      <c r="I207" s="40">
        <v>830750.73198726703</v>
      </c>
      <c r="J207" s="40">
        <v>65503.6273211882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1663821.0941278799</v>
      </c>
    </row>
    <row r="208" spans="1:18">
      <c r="A208" s="40" t="s">
        <v>32</v>
      </c>
      <c r="B208" s="40" t="s">
        <v>67</v>
      </c>
      <c r="C208" s="40" t="s">
        <v>62</v>
      </c>
      <c r="D208" s="40" t="s">
        <v>182</v>
      </c>
    </row>
    <row r="209" spans="1:18">
      <c r="A209" s="40" t="s">
        <v>32</v>
      </c>
      <c r="B209" s="40" t="s">
        <v>67</v>
      </c>
      <c r="C209" s="40" t="s">
        <v>63</v>
      </c>
      <c r="D209" s="40" t="s">
        <v>181</v>
      </c>
    </row>
    <row r="210" spans="1:18">
      <c r="A210" s="40" t="s">
        <v>32</v>
      </c>
      <c r="B210" s="40" t="s">
        <v>67</v>
      </c>
      <c r="C210" s="40" t="s">
        <v>63</v>
      </c>
      <c r="D210" s="40" t="s">
        <v>180</v>
      </c>
      <c r="E210" s="40">
        <v>0</v>
      </c>
      <c r="F210" s="40">
        <v>3</v>
      </c>
      <c r="G210" s="40">
        <v>0</v>
      </c>
      <c r="H210" s="40">
        <v>26303507.124081802</v>
      </c>
      <c r="I210" s="40">
        <v>26085488.4041075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52388995.528189301</v>
      </c>
    </row>
    <row r="211" spans="1:18">
      <c r="A211" s="40" t="s">
        <v>32</v>
      </c>
      <c r="B211" s="40" t="s">
        <v>67</v>
      </c>
      <c r="C211" s="40" t="s">
        <v>63</v>
      </c>
      <c r="D211" s="40" t="s">
        <v>182</v>
      </c>
    </row>
    <row r="212" spans="1:18">
      <c r="A212" s="40" t="s">
        <v>32</v>
      </c>
      <c r="B212" s="40" t="s">
        <v>69</v>
      </c>
      <c r="C212" s="40" t="s">
        <v>62</v>
      </c>
      <c r="D212" s="40" t="s">
        <v>181</v>
      </c>
    </row>
    <row r="213" spans="1:18">
      <c r="A213" s="40" t="s">
        <v>32</v>
      </c>
      <c r="B213" s="40" t="s">
        <v>69</v>
      </c>
      <c r="C213" s="40" t="s">
        <v>62</v>
      </c>
      <c r="D213" s="40" t="s">
        <v>180</v>
      </c>
    </row>
    <row r="214" spans="1:18">
      <c r="A214" s="40" t="s">
        <v>32</v>
      </c>
      <c r="B214" s="40" t="s">
        <v>69</v>
      </c>
      <c r="C214" s="40" t="s">
        <v>62</v>
      </c>
      <c r="D214" s="40" t="s">
        <v>182</v>
      </c>
      <c r="E214" s="40">
        <v>0</v>
      </c>
      <c r="F214" s="40">
        <v>1</v>
      </c>
      <c r="G214" s="40">
        <v>-7.2759576141834308E-12</v>
      </c>
      <c r="H214" s="40">
        <v>98447.067052600003</v>
      </c>
      <c r="I214" s="40">
        <v>98447.067052600003</v>
      </c>
      <c r="J214" s="40">
        <v>9061.1484164739704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205955.282521674</v>
      </c>
    </row>
    <row r="215" spans="1:18">
      <c r="A215" s="40" t="s">
        <v>32</v>
      </c>
      <c r="B215" s="40" t="s">
        <v>69</v>
      </c>
      <c r="C215" s="40" t="s">
        <v>63</v>
      </c>
      <c r="D215" s="40" t="s">
        <v>181</v>
      </c>
    </row>
    <row r="216" spans="1:18">
      <c r="A216" s="40" t="s">
        <v>32</v>
      </c>
      <c r="B216" s="40" t="s">
        <v>69</v>
      </c>
      <c r="C216" s="40" t="s">
        <v>63</v>
      </c>
      <c r="D216" s="40" t="s">
        <v>180</v>
      </c>
    </row>
    <row r="217" spans="1:18">
      <c r="A217" s="40" t="s">
        <v>32</v>
      </c>
      <c r="B217" s="40" t="s">
        <v>69</v>
      </c>
      <c r="C217" s="40" t="s">
        <v>63</v>
      </c>
      <c r="D217" s="40" t="s">
        <v>182</v>
      </c>
      <c r="E217" s="40">
        <v>0</v>
      </c>
      <c r="F217" s="40">
        <v>1</v>
      </c>
      <c r="G217" s="40">
        <v>1.47792889038101E-11</v>
      </c>
      <c r="H217" s="40">
        <v>228035.55327490001</v>
      </c>
      <c r="I217" s="40">
        <v>228035.55327490001</v>
      </c>
      <c r="J217" s="40">
        <v>58086.544060569497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514157.65061036998</v>
      </c>
    </row>
    <row r="218" spans="1:18">
      <c r="A218" s="40" t="s">
        <v>33</v>
      </c>
      <c r="B218" s="40" t="s">
        <v>65</v>
      </c>
      <c r="C218" s="40" t="s">
        <v>62</v>
      </c>
      <c r="D218" s="40" t="s">
        <v>181</v>
      </c>
      <c r="E218" s="40">
        <v>0</v>
      </c>
      <c r="F218" s="40">
        <v>50246</v>
      </c>
      <c r="G218" s="40">
        <v>116909671.507842</v>
      </c>
      <c r="H218" s="40">
        <v>17762775522.493999</v>
      </c>
      <c r="I218" s="40">
        <v>16984104969.1052</v>
      </c>
      <c r="J218" s="40">
        <v>14716739174.117599</v>
      </c>
      <c r="K218" s="40">
        <v>5941604756.3141403</v>
      </c>
      <c r="L218" s="40">
        <v>4761301873.1405201</v>
      </c>
      <c r="M218" s="40">
        <v>1823537449.2794099</v>
      </c>
      <c r="N218" s="40">
        <v>1381790396.88358</v>
      </c>
      <c r="O218" s="40">
        <v>967488172.20383799</v>
      </c>
      <c r="P218" s="40">
        <v>676609081.91106403</v>
      </c>
      <c r="Q218" s="40">
        <v>1737903710.1556799</v>
      </c>
      <c r="R218" s="40">
        <v>66870764777.112801</v>
      </c>
    </row>
    <row r="219" spans="1:18">
      <c r="A219" s="40" t="s">
        <v>33</v>
      </c>
      <c r="B219" s="40" t="s">
        <v>65</v>
      </c>
      <c r="C219" s="40" t="s">
        <v>62</v>
      </c>
      <c r="D219" s="40" t="s">
        <v>180</v>
      </c>
      <c r="E219" s="40">
        <v>0</v>
      </c>
      <c r="F219" s="40">
        <v>73175</v>
      </c>
      <c r="G219" s="40">
        <v>146810981.66680199</v>
      </c>
      <c r="H219" s="40">
        <v>27813695918.479599</v>
      </c>
      <c r="I219" s="40">
        <v>26528298675.606098</v>
      </c>
      <c r="J219" s="40">
        <v>23093398349.523899</v>
      </c>
      <c r="K219" s="40">
        <v>9386146790.2998695</v>
      </c>
      <c r="L219" s="40">
        <v>7509036942.5490503</v>
      </c>
      <c r="M219" s="40">
        <v>2521787067.6963401</v>
      </c>
      <c r="N219" s="40">
        <v>1796199601.6856501</v>
      </c>
      <c r="O219" s="40">
        <v>1258697965.70279</v>
      </c>
      <c r="P219" s="40">
        <v>901285276.99548399</v>
      </c>
      <c r="Q219" s="40">
        <v>2544251986.1022801</v>
      </c>
      <c r="R219" s="40">
        <v>103499609556.30701</v>
      </c>
    </row>
    <row r="220" spans="1:18">
      <c r="A220" s="40" t="s">
        <v>33</v>
      </c>
      <c r="B220" s="40" t="s">
        <v>65</v>
      </c>
      <c r="C220" s="40" t="s">
        <v>62</v>
      </c>
      <c r="D220" s="40" t="s">
        <v>182</v>
      </c>
      <c r="E220" s="40">
        <v>0</v>
      </c>
      <c r="F220" s="40">
        <v>803</v>
      </c>
      <c r="G220" s="40">
        <v>-6.0867932916153198E-9</v>
      </c>
      <c r="H220" s="40">
        <v>335538512.89257598</v>
      </c>
      <c r="I220" s="40">
        <v>294385057.10087001</v>
      </c>
      <c r="J220" s="40">
        <v>208731293.268796</v>
      </c>
      <c r="K220" s="40">
        <v>73366914.779639706</v>
      </c>
      <c r="L220" s="40">
        <v>51847544.304772697</v>
      </c>
      <c r="M220" s="40">
        <v>16919558.956721701</v>
      </c>
      <c r="N220" s="40">
        <v>14331346.013275901</v>
      </c>
      <c r="O220" s="40">
        <v>11766540.2939255</v>
      </c>
      <c r="P220" s="40">
        <v>9352945.5432964191</v>
      </c>
      <c r="Q220" s="40">
        <v>25945097.357100099</v>
      </c>
      <c r="R220" s="40">
        <v>1042184810.51097</v>
      </c>
    </row>
    <row r="221" spans="1:18">
      <c r="A221" s="40" t="s">
        <v>33</v>
      </c>
      <c r="B221" s="40" t="s">
        <v>65</v>
      </c>
      <c r="C221" s="40" t="s">
        <v>63</v>
      </c>
      <c r="D221" s="40" t="s">
        <v>181</v>
      </c>
      <c r="E221" s="40">
        <v>0</v>
      </c>
      <c r="F221" s="40">
        <v>38702</v>
      </c>
      <c r="G221" s="40">
        <v>36561595.241728596</v>
      </c>
      <c r="H221" s="40">
        <v>11579044070.205099</v>
      </c>
      <c r="I221" s="40">
        <v>9128103448.6617603</v>
      </c>
      <c r="J221" s="40">
        <v>6134014674.51056</v>
      </c>
      <c r="K221" s="40">
        <v>1981407584.4538</v>
      </c>
      <c r="L221" s="40">
        <v>1319750066.01752</v>
      </c>
      <c r="M221" s="40">
        <v>395661956.09060103</v>
      </c>
      <c r="N221" s="40">
        <v>250496515.95677099</v>
      </c>
      <c r="O221" s="40">
        <v>159561362.35185</v>
      </c>
      <c r="P221" s="40">
        <v>101282239.785732</v>
      </c>
      <c r="Q221" s="40">
        <v>248302999.320099</v>
      </c>
      <c r="R221" s="40">
        <v>31334186512.595299</v>
      </c>
    </row>
    <row r="222" spans="1:18">
      <c r="A222" s="40" t="s">
        <v>33</v>
      </c>
      <c r="B222" s="40" t="s">
        <v>65</v>
      </c>
      <c r="C222" s="40" t="s">
        <v>63</v>
      </c>
      <c r="D222" s="40" t="s">
        <v>180</v>
      </c>
      <c r="E222" s="40">
        <v>0</v>
      </c>
      <c r="F222" s="40">
        <v>56546</v>
      </c>
      <c r="G222" s="40">
        <v>61782289.720655903</v>
      </c>
      <c r="H222" s="40">
        <v>17442721831.937801</v>
      </c>
      <c r="I222" s="40">
        <v>14172957835.117201</v>
      </c>
      <c r="J222" s="40">
        <v>10459508695.9366</v>
      </c>
      <c r="K222" s="40">
        <v>3669819437.9724898</v>
      </c>
      <c r="L222" s="40">
        <v>2468549920.8604898</v>
      </c>
      <c r="M222" s="40">
        <v>628596376.39753401</v>
      </c>
      <c r="N222" s="40">
        <v>393164008.78114003</v>
      </c>
      <c r="O222" s="40">
        <v>255236974.575151</v>
      </c>
      <c r="P222" s="40">
        <v>172571434.041067</v>
      </c>
      <c r="Q222" s="40">
        <v>493109481.77892703</v>
      </c>
      <c r="R222" s="40">
        <v>50218018287.118896</v>
      </c>
    </row>
    <row r="223" spans="1:18">
      <c r="A223" s="40" t="s">
        <v>33</v>
      </c>
      <c r="B223" s="40" t="s">
        <v>65</v>
      </c>
      <c r="C223" s="40" t="s">
        <v>63</v>
      </c>
      <c r="D223" s="40" t="s">
        <v>182</v>
      </c>
      <c r="E223" s="40">
        <v>0</v>
      </c>
      <c r="F223" s="40">
        <v>342</v>
      </c>
      <c r="G223" s="40">
        <v>-1.77038828041987E-9</v>
      </c>
      <c r="H223" s="40">
        <v>107204645.13889299</v>
      </c>
      <c r="I223" s="40">
        <v>79452246.8881239</v>
      </c>
      <c r="J223" s="40">
        <v>46890323.502700798</v>
      </c>
      <c r="K223" s="40">
        <v>12526590.997346601</v>
      </c>
      <c r="L223" s="40">
        <v>7231140.7842936497</v>
      </c>
      <c r="M223" s="40">
        <v>2336574.16738202</v>
      </c>
      <c r="N223" s="40">
        <v>1676483.61917688</v>
      </c>
      <c r="O223" s="40">
        <v>1351549.27585231</v>
      </c>
      <c r="P223" s="40">
        <v>1066817.17687175</v>
      </c>
      <c r="Q223" s="40">
        <v>3962580.06917592</v>
      </c>
      <c r="R223" s="40">
        <v>263698951.61981699</v>
      </c>
    </row>
    <row r="224" spans="1:18">
      <c r="A224" s="40" t="s">
        <v>33</v>
      </c>
      <c r="B224" s="40" t="s">
        <v>68</v>
      </c>
      <c r="C224" s="40" t="s">
        <v>62</v>
      </c>
      <c r="D224" s="40" t="s">
        <v>181</v>
      </c>
      <c r="E224" s="40">
        <v>0</v>
      </c>
      <c r="F224" s="40">
        <v>2758</v>
      </c>
      <c r="G224" s="40">
        <v>9733163.1646036804</v>
      </c>
      <c r="H224" s="40">
        <v>925853550.94762897</v>
      </c>
      <c r="I224" s="40">
        <v>853392790.48429096</v>
      </c>
      <c r="J224" s="40">
        <v>699496194.06681705</v>
      </c>
      <c r="K224" s="40">
        <v>274683743.82213801</v>
      </c>
      <c r="L224" s="40">
        <v>223736600.42879799</v>
      </c>
      <c r="M224" s="40">
        <v>86794589.723285705</v>
      </c>
      <c r="N224" s="40">
        <v>65964640.0446399</v>
      </c>
      <c r="O224" s="40">
        <v>47146529.448528498</v>
      </c>
      <c r="P224" s="40">
        <v>33617132.443229198</v>
      </c>
      <c r="Q224" s="40">
        <v>79687856.936801299</v>
      </c>
      <c r="R224" s="40">
        <v>3300106791.5107498</v>
      </c>
    </row>
    <row r="225" spans="1:18">
      <c r="A225" s="40" t="s">
        <v>33</v>
      </c>
      <c r="B225" s="40" t="s">
        <v>68</v>
      </c>
      <c r="C225" s="40" t="s">
        <v>62</v>
      </c>
      <c r="D225" s="40" t="s">
        <v>180</v>
      </c>
    </row>
    <row r="226" spans="1:18">
      <c r="A226" s="40" t="s">
        <v>33</v>
      </c>
      <c r="B226" s="40" t="s">
        <v>68</v>
      </c>
      <c r="C226" s="40" t="s">
        <v>62</v>
      </c>
      <c r="D226" s="40" t="s">
        <v>182</v>
      </c>
      <c r="E226" s="40">
        <v>0</v>
      </c>
      <c r="F226" s="40">
        <v>10026</v>
      </c>
      <c r="G226" s="40">
        <v>8161603.4097094899</v>
      </c>
      <c r="H226" s="40">
        <v>3212745365.6100998</v>
      </c>
      <c r="I226" s="40">
        <v>2959575017.64114</v>
      </c>
      <c r="J226" s="40">
        <v>2427976403.6386199</v>
      </c>
      <c r="K226" s="40">
        <v>914513977.28575802</v>
      </c>
      <c r="L226" s="40">
        <v>688725760.85425198</v>
      </c>
      <c r="M226" s="40">
        <v>261607585.17703101</v>
      </c>
      <c r="N226" s="40">
        <v>208011393.35466599</v>
      </c>
      <c r="O226" s="40">
        <v>158087265.70641801</v>
      </c>
      <c r="P226" s="40">
        <v>115953113.110276</v>
      </c>
      <c r="Q226" s="40">
        <v>303566108.26417601</v>
      </c>
      <c r="R226" s="40">
        <v>11258923594.0522</v>
      </c>
    </row>
    <row r="227" spans="1:18">
      <c r="A227" s="40" t="s">
        <v>33</v>
      </c>
      <c r="B227" s="40" t="s">
        <v>68</v>
      </c>
      <c r="C227" s="40" t="s">
        <v>63</v>
      </c>
      <c r="D227" s="40" t="s">
        <v>181</v>
      </c>
      <c r="E227" s="40">
        <v>0</v>
      </c>
      <c r="F227" s="40">
        <v>2086</v>
      </c>
      <c r="G227" s="40">
        <v>2621659.1717809802</v>
      </c>
      <c r="H227" s="40">
        <v>598331552.44676197</v>
      </c>
      <c r="I227" s="40">
        <v>575089551.78010702</v>
      </c>
      <c r="J227" s="40">
        <v>485178398.51023102</v>
      </c>
      <c r="K227" s="40">
        <v>185004803.73443699</v>
      </c>
      <c r="L227" s="40">
        <v>134152097.09788699</v>
      </c>
      <c r="M227" s="40">
        <v>41929017.658269003</v>
      </c>
      <c r="N227" s="40">
        <v>27870406.6189823</v>
      </c>
      <c r="O227" s="40">
        <v>16580838.7806799</v>
      </c>
      <c r="P227" s="40">
        <v>10390925.2432773</v>
      </c>
      <c r="Q227" s="40">
        <v>26929224.776402902</v>
      </c>
      <c r="R227" s="40">
        <v>2104078475.81881</v>
      </c>
    </row>
    <row r="228" spans="1:18">
      <c r="A228" s="40" t="s">
        <v>33</v>
      </c>
      <c r="B228" s="40" t="s">
        <v>68</v>
      </c>
      <c r="C228" s="40" t="s">
        <v>63</v>
      </c>
      <c r="D228" s="40" t="s">
        <v>180</v>
      </c>
    </row>
    <row r="229" spans="1:18">
      <c r="A229" s="40" t="s">
        <v>33</v>
      </c>
      <c r="B229" s="40" t="s">
        <v>68</v>
      </c>
      <c r="C229" s="40" t="s">
        <v>63</v>
      </c>
      <c r="D229" s="40" t="s">
        <v>182</v>
      </c>
      <c r="E229" s="40">
        <v>0</v>
      </c>
      <c r="F229" s="40">
        <v>11386</v>
      </c>
      <c r="G229" s="40">
        <v>4851704.47625395</v>
      </c>
      <c r="H229" s="40">
        <v>3454651096.5901899</v>
      </c>
      <c r="I229" s="40">
        <v>3008972455.3255701</v>
      </c>
      <c r="J229" s="40">
        <v>2024547363.32919</v>
      </c>
      <c r="K229" s="40">
        <v>556480434.86316597</v>
      </c>
      <c r="L229" s="40">
        <v>315847950.828493</v>
      </c>
      <c r="M229" s="40">
        <v>94612312.933529094</v>
      </c>
      <c r="N229" s="40">
        <v>66375117.29383</v>
      </c>
      <c r="O229" s="40">
        <v>45841706.775425203</v>
      </c>
      <c r="P229" s="40">
        <v>30073101.7390651</v>
      </c>
      <c r="Q229" s="40">
        <v>69996798.305702895</v>
      </c>
      <c r="R229" s="40">
        <v>9672250042.4604492</v>
      </c>
    </row>
    <row r="230" spans="1:18">
      <c r="A230" s="40" t="s">
        <v>33</v>
      </c>
      <c r="B230" s="40" t="s">
        <v>66</v>
      </c>
      <c r="C230" s="40" t="s">
        <v>62</v>
      </c>
      <c r="D230" s="40" t="s">
        <v>181</v>
      </c>
      <c r="E230" s="40">
        <v>0</v>
      </c>
      <c r="F230" s="40">
        <v>17999</v>
      </c>
      <c r="G230" s="40">
        <v>60361231.6239805</v>
      </c>
      <c r="H230" s="40">
        <v>6558233197.1868095</v>
      </c>
      <c r="I230" s="40">
        <v>6224518710.2215405</v>
      </c>
      <c r="J230" s="40">
        <v>5244841743.5649405</v>
      </c>
      <c r="K230" s="40">
        <v>2105082333.5645199</v>
      </c>
      <c r="L230" s="40">
        <v>1739507700.36378</v>
      </c>
      <c r="M230" s="40">
        <v>611872195.03632402</v>
      </c>
      <c r="N230" s="40">
        <v>416293682.57375997</v>
      </c>
      <c r="O230" s="40">
        <v>282292443.89964402</v>
      </c>
      <c r="P230" s="40">
        <v>187767004.515324</v>
      </c>
      <c r="Q230" s="40">
        <v>513197381.834777</v>
      </c>
      <c r="R230" s="40">
        <v>23943967624.3853</v>
      </c>
    </row>
    <row r="231" spans="1:18">
      <c r="A231" s="40" t="s">
        <v>33</v>
      </c>
      <c r="B231" s="40" t="s">
        <v>66</v>
      </c>
      <c r="C231" s="40" t="s">
        <v>62</v>
      </c>
      <c r="D231" s="40" t="s">
        <v>180</v>
      </c>
    </row>
    <row r="232" spans="1:18">
      <c r="A232" s="40" t="s">
        <v>33</v>
      </c>
      <c r="B232" s="40" t="s">
        <v>66</v>
      </c>
      <c r="C232" s="40" t="s">
        <v>62</v>
      </c>
      <c r="D232" s="40" t="s">
        <v>182</v>
      </c>
      <c r="E232" s="40">
        <v>0</v>
      </c>
      <c r="F232" s="40">
        <v>10619</v>
      </c>
      <c r="G232" s="40">
        <v>6543892.07160581</v>
      </c>
      <c r="H232" s="40">
        <v>3149244416.4928899</v>
      </c>
      <c r="I232" s="40">
        <v>2723974887.9013901</v>
      </c>
      <c r="J232" s="40">
        <v>2047569206.1792099</v>
      </c>
      <c r="K232" s="40">
        <v>753231480.40973604</v>
      </c>
      <c r="L232" s="40">
        <v>545968623.207111</v>
      </c>
      <c r="M232" s="40">
        <v>201320174.71204799</v>
      </c>
      <c r="N232" s="40">
        <v>158272224.528925</v>
      </c>
      <c r="O232" s="40">
        <v>122294516.04843201</v>
      </c>
      <c r="P232" s="40">
        <v>93233416.068782002</v>
      </c>
      <c r="Q232" s="40">
        <v>260040140.45946801</v>
      </c>
      <c r="R232" s="40">
        <v>10061692978.079599</v>
      </c>
    </row>
    <row r="233" spans="1:18">
      <c r="A233" s="40" t="s">
        <v>33</v>
      </c>
      <c r="B233" s="40" t="s">
        <v>66</v>
      </c>
      <c r="C233" s="40" t="s">
        <v>63</v>
      </c>
      <c r="D233" s="40" t="s">
        <v>181</v>
      </c>
      <c r="E233" s="40">
        <v>0</v>
      </c>
      <c r="F233" s="40">
        <v>54186</v>
      </c>
      <c r="G233" s="40">
        <v>130393342.575662</v>
      </c>
      <c r="H233" s="40">
        <v>16934173343.5481</v>
      </c>
      <c r="I233" s="40">
        <v>15869268927.466299</v>
      </c>
      <c r="J233" s="40">
        <v>12588658395.658001</v>
      </c>
      <c r="K233" s="40">
        <v>4543635060.3406897</v>
      </c>
      <c r="L233" s="40">
        <v>3268577076.4535098</v>
      </c>
      <c r="M233" s="40">
        <v>938903839.04315996</v>
      </c>
      <c r="N233" s="40">
        <v>575513839.20197499</v>
      </c>
      <c r="O233" s="40">
        <v>357911261.33782297</v>
      </c>
      <c r="P233" s="40">
        <v>230543440.31460401</v>
      </c>
      <c r="Q233" s="40">
        <v>657578352.76652396</v>
      </c>
      <c r="R233" s="40">
        <v>56095156878.706299</v>
      </c>
    </row>
    <row r="234" spans="1:18">
      <c r="A234" s="40" t="s">
        <v>33</v>
      </c>
      <c r="B234" s="40" t="s">
        <v>66</v>
      </c>
      <c r="C234" s="40" t="s">
        <v>63</v>
      </c>
      <c r="D234" s="40" t="s">
        <v>180</v>
      </c>
    </row>
    <row r="235" spans="1:18">
      <c r="A235" s="40" t="s">
        <v>33</v>
      </c>
      <c r="B235" s="40" t="s">
        <v>66</v>
      </c>
      <c r="C235" s="40" t="s">
        <v>63</v>
      </c>
      <c r="D235" s="40" t="s">
        <v>182</v>
      </c>
      <c r="E235" s="40">
        <v>0</v>
      </c>
      <c r="F235" s="40">
        <v>75844</v>
      </c>
      <c r="G235" s="40">
        <v>25425903.139677498</v>
      </c>
      <c r="H235" s="40">
        <v>17620860586.780602</v>
      </c>
      <c r="I235" s="40">
        <v>10933426321.997601</v>
      </c>
      <c r="J235" s="40">
        <v>5355857796.1199303</v>
      </c>
      <c r="K235" s="40">
        <v>1208582457.9270501</v>
      </c>
      <c r="L235" s="40">
        <v>663299889.63098598</v>
      </c>
      <c r="M235" s="40">
        <v>203974515.954647</v>
      </c>
      <c r="N235" s="40">
        <v>142873803.25920001</v>
      </c>
      <c r="O235" s="40">
        <v>99196322.607761696</v>
      </c>
      <c r="P235" s="40">
        <v>70943061.288054705</v>
      </c>
      <c r="Q235" s="40">
        <v>194686904.46610901</v>
      </c>
      <c r="R235" s="40">
        <v>36519127563.1716</v>
      </c>
    </row>
    <row r="236" spans="1:18">
      <c r="A236" s="40" t="s">
        <v>33</v>
      </c>
      <c r="B236" s="40" t="s">
        <v>64</v>
      </c>
      <c r="C236" s="40" t="s">
        <v>62</v>
      </c>
      <c r="D236" s="40" t="s">
        <v>181</v>
      </c>
    </row>
    <row r="237" spans="1:18">
      <c r="A237" s="40" t="s">
        <v>33</v>
      </c>
      <c r="B237" s="40" t="s">
        <v>64</v>
      </c>
      <c r="C237" s="40" t="s">
        <v>62</v>
      </c>
      <c r="D237" s="40" t="s">
        <v>180</v>
      </c>
    </row>
    <row r="238" spans="1:18">
      <c r="A238" s="40" t="s">
        <v>33</v>
      </c>
      <c r="B238" s="40" t="s">
        <v>64</v>
      </c>
      <c r="C238" s="40" t="s">
        <v>62</v>
      </c>
      <c r="D238" s="40" t="s">
        <v>182</v>
      </c>
    </row>
    <row r="239" spans="1:18">
      <c r="A239" s="40" t="s">
        <v>33</v>
      </c>
      <c r="B239" s="40" t="s">
        <v>64</v>
      </c>
      <c r="C239" s="40" t="s">
        <v>63</v>
      </c>
      <c r="D239" s="40" t="s">
        <v>181</v>
      </c>
    </row>
    <row r="240" spans="1:18">
      <c r="A240" s="40" t="s">
        <v>33</v>
      </c>
      <c r="B240" s="40" t="s">
        <v>64</v>
      </c>
      <c r="C240" s="40" t="s">
        <v>63</v>
      </c>
      <c r="D240" s="40" t="s">
        <v>180</v>
      </c>
    </row>
    <row r="241" spans="1:18">
      <c r="A241" s="40" t="s">
        <v>33</v>
      </c>
      <c r="B241" s="40" t="s">
        <v>64</v>
      </c>
      <c r="C241" s="40" t="s">
        <v>63</v>
      </c>
      <c r="D241" s="40" t="s">
        <v>182</v>
      </c>
      <c r="E241" s="40">
        <v>0</v>
      </c>
      <c r="F241" s="40">
        <v>163</v>
      </c>
      <c r="G241" s="40">
        <v>4311275.5782097597</v>
      </c>
      <c r="H241" s="40">
        <v>14215852.256617401</v>
      </c>
      <c r="I241" s="40">
        <v>1381573.67215794</v>
      </c>
      <c r="J241" s="40">
        <v>116358.368364334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20025059.875349399</v>
      </c>
    </row>
    <row r="242" spans="1:18">
      <c r="A242" s="40" t="s">
        <v>33</v>
      </c>
      <c r="B242" s="40" t="s">
        <v>67</v>
      </c>
      <c r="C242" s="40" t="s">
        <v>62</v>
      </c>
      <c r="D242" s="40" t="s">
        <v>181</v>
      </c>
      <c r="E242" s="40">
        <v>0</v>
      </c>
      <c r="F242" s="40">
        <v>11</v>
      </c>
      <c r="G242" s="40">
        <v>-7.90805643191561E-10</v>
      </c>
      <c r="H242" s="40">
        <v>3656605.347668</v>
      </c>
      <c r="I242" s="40">
        <v>3656605.347668</v>
      </c>
      <c r="J242" s="40">
        <v>3656605.347668</v>
      </c>
      <c r="K242" s="40">
        <v>1733888.92284483</v>
      </c>
      <c r="L242" s="40">
        <v>1529445.50599575</v>
      </c>
      <c r="M242" s="40">
        <v>741877.425575273</v>
      </c>
      <c r="N242" s="40">
        <v>632994.43257721304</v>
      </c>
      <c r="O242" s="40">
        <v>460860.60297358001</v>
      </c>
      <c r="P242" s="40">
        <v>296708.88246146101</v>
      </c>
      <c r="Q242" s="40">
        <v>1260902.2494549099</v>
      </c>
      <c r="R242" s="40">
        <v>17626494.064886998</v>
      </c>
    </row>
    <row r="243" spans="1:18">
      <c r="A243" s="40" t="s">
        <v>33</v>
      </c>
      <c r="B243" s="40" t="s">
        <v>67</v>
      </c>
      <c r="C243" s="40" t="s">
        <v>62</v>
      </c>
      <c r="D243" s="40" t="s">
        <v>180</v>
      </c>
      <c r="E243" s="40">
        <v>0</v>
      </c>
      <c r="F243" s="40">
        <v>15</v>
      </c>
      <c r="G243" s="40">
        <v>2.1009327610954601E-9</v>
      </c>
      <c r="H243" s="40">
        <v>22527300.8025975</v>
      </c>
      <c r="I243" s="40">
        <v>21143929.924240801</v>
      </c>
      <c r="J243" s="40">
        <v>19796720.060316399</v>
      </c>
      <c r="K243" s="40">
        <v>6587266.28255828</v>
      </c>
      <c r="L243" s="40">
        <v>4803828.9826861899</v>
      </c>
      <c r="M243" s="40">
        <v>2166840.0370658999</v>
      </c>
      <c r="N243" s="40">
        <v>1852688.31206402</v>
      </c>
      <c r="O243" s="40">
        <v>873530.73817098502</v>
      </c>
      <c r="P243" s="40">
        <v>844585.42473952495</v>
      </c>
      <c r="Q243" s="40">
        <v>555469.06646966503</v>
      </c>
      <c r="R243" s="40">
        <v>81152159.630909294</v>
      </c>
    </row>
    <row r="244" spans="1:18">
      <c r="A244" s="40" t="s">
        <v>33</v>
      </c>
      <c r="B244" s="40" t="s">
        <v>67</v>
      </c>
      <c r="C244" s="40" t="s">
        <v>62</v>
      </c>
      <c r="D244" s="40" t="s">
        <v>182</v>
      </c>
      <c r="E244" s="40">
        <v>0</v>
      </c>
      <c r="F244" s="40">
        <v>9</v>
      </c>
      <c r="G244" s="40">
        <v>2.12821760214865E-10</v>
      </c>
      <c r="H244" s="40">
        <v>4855047.7047471004</v>
      </c>
      <c r="I244" s="40">
        <v>4855047.7047471004</v>
      </c>
      <c r="J244" s="40">
        <v>4855047.7047471004</v>
      </c>
      <c r="K244" s="40">
        <v>2427523.8523735502</v>
      </c>
      <c r="L244" s="40">
        <v>2337193.6455432498</v>
      </c>
      <c r="M244" s="40">
        <v>1062073.0779730701</v>
      </c>
      <c r="N244" s="40">
        <v>923624.35571604106</v>
      </c>
      <c r="O244" s="40">
        <v>397726.15089250298</v>
      </c>
      <c r="P244" s="40">
        <v>205935.1912835</v>
      </c>
      <c r="Q244" s="40">
        <v>271151.35039630398</v>
      </c>
      <c r="R244" s="40">
        <v>22190370.738419499</v>
      </c>
    </row>
    <row r="245" spans="1:18">
      <c r="A245" s="40" t="s">
        <v>33</v>
      </c>
      <c r="B245" s="40" t="s">
        <v>67</v>
      </c>
      <c r="C245" s="40" t="s">
        <v>63</v>
      </c>
      <c r="D245" s="40" t="s">
        <v>181</v>
      </c>
      <c r="E245" s="40">
        <v>0</v>
      </c>
      <c r="F245" s="40">
        <v>1</v>
      </c>
      <c r="G245" s="40">
        <v>1.4551915228366901E-10</v>
      </c>
      <c r="H245" s="40">
        <v>618810.13575919997</v>
      </c>
      <c r="I245" s="40">
        <v>618810.13575919997</v>
      </c>
      <c r="J245" s="40">
        <v>618810.13575919997</v>
      </c>
      <c r="K245" s="40">
        <v>309405.06787959998</v>
      </c>
      <c r="L245" s="40">
        <v>309405.06787959998</v>
      </c>
      <c r="M245" s="40">
        <v>102161.240842749</v>
      </c>
      <c r="N245" s="40">
        <v>0</v>
      </c>
      <c r="O245" s="40">
        <v>0</v>
      </c>
      <c r="P245" s="40">
        <v>0</v>
      </c>
      <c r="Q245" s="40">
        <v>0</v>
      </c>
      <c r="R245" s="40">
        <v>2577401.7838795502</v>
      </c>
    </row>
    <row r="246" spans="1:18">
      <c r="A246" s="40" t="s">
        <v>33</v>
      </c>
      <c r="B246" s="40" t="s">
        <v>67</v>
      </c>
      <c r="C246" s="40" t="s">
        <v>63</v>
      </c>
      <c r="D246" s="40" t="s">
        <v>180</v>
      </c>
      <c r="E246" s="40">
        <v>0</v>
      </c>
      <c r="F246" s="40">
        <v>11</v>
      </c>
      <c r="G246" s="40">
        <v>-6.2755134422331997E-10</v>
      </c>
      <c r="H246" s="40">
        <v>7388552.8384884996</v>
      </c>
      <c r="I246" s="40">
        <v>6333841.8949709898</v>
      </c>
      <c r="J246" s="40">
        <v>5440680.1709000096</v>
      </c>
      <c r="K246" s="40">
        <v>822514.947382994</v>
      </c>
      <c r="L246" s="40">
        <v>555522.73551110004</v>
      </c>
      <c r="M246" s="40">
        <v>277761.36775555002</v>
      </c>
      <c r="N246" s="40">
        <v>277761.36775555002</v>
      </c>
      <c r="O246" s="40">
        <v>256425.71701411001</v>
      </c>
      <c r="P246" s="40">
        <v>215227.388938975</v>
      </c>
      <c r="Q246" s="40">
        <v>1872540.5364455101</v>
      </c>
      <c r="R246" s="40">
        <v>23440828.965163302</v>
      </c>
    </row>
    <row r="247" spans="1:18">
      <c r="A247" s="40" t="s">
        <v>33</v>
      </c>
      <c r="B247" s="40" t="s">
        <v>67</v>
      </c>
      <c r="C247" s="40" t="s">
        <v>63</v>
      </c>
      <c r="D247" s="40" t="s">
        <v>182</v>
      </c>
      <c r="E247" s="40">
        <v>0</v>
      </c>
      <c r="F247" s="40">
        <v>2</v>
      </c>
      <c r="G247" s="40">
        <v>-6.5483618527650794E-11</v>
      </c>
      <c r="H247" s="40">
        <v>1060817.3755872</v>
      </c>
      <c r="I247" s="40">
        <v>489515.460589358</v>
      </c>
      <c r="J247" s="40">
        <v>358628.60140589997</v>
      </c>
      <c r="K247" s="40">
        <v>129588.48622229999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2038549.92380476</v>
      </c>
    </row>
    <row r="248" spans="1:18">
      <c r="A248" s="40" t="s">
        <v>33</v>
      </c>
      <c r="B248" s="40" t="s">
        <v>69</v>
      </c>
      <c r="C248" s="40" t="s">
        <v>62</v>
      </c>
      <c r="D248" s="40" t="s">
        <v>181</v>
      </c>
      <c r="E248" s="40">
        <v>0</v>
      </c>
      <c r="F248" s="40">
        <v>460</v>
      </c>
      <c r="G248" s="40">
        <v>3.0109390536381402E-9</v>
      </c>
      <c r="H248" s="40">
        <v>98360545.823902205</v>
      </c>
      <c r="I248" s="40">
        <v>83643497.334452406</v>
      </c>
      <c r="J248" s="40">
        <v>70888262.379648805</v>
      </c>
      <c r="K248" s="40">
        <v>31013606.3419323</v>
      </c>
      <c r="L248" s="40">
        <v>30139289.252404802</v>
      </c>
      <c r="M248" s="40">
        <v>12870422.9125161</v>
      </c>
      <c r="N248" s="40">
        <v>10960965.3998011</v>
      </c>
      <c r="O248" s="40">
        <v>9015072.98286709</v>
      </c>
      <c r="P248" s="40">
        <v>7240316.98378886</v>
      </c>
      <c r="Q248" s="40">
        <v>18547234.081950899</v>
      </c>
      <c r="R248" s="40">
        <v>372679213.49326497</v>
      </c>
    </row>
    <row r="249" spans="1:18">
      <c r="A249" s="40" t="s">
        <v>33</v>
      </c>
      <c r="B249" s="40" t="s">
        <v>69</v>
      </c>
      <c r="C249" s="40" t="s">
        <v>62</v>
      </c>
      <c r="D249" s="40" t="s">
        <v>180</v>
      </c>
    </row>
    <row r="250" spans="1:18">
      <c r="A250" s="40" t="s">
        <v>33</v>
      </c>
      <c r="B250" s="40" t="s">
        <v>69</v>
      </c>
      <c r="C250" s="40" t="s">
        <v>62</v>
      </c>
      <c r="D250" s="40" t="s">
        <v>182</v>
      </c>
      <c r="E250" s="40">
        <v>0</v>
      </c>
      <c r="F250" s="40">
        <v>530</v>
      </c>
      <c r="G250" s="40">
        <v>-1.2340706234681399E-10</v>
      </c>
      <c r="H250" s="40">
        <v>134942635.784206</v>
      </c>
      <c r="I250" s="40">
        <v>116257565.270624</v>
      </c>
      <c r="J250" s="40">
        <v>81368136.572430596</v>
      </c>
      <c r="K250" s="40">
        <v>25680063.056889299</v>
      </c>
      <c r="L250" s="40">
        <v>15347536.5211289</v>
      </c>
      <c r="M250" s="40">
        <v>4748251.0318252798</v>
      </c>
      <c r="N250" s="40">
        <v>3677428.2409633198</v>
      </c>
      <c r="O250" s="40">
        <v>2810873.9962049802</v>
      </c>
      <c r="P250" s="40">
        <v>1961693.8083631101</v>
      </c>
      <c r="Q250" s="40">
        <v>4427015.92850044</v>
      </c>
      <c r="R250" s="40">
        <v>391221200.21113598</v>
      </c>
    </row>
    <row r="251" spans="1:18">
      <c r="A251" s="40" t="s">
        <v>33</v>
      </c>
      <c r="B251" s="40" t="s">
        <v>69</v>
      </c>
      <c r="C251" s="40" t="s">
        <v>63</v>
      </c>
      <c r="D251" s="40" t="s">
        <v>181</v>
      </c>
      <c r="E251" s="40">
        <v>0</v>
      </c>
      <c r="F251" s="40">
        <v>594</v>
      </c>
      <c r="G251" s="40">
        <v>1008436.64878443</v>
      </c>
      <c r="H251" s="40">
        <v>98249463.8326758</v>
      </c>
      <c r="I251" s="40">
        <v>69584241.6491234</v>
      </c>
      <c r="J251" s="40">
        <v>61032274.500754997</v>
      </c>
      <c r="K251" s="40">
        <v>31243807.435734499</v>
      </c>
      <c r="L251" s="40">
        <v>25693931.705484599</v>
      </c>
      <c r="M251" s="40">
        <v>9273469.4766390603</v>
      </c>
      <c r="N251" s="40">
        <v>7119274.7955674902</v>
      </c>
      <c r="O251" s="40">
        <v>5413302.1552905897</v>
      </c>
      <c r="P251" s="40">
        <v>3930690.4401649302</v>
      </c>
      <c r="Q251" s="40">
        <v>9191664.4554350004</v>
      </c>
      <c r="R251" s="40">
        <v>321740557.09565502</v>
      </c>
    </row>
    <row r="252" spans="1:18">
      <c r="A252" s="40" t="s">
        <v>33</v>
      </c>
      <c r="B252" s="40" t="s">
        <v>69</v>
      </c>
      <c r="C252" s="40" t="s">
        <v>63</v>
      </c>
      <c r="D252" s="40" t="s">
        <v>180</v>
      </c>
    </row>
    <row r="253" spans="1:18">
      <c r="A253" s="40" t="s">
        <v>33</v>
      </c>
      <c r="B253" s="40" t="s">
        <v>69</v>
      </c>
      <c r="C253" s="40" t="s">
        <v>63</v>
      </c>
      <c r="D253" s="40" t="s">
        <v>182</v>
      </c>
      <c r="E253" s="40">
        <v>0</v>
      </c>
      <c r="F253" s="40">
        <v>1448</v>
      </c>
      <c r="G253" s="40">
        <v>704820.67479783797</v>
      </c>
      <c r="H253" s="40">
        <v>354412380.56556797</v>
      </c>
      <c r="I253" s="40">
        <v>272996394.78825599</v>
      </c>
      <c r="J253" s="40">
        <v>146802507.32491201</v>
      </c>
      <c r="K253" s="40">
        <v>31738125.073407199</v>
      </c>
      <c r="L253" s="40">
        <v>15366807.8357787</v>
      </c>
      <c r="M253" s="40">
        <v>4418891.4455476897</v>
      </c>
      <c r="N253" s="40">
        <v>2997733.1110088401</v>
      </c>
      <c r="O253" s="40">
        <v>1808101.3240218901</v>
      </c>
      <c r="P253" s="40">
        <v>1121424.1029846701</v>
      </c>
      <c r="Q253" s="40">
        <v>2509130.2983792801</v>
      </c>
      <c r="R253" s="40">
        <v>834876316.544662</v>
      </c>
    </row>
    <row r="254" spans="1:18">
      <c r="A254" s="40" t="s">
        <v>34</v>
      </c>
      <c r="B254" s="40" t="s">
        <v>65</v>
      </c>
      <c r="C254" s="40" t="s">
        <v>62</v>
      </c>
      <c r="D254" s="40" t="s">
        <v>181</v>
      </c>
      <c r="E254" s="40">
        <v>0</v>
      </c>
      <c r="F254" s="40">
        <v>1908</v>
      </c>
      <c r="G254" s="40">
        <v>4630872.3078779802</v>
      </c>
      <c r="H254" s="40">
        <v>1827052954.1249101</v>
      </c>
      <c r="I254" s="40">
        <v>1657285158.3002501</v>
      </c>
      <c r="J254" s="40">
        <v>1428035368.04442</v>
      </c>
      <c r="K254" s="40">
        <v>575296932.59086299</v>
      </c>
      <c r="L254" s="40">
        <v>447686192.49273401</v>
      </c>
      <c r="M254" s="40">
        <v>174423583.15194601</v>
      </c>
      <c r="N254" s="40">
        <v>140096310.28251401</v>
      </c>
      <c r="O254" s="40">
        <v>110117213.448404</v>
      </c>
      <c r="P254" s="40">
        <v>93447715.310201898</v>
      </c>
      <c r="Q254" s="40">
        <v>356540099.73056298</v>
      </c>
      <c r="R254" s="40">
        <v>6814612399.7846804</v>
      </c>
    </row>
    <row r="255" spans="1:18">
      <c r="A255" s="40" t="s">
        <v>34</v>
      </c>
      <c r="B255" s="40" t="s">
        <v>65</v>
      </c>
      <c r="C255" s="40" t="s">
        <v>62</v>
      </c>
      <c r="D255" s="40" t="s">
        <v>180</v>
      </c>
      <c r="E255" s="40">
        <v>0</v>
      </c>
      <c r="F255" s="40">
        <v>4157</v>
      </c>
      <c r="G255" s="40">
        <v>79690127.004078999</v>
      </c>
      <c r="H255" s="40">
        <v>3735721382.0623298</v>
      </c>
      <c r="I255" s="40">
        <v>3621970843.8176899</v>
      </c>
      <c r="J255" s="40">
        <v>3102571680.64537</v>
      </c>
      <c r="K255" s="40">
        <v>1226195410.18487</v>
      </c>
      <c r="L255" s="40">
        <v>951945006.42252696</v>
      </c>
      <c r="M255" s="40">
        <v>341092938.25226498</v>
      </c>
      <c r="N255" s="40">
        <v>251928936.63325</v>
      </c>
      <c r="O255" s="40">
        <v>206587265.771925</v>
      </c>
      <c r="P255" s="40">
        <v>178648232.32144901</v>
      </c>
      <c r="Q255" s="40">
        <v>888467084.60491097</v>
      </c>
      <c r="R255" s="40">
        <v>14584818907.720699</v>
      </c>
    </row>
    <row r="256" spans="1:18">
      <c r="A256" s="40" t="s">
        <v>34</v>
      </c>
      <c r="B256" s="40" t="s">
        <v>65</v>
      </c>
      <c r="C256" s="40" t="s">
        <v>62</v>
      </c>
      <c r="D256" s="40" t="s">
        <v>182</v>
      </c>
      <c r="E256" s="40">
        <v>0</v>
      </c>
      <c r="F256" s="40">
        <v>149</v>
      </c>
      <c r="G256" s="40">
        <v>7674.4144223531002</v>
      </c>
      <c r="H256" s="40">
        <v>182918670.85051</v>
      </c>
      <c r="I256" s="40">
        <v>135457103.176734</v>
      </c>
      <c r="J256" s="40">
        <v>94969623.152944595</v>
      </c>
      <c r="K256" s="40">
        <v>39017752.249625497</v>
      </c>
      <c r="L256" s="40">
        <v>36075942.118213996</v>
      </c>
      <c r="M256" s="40">
        <v>14551203.6082597</v>
      </c>
      <c r="N256" s="40">
        <v>12236486.612379</v>
      </c>
      <c r="O256" s="40">
        <v>9594451.6601542104</v>
      </c>
      <c r="P256" s="40">
        <v>6241378.3194410596</v>
      </c>
      <c r="Q256" s="40">
        <v>36790760.456865802</v>
      </c>
      <c r="R256" s="40">
        <v>567861046.61954999</v>
      </c>
    </row>
    <row r="257" spans="1:18">
      <c r="A257" s="40" t="s">
        <v>34</v>
      </c>
      <c r="B257" s="40" t="s">
        <v>65</v>
      </c>
      <c r="C257" s="40" t="s">
        <v>63</v>
      </c>
      <c r="D257" s="40" t="s">
        <v>181</v>
      </c>
      <c r="E257" s="40">
        <v>0</v>
      </c>
      <c r="F257" s="40">
        <v>1711</v>
      </c>
      <c r="G257" s="40">
        <v>1527856.5440050799</v>
      </c>
      <c r="H257" s="40">
        <v>847879478.61877096</v>
      </c>
      <c r="I257" s="40">
        <v>554627640.97737896</v>
      </c>
      <c r="J257" s="40">
        <v>329949524.90517402</v>
      </c>
      <c r="K257" s="40">
        <v>97914365.128402099</v>
      </c>
      <c r="L257" s="40">
        <v>64623162.238765702</v>
      </c>
      <c r="M257" s="40">
        <v>24019266.030655399</v>
      </c>
      <c r="N257" s="40">
        <v>19371003.466809001</v>
      </c>
      <c r="O257" s="40">
        <v>16674069.243192799</v>
      </c>
      <c r="P257" s="40">
        <v>13192043.3868079</v>
      </c>
      <c r="Q257" s="40">
        <v>33205036.913788199</v>
      </c>
      <c r="R257" s="40">
        <v>2002983447.4537499</v>
      </c>
    </row>
    <row r="258" spans="1:18">
      <c r="A258" s="40" t="s">
        <v>34</v>
      </c>
      <c r="B258" s="40" t="s">
        <v>65</v>
      </c>
      <c r="C258" s="40" t="s">
        <v>63</v>
      </c>
      <c r="D258" s="40" t="s">
        <v>180</v>
      </c>
      <c r="E258" s="40">
        <v>0</v>
      </c>
      <c r="F258" s="40">
        <v>4290</v>
      </c>
      <c r="G258" s="40">
        <v>9982126.8701079991</v>
      </c>
      <c r="H258" s="40">
        <v>1892793130.20824</v>
      </c>
      <c r="I258" s="40">
        <v>1357105971.97122</v>
      </c>
      <c r="J258" s="40">
        <v>1076972088.13975</v>
      </c>
      <c r="K258" s="40">
        <v>415640453.49274802</v>
      </c>
      <c r="L258" s="40">
        <v>277782296.10714501</v>
      </c>
      <c r="M258" s="40">
        <v>81733091.362289101</v>
      </c>
      <c r="N258" s="40">
        <v>60239365.621066101</v>
      </c>
      <c r="O258" s="40">
        <v>48228437.981960997</v>
      </c>
      <c r="P258" s="40">
        <v>31707653.138449602</v>
      </c>
      <c r="Q258" s="40">
        <v>115569972.421508</v>
      </c>
      <c r="R258" s="40">
        <v>5367754587.3144903</v>
      </c>
    </row>
    <row r="259" spans="1:18">
      <c r="A259" s="40" t="s">
        <v>34</v>
      </c>
      <c r="B259" s="40" t="s">
        <v>65</v>
      </c>
      <c r="C259" s="40" t="s">
        <v>63</v>
      </c>
      <c r="D259" s="40" t="s">
        <v>182</v>
      </c>
      <c r="E259" s="40">
        <v>0</v>
      </c>
      <c r="F259" s="40">
        <v>49</v>
      </c>
      <c r="G259" s="40">
        <v>1568.8216575809499</v>
      </c>
      <c r="H259" s="40">
        <v>62054066.573652402</v>
      </c>
      <c r="I259" s="40">
        <v>29982593.1690781</v>
      </c>
      <c r="J259" s="40">
        <v>12258297.7597955</v>
      </c>
      <c r="K259" s="40">
        <v>2336879.1361446399</v>
      </c>
      <c r="L259" s="40">
        <v>886013.28941330803</v>
      </c>
      <c r="M259" s="40">
        <v>360637.72522329999</v>
      </c>
      <c r="N259" s="40">
        <v>328795.04334897798</v>
      </c>
      <c r="O259" s="40">
        <v>168790.178557557</v>
      </c>
      <c r="P259" s="40">
        <v>77671.911312384997</v>
      </c>
      <c r="Q259" s="40">
        <v>5315856.2333261603</v>
      </c>
      <c r="R259" s="40">
        <v>113771169.84151</v>
      </c>
    </row>
    <row r="260" spans="1:18">
      <c r="A260" s="40" t="s">
        <v>34</v>
      </c>
      <c r="B260" s="40" t="s">
        <v>68</v>
      </c>
      <c r="C260" s="40" t="s">
        <v>62</v>
      </c>
      <c r="D260" s="40" t="s">
        <v>181</v>
      </c>
      <c r="E260" s="40">
        <v>0</v>
      </c>
      <c r="F260" s="40">
        <v>12</v>
      </c>
      <c r="G260" s="40">
        <v>3.4106051316484802E-11</v>
      </c>
      <c r="H260" s="40">
        <v>3380350.8227754999</v>
      </c>
      <c r="I260" s="40">
        <v>3904713.0211143801</v>
      </c>
      <c r="J260" s="40">
        <v>2957762.7692045802</v>
      </c>
      <c r="K260" s="40">
        <v>1121593.37106355</v>
      </c>
      <c r="L260" s="40">
        <v>1083420.01853295</v>
      </c>
      <c r="M260" s="40">
        <v>513582.27582287497</v>
      </c>
      <c r="N260" s="40">
        <v>477767.66598016099</v>
      </c>
      <c r="O260" s="40">
        <v>342801.72853433102</v>
      </c>
      <c r="P260" s="40">
        <v>295290.97306236502</v>
      </c>
      <c r="Q260" s="40">
        <v>682820.66668267897</v>
      </c>
      <c r="R260" s="40">
        <v>14760103.312773401</v>
      </c>
    </row>
    <row r="261" spans="1:18">
      <c r="A261" s="40" t="s">
        <v>34</v>
      </c>
      <c r="B261" s="40" t="s">
        <v>68</v>
      </c>
      <c r="C261" s="40" t="s">
        <v>62</v>
      </c>
      <c r="D261" s="40" t="s">
        <v>180</v>
      </c>
    </row>
    <row r="262" spans="1:18">
      <c r="A262" s="40" t="s">
        <v>34</v>
      </c>
      <c r="B262" s="40" t="s">
        <v>68</v>
      </c>
      <c r="C262" s="40" t="s">
        <v>62</v>
      </c>
      <c r="D262" s="40" t="s">
        <v>182</v>
      </c>
      <c r="E262" s="40">
        <v>0</v>
      </c>
      <c r="F262" s="40">
        <v>188</v>
      </c>
      <c r="G262" s="40">
        <v>2.00839167519007E-9</v>
      </c>
      <c r="H262" s="40">
        <v>75180901.1097693</v>
      </c>
      <c r="I262" s="40">
        <v>58734554.558600299</v>
      </c>
      <c r="J262" s="40">
        <v>41457682.620961398</v>
      </c>
      <c r="K262" s="40">
        <v>17881728.580193199</v>
      </c>
      <c r="L262" s="40">
        <v>14661878.5531743</v>
      </c>
      <c r="M262" s="40">
        <v>6304600.4021439403</v>
      </c>
      <c r="N262" s="40">
        <v>5960724.8098378303</v>
      </c>
      <c r="O262" s="40">
        <v>5814180.9873746103</v>
      </c>
      <c r="P262" s="40">
        <v>5081490.1260284204</v>
      </c>
      <c r="Q262" s="40">
        <v>16284799.091916</v>
      </c>
      <c r="R262" s="40">
        <v>247362540.83999899</v>
      </c>
    </row>
    <row r="263" spans="1:18">
      <c r="A263" s="40" t="s">
        <v>34</v>
      </c>
      <c r="B263" s="40" t="s">
        <v>68</v>
      </c>
      <c r="C263" s="40" t="s">
        <v>63</v>
      </c>
      <c r="D263" s="40" t="s">
        <v>181</v>
      </c>
      <c r="E263" s="40">
        <v>0</v>
      </c>
      <c r="F263" s="40">
        <v>26</v>
      </c>
      <c r="G263" s="40">
        <v>-2.9649527277797502E-10</v>
      </c>
      <c r="H263" s="40">
        <v>14343395.3636629</v>
      </c>
      <c r="I263" s="40">
        <v>12880689.3957706</v>
      </c>
      <c r="J263" s="40">
        <v>4411958.4692889899</v>
      </c>
      <c r="K263" s="40">
        <v>1701386.3891123</v>
      </c>
      <c r="L263" s="40">
        <v>1118505.99912218</v>
      </c>
      <c r="M263" s="40">
        <v>139393.551508256</v>
      </c>
      <c r="N263" s="40">
        <v>135364.71719732499</v>
      </c>
      <c r="O263" s="40">
        <v>135364.71719732499</v>
      </c>
      <c r="P263" s="40">
        <v>126671.473289936</v>
      </c>
      <c r="Q263" s="40">
        <v>473775.27895751002</v>
      </c>
      <c r="R263" s="40">
        <v>35466505.355107397</v>
      </c>
    </row>
    <row r="264" spans="1:18">
      <c r="A264" s="40" t="s">
        <v>34</v>
      </c>
      <c r="B264" s="40" t="s">
        <v>68</v>
      </c>
      <c r="C264" s="40" t="s">
        <v>63</v>
      </c>
      <c r="D264" s="40" t="s">
        <v>180</v>
      </c>
    </row>
    <row r="265" spans="1:18">
      <c r="A265" s="40" t="s">
        <v>34</v>
      </c>
      <c r="B265" s="40" t="s">
        <v>68</v>
      </c>
      <c r="C265" s="40" t="s">
        <v>63</v>
      </c>
      <c r="D265" s="40" t="s">
        <v>182</v>
      </c>
      <c r="E265" s="40">
        <v>0</v>
      </c>
      <c r="F265" s="40">
        <v>213</v>
      </c>
      <c r="G265" s="40">
        <v>2.8436488719307801E-9</v>
      </c>
      <c r="H265" s="40">
        <v>64775355.008309998</v>
      </c>
      <c r="I265" s="40">
        <v>51218134.980109699</v>
      </c>
      <c r="J265" s="40">
        <v>35836209.402827203</v>
      </c>
      <c r="K265" s="40">
        <v>12987903.0718836</v>
      </c>
      <c r="L265" s="40">
        <v>9718655.9675390907</v>
      </c>
      <c r="M265" s="40">
        <v>3748345.53829091</v>
      </c>
      <c r="N265" s="40">
        <v>2757512.2213795902</v>
      </c>
      <c r="O265" s="40">
        <v>2272212.94458568</v>
      </c>
      <c r="P265" s="40">
        <v>1762818.7243562799</v>
      </c>
      <c r="Q265" s="40">
        <v>3391208.12366556</v>
      </c>
      <c r="R265" s="40">
        <v>188468355.98294801</v>
      </c>
    </row>
    <row r="266" spans="1:18">
      <c r="A266" s="40" t="s">
        <v>34</v>
      </c>
      <c r="B266" s="40" t="s">
        <v>66</v>
      </c>
      <c r="C266" s="40" t="s">
        <v>62</v>
      </c>
      <c r="D266" s="40" t="s">
        <v>181</v>
      </c>
      <c r="E266" s="40">
        <v>0</v>
      </c>
      <c r="F266" s="40">
        <v>227</v>
      </c>
      <c r="G266" s="40">
        <v>-8.6616296357533396E-9</v>
      </c>
      <c r="H266" s="40">
        <v>199972206.53345901</v>
      </c>
      <c r="I266" s="40">
        <v>212551467.51383001</v>
      </c>
      <c r="J266" s="40">
        <v>154875406.15917501</v>
      </c>
      <c r="K266" s="40">
        <v>44172911.158261202</v>
      </c>
      <c r="L266" s="40">
        <v>27340775.376554001</v>
      </c>
      <c r="M266" s="40">
        <v>7381859.1853450797</v>
      </c>
      <c r="N266" s="40">
        <v>5975407.2607107097</v>
      </c>
      <c r="O266" s="40">
        <v>5127259.5387215801</v>
      </c>
      <c r="P266" s="40">
        <v>4037669.8447562801</v>
      </c>
      <c r="Q266" s="40">
        <v>13130275.403442901</v>
      </c>
      <c r="R266" s="40">
        <v>674565237.97425604</v>
      </c>
    </row>
    <row r="267" spans="1:18">
      <c r="A267" s="40" t="s">
        <v>34</v>
      </c>
      <c r="B267" s="40" t="s">
        <v>66</v>
      </c>
      <c r="C267" s="40" t="s">
        <v>62</v>
      </c>
      <c r="D267" s="40" t="s">
        <v>180</v>
      </c>
    </row>
    <row r="268" spans="1:18">
      <c r="A268" s="40" t="s">
        <v>34</v>
      </c>
      <c r="B268" s="40" t="s">
        <v>66</v>
      </c>
      <c r="C268" s="40" t="s">
        <v>62</v>
      </c>
      <c r="D268" s="40" t="s">
        <v>182</v>
      </c>
      <c r="E268" s="40">
        <v>0</v>
      </c>
      <c r="F268" s="40">
        <v>297</v>
      </c>
      <c r="G268" s="40">
        <v>-4.9059281082008998E-9</v>
      </c>
      <c r="H268" s="40">
        <v>182935947.14391899</v>
      </c>
      <c r="I268" s="40">
        <v>171828978.27234101</v>
      </c>
      <c r="J268" s="40">
        <v>116582235.724387</v>
      </c>
      <c r="K268" s="40">
        <v>42297689.946776301</v>
      </c>
      <c r="L268" s="40">
        <v>34226977.789139301</v>
      </c>
      <c r="M268" s="40">
        <v>13190121.446771299</v>
      </c>
      <c r="N268" s="40">
        <v>11060663.380957801</v>
      </c>
      <c r="O268" s="40">
        <v>9881928.5652314201</v>
      </c>
      <c r="P268" s="40">
        <v>6887470.0237125903</v>
      </c>
      <c r="Q268" s="40">
        <v>34470152.881421</v>
      </c>
      <c r="R268" s="40">
        <v>623362165.17465699</v>
      </c>
    </row>
    <row r="269" spans="1:18">
      <c r="A269" s="40" t="s">
        <v>34</v>
      </c>
      <c r="B269" s="40" t="s">
        <v>66</v>
      </c>
      <c r="C269" s="40" t="s">
        <v>63</v>
      </c>
      <c r="D269" s="40" t="s">
        <v>181</v>
      </c>
      <c r="E269" s="40">
        <v>0</v>
      </c>
      <c r="F269" s="40">
        <v>1093</v>
      </c>
      <c r="G269" s="40">
        <v>4880940.4483944597</v>
      </c>
      <c r="H269" s="40">
        <v>752594482.60986996</v>
      </c>
      <c r="I269" s="40">
        <v>561304201.50484896</v>
      </c>
      <c r="J269" s="40">
        <v>361600423.12224197</v>
      </c>
      <c r="K269" s="40">
        <v>134495738.748851</v>
      </c>
      <c r="L269" s="40">
        <v>103675182.66871899</v>
      </c>
      <c r="M269" s="40">
        <v>27450876.449361999</v>
      </c>
      <c r="N269" s="40">
        <v>20718952.1043876</v>
      </c>
      <c r="O269" s="40">
        <v>15926706.174370199</v>
      </c>
      <c r="P269" s="40">
        <v>11579525.8949602</v>
      </c>
      <c r="Q269" s="40">
        <v>49672016.007751003</v>
      </c>
      <c r="R269" s="40">
        <v>2043899045.7337601</v>
      </c>
    </row>
    <row r="270" spans="1:18">
      <c r="A270" s="40" t="s">
        <v>34</v>
      </c>
      <c r="B270" s="40" t="s">
        <v>66</v>
      </c>
      <c r="C270" s="40" t="s">
        <v>63</v>
      </c>
      <c r="D270" s="40" t="s">
        <v>180</v>
      </c>
    </row>
    <row r="271" spans="1:18">
      <c r="A271" s="40" t="s">
        <v>34</v>
      </c>
      <c r="B271" s="40" t="s">
        <v>66</v>
      </c>
      <c r="C271" s="40" t="s">
        <v>63</v>
      </c>
      <c r="D271" s="40" t="s">
        <v>182</v>
      </c>
      <c r="E271" s="40">
        <v>0</v>
      </c>
      <c r="F271" s="40">
        <v>3629</v>
      </c>
      <c r="G271" s="40">
        <v>69610092.164889097</v>
      </c>
      <c r="H271" s="40">
        <v>1078785974.49419</v>
      </c>
      <c r="I271" s="40">
        <v>590688783.99883902</v>
      </c>
      <c r="J271" s="40">
        <v>342434664.67283899</v>
      </c>
      <c r="K271" s="40">
        <v>106419548.801194</v>
      </c>
      <c r="L271" s="40">
        <v>72127287.180530295</v>
      </c>
      <c r="M271" s="40">
        <v>27896976.060697202</v>
      </c>
      <c r="N271" s="40">
        <v>21658727.0989567</v>
      </c>
      <c r="O271" s="40">
        <v>16693047.0171893</v>
      </c>
      <c r="P271" s="40">
        <v>13793772.2174301</v>
      </c>
      <c r="Q271" s="40">
        <v>95982049.703719005</v>
      </c>
      <c r="R271" s="40">
        <v>2436090923.41048</v>
      </c>
    </row>
    <row r="272" spans="1:18">
      <c r="A272" s="40" t="s">
        <v>34</v>
      </c>
      <c r="B272" s="40" t="s">
        <v>64</v>
      </c>
      <c r="C272" s="40" t="s">
        <v>62</v>
      </c>
      <c r="D272" s="40" t="s">
        <v>181</v>
      </c>
    </row>
    <row r="273" spans="1:18">
      <c r="A273" s="40" t="s">
        <v>34</v>
      </c>
      <c r="B273" s="40" t="s">
        <v>64</v>
      </c>
      <c r="C273" s="40" t="s">
        <v>62</v>
      </c>
      <c r="D273" s="40" t="s">
        <v>180</v>
      </c>
    </row>
    <row r="274" spans="1:18">
      <c r="A274" s="40" t="s">
        <v>34</v>
      </c>
      <c r="B274" s="40" t="s">
        <v>64</v>
      </c>
      <c r="C274" s="40" t="s">
        <v>62</v>
      </c>
      <c r="D274" s="40" t="s">
        <v>182</v>
      </c>
    </row>
    <row r="275" spans="1:18">
      <c r="A275" s="40" t="s">
        <v>34</v>
      </c>
      <c r="B275" s="40" t="s">
        <v>64</v>
      </c>
      <c r="C275" s="40" t="s">
        <v>63</v>
      </c>
      <c r="D275" s="40" t="s">
        <v>181</v>
      </c>
    </row>
    <row r="276" spans="1:18">
      <c r="A276" s="40" t="s">
        <v>34</v>
      </c>
      <c r="B276" s="40" t="s">
        <v>64</v>
      </c>
      <c r="C276" s="40" t="s">
        <v>63</v>
      </c>
      <c r="D276" s="40" t="s">
        <v>180</v>
      </c>
    </row>
    <row r="277" spans="1:18">
      <c r="A277" s="40" t="s">
        <v>34</v>
      </c>
      <c r="B277" s="40" t="s">
        <v>64</v>
      </c>
      <c r="C277" s="40" t="s">
        <v>63</v>
      </c>
      <c r="D277" s="40" t="s">
        <v>182</v>
      </c>
      <c r="E277" s="40">
        <v>0</v>
      </c>
      <c r="F277" s="40">
        <v>976</v>
      </c>
      <c r="G277" s="40">
        <v>41841753.923777796</v>
      </c>
      <c r="H277" s="40">
        <v>295918721.51747698</v>
      </c>
      <c r="I277" s="40">
        <v>195031260.89778</v>
      </c>
      <c r="J277" s="40">
        <v>137755310.74427101</v>
      </c>
      <c r="K277" s="40">
        <v>51212801.195501402</v>
      </c>
      <c r="L277" s="40">
        <v>38029800.349097498</v>
      </c>
      <c r="M277" s="40">
        <v>16372042.528284</v>
      </c>
      <c r="N277" s="40">
        <v>14669567.809404301</v>
      </c>
      <c r="O277" s="40">
        <v>12083028.8620912</v>
      </c>
      <c r="P277" s="40">
        <v>10710868.7371144</v>
      </c>
      <c r="Q277" s="40">
        <v>100555735.76546501</v>
      </c>
      <c r="R277" s="40">
        <v>914180892.33026505</v>
      </c>
    </row>
    <row r="278" spans="1:18">
      <c r="A278" s="40" t="s">
        <v>34</v>
      </c>
      <c r="B278" s="40" t="s">
        <v>67</v>
      </c>
      <c r="C278" s="40" t="s">
        <v>62</v>
      </c>
      <c r="D278" s="40" t="s">
        <v>181</v>
      </c>
      <c r="E278" s="40">
        <v>0</v>
      </c>
      <c r="F278" s="40">
        <v>168</v>
      </c>
      <c r="G278" s="40">
        <v>5223151.6306914296</v>
      </c>
      <c r="H278" s="40">
        <v>338478418.31229502</v>
      </c>
      <c r="I278" s="40">
        <v>311971705.199395</v>
      </c>
      <c r="J278" s="40">
        <v>241498812.062644</v>
      </c>
      <c r="K278" s="40">
        <v>95046834.540975302</v>
      </c>
      <c r="L278" s="40">
        <v>82625372.366313204</v>
      </c>
      <c r="M278" s="40">
        <v>34992758.807607099</v>
      </c>
      <c r="N278" s="40">
        <v>27015548.015790898</v>
      </c>
      <c r="O278" s="40">
        <v>16920023.872853801</v>
      </c>
      <c r="P278" s="40">
        <v>13886318.5040242</v>
      </c>
      <c r="Q278" s="40">
        <v>81838722.315315396</v>
      </c>
      <c r="R278" s="40">
        <v>1249497665.6278999</v>
      </c>
    </row>
    <row r="279" spans="1:18">
      <c r="A279" s="40" t="s">
        <v>34</v>
      </c>
      <c r="B279" s="40" t="s">
        <v>67</v>
      </c>
      <c r="C279" s="40" t="s">
        <v>62</v>
      </c>
      <c r="D279" s="40" t="s">
        <v>180</v>
      </c>
      <c r="E279" s="40">
        <v>0</v>
      </c>
      <c r="F279" s="40">
        <v>605</v>
      </c>
      <c r="G279" s="40">
        <v>-1.40360043587862E-8</v>
      </c>
      <c r="H279" s="40">
        <v>1482147173.6269801</v>
      </c>
      <c r="I279" s="40">
        <v>1256983650.20139</v>
      </c>
      <c r="J279" s="40">
        <v>1105073596.22789</v>
      </c>
      <c r="K279" s="40">
        <v>384972994.394557</v>
      </c>
      <c r="L279" s="40">
        <v>283189059.34768099</v>
      </c>
      <c r="M279" s="40">
        <v>109304288.198644</v>
      </c>
      <c r="N279" s="40">
        <v>88155276.926983297</v>
      </c>
      <c r="O279" s="40">
        <v>64668803.796780601</v>
      </c>
      <c r="P279" s="40">
        <v>42172396.337288998</v>
      </c>
      <c r="Q279" s="40">
        <v>252634308.037945</v>
      </c>
      <c r="R279" s="40">
        <v>5069301547.0961399</v>
      </c>
    </row>
    <row r="280" spans="1:18">
      <c r="A280" s="40" t="s">
        <v>34</v>
      </c>
      <c r="B280" s="40" t="s">
        <v>67</v>
      </c>
      <c r="C280" s="40" t="s">
        <v>62</v>
      </c>
      <c r="D280" s="40" t="s">
        <v>182</v>
      </c>
      <c r="E280" s="40">
        <v>0</v>
      </c>
      <c r="F280" s="40">
        <v>140</v>
      </c>
      <c r="G280" s="40">
        <v>1732989.83993657</v>
      </c>
      <c r="H280" s="40">
        <v>380896203.13170999</v>
      </c>
      <c r="I280" s="40">
        <v>264852421.767535</v>
      </c>
      <c r="J280" s="40">
        <v>200046388.7209</v>
      </c>
      <c r="K280" s="40">
        <v>70776717.707421198</v>
      </c>
      <c r="L280" s="40">
        <v>67240889.498008505</v>
      </c>
      <c r="M280" s="40">
        <v>34983607.284381203</v>
      </c>
      <c r="N280" s="40">
        <v>34004649.5306345</v>
      </c>
      <c r="O280" s="40">
        <v>19149544.9776057</v>
      </c>
      <c r="P280" s="40">
        <v>16199610.907304499</v>
      </c>
      <c r="Q280" s="40">
        <v>65172545.971767701</v>
      </c>
      <c r="R280" s="40">
        <v>1155055569.3371999</v>
      </c>
    </row>
    <row r="281" spans="1:18">
      <c r="A281" s="40" t="s">
        <v>34</v>
      </c>
      <c r="B281" s="40" t="s">
        <v>67</v>
      </c>
      <c r="C281" s="40" t="s">
        <v>63</v>
      </c>
      <c r="D281" s="40" t="s">
        <v>181</v>
      </c>
      <c r="E281" s="40">
        <v>0</v>
      </c>
      <c r="F281" s="40">
        <v>30</v>
      </c>
      <c r="G281" s="40">
        <v>-1.55796442413703E-9</v>
      </c>
      <c r="H281" s="40">
        <v>49715257.983307198</v>
      </c>
      <c r="I281" s="40">
        <v>37707929.198085703</v>
      </c>
      <c r="J281" s="40">
        <v>21234139.2871686</v>
      </c>
      <c r="K281" s="40">
        <v>8454731.2400225103</v>
      </c>
      <c r="L281" s="40">
        <v>5836205.3923308197</v>
      </c>
      <c r="M281" s="40">
        <v>2769818.9371788302</v>
      </c>
      <c r="N281" s="40">
        <v>1946087.55762907</v>
      </c>
      <c r="O281" s="40">
        <v>1908018.16975948</v>
      </c>
      <c r="P281" s="40">
        <v>1606895.5911429899</v>
      </c>
      <c r="Q281" s="40">
        <v>3105029.7739006602</v>
      </c>
      <c r="R281" s="40">
        <v>134284113.13052601</v>
      </c>
    </row>
    <row r="282" spans="1:18">
      <c r="A282" s="40" t="s">
        <v>34</v>
      </c>
      <c r="B282" s="40" t="s">
        <v>67</v>
      </c>
      <c r="C282" s="40" t="s">
        <v>63</v>
      </c>
      <c r="D282" s="40" t="s">
        <v>180</v>
      </c>
      <c r="E282" s="40">
        <v>0</v>
      </c>
      <c r="F282" s="40">
        <v>161</v>
      </c>
      <c r="G282" s="40">
        <v>-2.4514804408681799E-8</v>
      </c>
      <c r="H282" s="40">
        <v>313731843.55290699</v>
      </c>
      <c r="I282" s="40">
        <v>311858794.01647598</v>
      </c>
      <c r="J282" s="40">
        <v>281070984.27575099</v>
      </c>
      <c r="K282" s="40">
        <v>126083080.458781</v>
      </c>
      <c r="L282" s="40">
        <v>111598939.526706</v>
      </c>
      <c r="M282" s="40">
        <v>34181945.8427587</v>
      </c>
      <c r="N282" s="40">
        <v>28655892.924032699</v>
      </c>
      <c r="O282" s="40">
        <v>27974357.845152799</v>
      </c>
      <c r="P282" s="40">
        <v>27587849.149204299</v>
      </c>
      <c r="Q282" s="40">
        <v>33074233.524060201</v>
      </c>
      <c r="R282" s="40">
        <v>1295817921.1158299</v>
      </c>
    </row>
    <row r="283" spans="1:18">
      <c r="A283" s="40" t="s">
        <v>34</v>
      </c>
      <c r="B283" s="40" t="s">
        <v>67</v>
      </c>
      <c r="C283" s="40" t="s">
        <v>63</v>
      </c>
      <c r="D283" s="40" t="s">
        <v>182</v>
      </c>
      <c r="E283" s="40">
        <v>0</v>
      </c>
      <c r="F283" s="40">
        <v>34</v>
      </c>
      <c r="G283" s="40">
        <v>-6.78028300171718E-10</v>
      </c>
      <c r="H283" s="40">
        <v>22014340.471143499</v>
      </c>
      <c r="I283" s="40">
        <v>12005261.087559501</v>
      </c>
      <c r="J283" s="40">
        <v>10624414.247063899</v>
      </c>
      <c r="K283" s="40">
        <v>3828960.1744623501</v>
      </c>
      <c r="L283" s="40">
        <v>3544117.0768102598</v>
      </c>
      <c r="M283" s="40">
        <v>968952.07445717102</v>
      </c>
      <c r="N283" s="40">
        <v>911587.28988663596</v>
      </c>
      <c r="O283" s="40">
        <v>847405.99348429602</v>
      </c>
      <c r="P283" s="40">
        <v>630612.37353073002</v>
      </c>
      <c r="Q283" s="40">
        <v>948686.32694419299</v>
      </c>
      <c r="R283" s="40">
        <v>56324337.115342602</v>
      </c>
    </row>
    <row r="284" spans="1:18">
      <c r="A284" s="40" t="s">
        <v>34</v>
      </c>
      <c r="B284" s="40" t="s">
        <v>69</v>
      </c>
      <c r="C284" s="40" t="s">
        <v>62</v>
      </c>
      <c r="D284" s="40" t="s">
        <v>181</v>
      </c>
      <c r="E284" s="40">
        <v>0</v>
      </c>
      <c r="F284" s="40">
        <v>4</v>
      </c>
      <c r="G284" s="40">
        <v>2.7284841053187799E-11</v>
      </c>
      <c r="H284" s="40">
        <v>1689258.4776152601</v>
      </c>
      <c r="I284" s="40">
        <v>1700723.3114291001</v>
      </c>
      <c r="J284" s="40">
        <v>1224560.9667052999</v>
      </c>
      <c r="K284" s="40">
        <v>440412.76882874098</v>
      </c>
      <c r="L284" s="40">
        <v>110501.809957</v>
      </c>
      <c r="M284" s="40">
        <v>55250.904978500002</v>
      </c>
      <c r="N284" s="40">
        <v>55250.904978500002</v>
      </c>
      <c r="O284" s="40">
        <v>34155.104895800003</v>
      </c>
      <c r="P284" s="40">
        <v>0</v>
      </c>
      <c r="Q284" s="40">
        <v>0</v>
      </c>
      <c r="R284" s="40">
        <v>5310114.2493882002</v>
      </c>
    </row>
    <row r="285" spans="1:18">
      <c r="A285" s="40" t="s">
        <v>34</v>
      </c>
      <c r="B285" s="40" t="s">
        <v>69</v>
      </c>
      <c r="C285" s="40" t="s">
        <v>62</v>
      </c>
      <c r="D285" s="40" t="s">
        <v>180</v>
      </c>
    </row>
    <row r="286" spans="1:18">
      <c r="A286" s="40" t="s">
        <v>34</v>
      </c>
      <c r="B286" s="40" t="s">
        <v>69</v>
      </c>
      <c r="C286" s="40" t="s">
        <v>62</v>
      </c>
      <c r="D286" s="40" t="s">
        <v>182</v>
      </c>
      <c r="E286" s="40">
        <v>0</v>
      </c>
      <c r="F286" s="40">
        <v>13</v>
      </c>
      <c r="G286" s="40">
        <v>-3.6379788070917101E-12</v>
      </c>
      <c r="H286" s="40">
        <v>3258919.3792518401</v>
      </c>
      <c r="I286" s="40">
        <v>2939348.1448562001</v>
      </c>
      <c r="J286" s="40">
        <v>2561232.3577948799</v>
      </c>
      <c r="K286" s="40">
        <v>1114059.1567483</v>
      </c>
      <c r="L286" s="40">
        <v>907238.63561177999</v>
      </c>
      <c r="M286" s="40">
        <v>282382.35253556998</v>
      </c>
      <c r="N286" s="40">
        <v>274245.4010751</v>
      </c>
      <c r="O286" s="40">
        <v>274245.4010751</v>
      </c>
      <c r="P286" s="40">
        <v>216000.901608674</v>
      </c>
      <c r="Q286" s="40">
        <v>2514398.36623793</v>
      </c>
      <c r="R286" s="40">
        <v>14342070.096795401</v>
      </c>
    </row>
    <row r="287" spans="1:18">
      <c r="A287" s="40" t="s">
        <v>34</v>
      </c>
      <c r="B287" s="40" t="s">
        <v>69</v>
      </c>
      <c r="C287" s="40" t="s">
        <v>63</v>
      </c>
      <c r="D287" s="40" t="s">
        <v>181</v>
      </c>
      <c r="E287" s="40">
        <v>0</v>
      </c>
      <c r="F287" s="40">
        <v>4</v>
      </c>
      <c r="G287" s="40">
        <v>-9.8225427791476301E-11</v>
      </c>
      <c r="H287" s="40">
        <v>1005566.4706087</v>
      </c>
      <c r="I287" s="40">
        <v>1005566.4706087</v>
      </c>
      <c r="J287" s="40">
        <v>1005566.4706087</v>
      </c>
      <c r="K287" s="40">
        <v>460901.834019184</v>
      </c>
      <c r="L287" s="40">
        <v>217487.65323354999</v>
      </c>
      <c r="M287" s="40">
        <v>108743.826616775</v>
      </c>
      <c r="N287" s="40">
        <v>108743.826616775</v>
      </c>
      <c r="O287" s="40">
        <v>105236.34432807899</v>
      </c>
      <c r="P287" s="40">
        <v>58515.731181775001</v>
      </c>
      <c r="Q287" s="40">
        <v>286265.54143344698</v>
      </c>
      <c r="R287" s="40">
        <v>4362594.1692556897</v>
      </c>
    </row>
    <row r="288" spans="1:18">
      <c r="A288" s="40" t="s">
        <v>34</v>
      </c>
      <c r="B288" s="40" t="s">
        <v>69</v>
      </c>
      <c r="C288" s="40" t="s">
        <v>63</v>
      </c>
      <c r="D288" s="40" t="s">
        <v>180</v>
      </c>
    </row>
    <row r="289" spans="1:18">
      <c r="A289" s="40" t="s">
        <v>34</v>
      </c>
      <c r="B289" s="40" t="s">
        <v>69</v>
      </c>
      <c r="C289" s="40" t="s">
        <v>63</v>
      </c>
      <c r="D289" s="40" t="s">
        <v>182</v>
      </c>
      <c r="E289" s="40">
        <v>0</v>
      </c>
      <c r="F289" s="40">
        <v>72</v>
      </c>
      <c r="G289" s="40">
        <v>-6.9462657847907394E-11</v>
      </c>
      <c r="H289" s="40">
        <v>15964521.2762504</v>
      </c>
      <c r="I289" s="40">
        <v>12789025.316013901</v>
      </c>
      <c r="J289" s="40">
        <v>8194290.43538268</v>
      </c>
      <c r="K289" s="40">
        <v>2150182.6996101998</v>
      </c>
      <c r="L289" s="40">
        <v>1591856.4896677299</v>
      </c>
      <c r="M289" s="40">
        <v>620755.65654300002</v>
      </c>
      <c r="N289" s="40">
        <v>476641.69414163497</v>
      </c>
      <c r="O289" s="40">
        <v>319489.19102091098</v>
      </c>
      <c r="P289" s="40">
        <v>162578.44074632501</v>
      </c>
      <c r="Q289" s="40">
        <v>205933.99685939</v>
      </c>
      <c r="R289" s="40">
        <v>42475275.196236201</v>
      </c>
    </row>
    <row r="290" spans="1:18">
      <c r="A290" s="40" t="s">
        <v>55</v>
      </c>
      <c r="B290" s="40" t="s">
        <v>65</v>
      </c>
      <c r="C290" s="40" t="s">
        <v>62</v>
      </c>
      <c r="D290" s="40" t="s">
        <v>181</v>
      </c>
      <c r="E290" s="40">
        <v>0</v>
      </c>
      <c r="F290" s="40">
        <v>12</v>
      </c>
      <c r="G290" s="40">
        <v>-3.7834979593753799E-10</v>
      </c>
      <c r="H290" s="40">
        <v>21635678.995440699</v>
      </c>
      <c r="I290" s="40">
        <v>20989899.5294649</v>
      </c>
      <c r="J290" s="40">
        <v>14759786.5324784</v>
      </c>
      <c r="K290" s="40">
        <v>2539639.2573468699</v>
      </c>
      <c r="L290" s="40">
        <v>1939497.4869423299</v>
      </c>
      <c r="M290" s="40">
        <v>839813.75567320001</v>
      </c>
      <c r="N290" s="40">
        <v>839813.75567320001</v>
      </c>
      <c r="O290" s="40">
        <v>839813.75567320001</v>
      </c>
      <c r="P290" s="40">
        <v>839813.75567320001</v>
      </c>
      <c r="Q290" s="40">
        <v>5536592.71517321</v>
      </c>
      <c r="R290" s="40">
        <v>70760349.539539203</v>
      </c>
    </row>
    <row r="291" spans="1:18">
      <c r="A291" s="40" t="s">
        <v>55</v>
      </c>
      <c r="B291" s="40" t="s">
        <v>65</v>
      </c>
      <c r="C291" s="40" t="s">
        <v>62</v>
      </c>
      <c r="D291" s="40" t="s">
        <v>180</v>
      </c>
      <c r="E291" s="40">
        <v>0</v>
      </c>
      <c r="F291" s="40">
        <v>28</v>
      </c>
      <c r="G291" s="40">
        <v>3.76053321815562E-9</v>
      </c>
      <c r="H291" s="40">
        <v>62758751.5630593</v>
      </c>
      <c r="I291" s="40">
        <v>66440905.280643702</v>
      </c>
      <c r="J291" s="40">
        <v>47151699.965332501</v>
      </c>
      <c r="K291" s="40">
        <v>4312865.1096093496</v>
      </c>
      <c r="L291" s="40">
        <v>2290464.9314699098</v>
      </c>
      <c r="M291" s="40">
        <v>513901.241772554</v>
      </c>
      <c r="N291" s="40">
        <v>285044.441593625</v>
      </c>
      <c r="O291" s="40">
        <v>285044.441593625</v>
      </c>
      <c r="P291" s="40">
        <v>220635.094215975</v>
      </c>
      <c r="Q291" s="40">
        <v>4277056.4947994296</v>
      </c>
      <c r="R291" s="40">
        <v>188536368.56409001</v>
      </c>
    </row>
    <row r="292" spans="1:18">
      <c r="A292" s="40" t="s">
        <v>55</v>
      </c>
      <c r="B292" s="40" t="s">
        <v>65</v>
      </c>
      <c r="C292" s="40" t="s">
        <v>62</v>
      </c>
      <c r="D292" s="40" t="s">
        <v>182</v>
      </c>
      <c r="E292" s="40">
        <v>0</v>
      </c>
      <c r="F292" s="40">
        <v>1</v>
      </c>
      <c r="G292" s="40">
        <v>-4.4703483581543002E-8</v>
      </c>
      <c r="H292" s="40">
        <v>632239597.52617002</v>
      </c>
      <c r="I292" s="40">
        <v>39556723.117370002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671796320.64354002</v>
      </c>
    </row>
    <row r="293" spans="1:18">
      <c r="A293" s="40" t="s">
        <v>55</v>
      </c>
      <c r="B293" s="40" t="s">
        <v>65</v>
      </c>
      <c r="C293" s="40" t="s">
        <v>63</v>
      </c>
      <c r="D293" s="40" t="s">
        <v>181</v>
      </c>
      <c r="E293" s="40">
        <v>0</v>
      </c>
      <c r="F293" s="40">
        <v>126</v>
      </c>
      <c r="G293" s="40">
        <v>9180922.1968692206</v>
      </c>
      <c r="H293" s="40">
        <v>353977289.82627898</v>
      </c>
      <c r="I293" s="40">
        <v>261098855.66573501</v>
      </c>
      <c r="J293" s="40">
        <v>162978000.31481501</v>
      </c>
      <c r="K293" s="40">
        <v>36500258.242754601</v>
      </c>
      <c r="L293" s="40">
        <v>15517537.996494699</v>
      </c>
      <c r="M293" s="40">
        <v>3291698.2343327301</v>
      </c>
      <c r="N293" s="40">
        <v>3237089.16233837</v>
      </c>
      <c r="O293" s="40">
        <v>2197025.4816681701</v>
      </c>
      <c r="P293" s="40">
        <v>4205792.12576757</v>
      </c>
      <c r="Q293" s="40">
        <v>23784065.8946472</v>
      </c>
      <c r="R293" s="40">
        <v>875968535.14170098</v>
      </c>
    </row>
    <row r="294" spans="1:18">
      <c r="A294" s="40" t="s">
        <v>55</v>
      </c>
      <c r="B294" s="40" t="s">
        <v>65</v>
      </c>
      <c r="C294" s="40" t="s">
        <v>63</v>
      </c>
      <c r="D294" s="40" t="s">
        <v>180</v>
      </c>
      <c r="E294" s="40">
        <v>0</v>
      </c>
      <c r="F294" s="40">
        <v>265</v>
      </c>
      <c r="G294" s="40">
        <v>8618.3437867168304</v>
      </c>
      <c r="H294" s="40">
        <v>790017692.32874298</v>
      </c>
      <c r="I294" s="40">
        <v>572012232.254951</v>
      </c>
      <c r="J294" s="40">
        <v>303766987.623887</v>
      </c>
      <c r="K294" s="40">
        <v>47369935.327474497</v>
      </c>
      <c r="L294" s="40">
        <v>22363321.755066201</v>
      </c>
      <c r="M294" s="40">
        <v>7880729.9617101401</v>
      </c>
      <c r="N294" s="40">
        <v>6767520.05577836</v>
      </c>
      <c r="O294" s="40">
        <v>5608183.33922002</v>
      </c>
      <c r="P294" s="40">
        <v>4543011.6402294999</v>
      </c>
      <c r="Q294" s="40">
        <v>59470943.840990797</v>
      </c>
      <c r="R294" s="40">
        <v>1819809176.4718399</v>
      </c>
    </row>
    <row r="295" spans="1:18">
      <c r="A295" s="40" t="s">
        <v>55</v>
      </c>
      <c r="B295" s="40" t="s">
        <v>65</v>
      </c>
      <c r="C295" s="40" t="s">
        <v>63</v>
      </c>
      <c r="D295" s="40" t="s">
        <v>182</v>
      </c>
      <c r="E295" s="40">
        <v>0</v>
      </c>
      <c r="F295" s="40">
        <v>8</v>
      </c>
      <c r="G295" s="40">
        <v>7.5760908657684902E-10</v>
      </c>
      <c r="H295" s="40">
        <v>43362912.807510197</v>
      </c>
      <c r="I295" s="40">
        <v>25066074.2797557</v>
      </c>
      <c r="J295" s="40">
        <v>8372018.9471057998</v>
      </c>
      <c r="K295" s="40">
        <v>4186009.4735528999</v>
      </c>
      <c r="L295" s="40">
        <v>4186009.4735528999</v>
      </c>
      <c r="M295" s="40">
        <v>2093004.73677645</v>
      </c>
      <c r="N295" s="40">
        <v>2093004.73677645</v>
      </c>
      <c r="O295" s="40">
        <v>2093004.73677645</v>
      </c>
      <c r="P295" s="40">
        <v>102849.26966393201</v>
      </c>
      <c r="Q295" s="40">
        <v>0</v>
      </c>
      <c r="R295" s="40">
        <v>91554888.461470902</v>
      </c>
    </row>
    <row r="296" spans="1:18">
      <c r="A296" s="40" t="s">
        <v>55</v>
      </c>
      <c r="B296" s="40" t="s">
        <v>68</v>
      </c>
      <c r="C296" s="40" t="s">
        <v>62</v>
      </c>
      <c r="D296" s="40" t="s">
        <v>181</v>
      </c>
    </row>
    <row r="297" spans="1:18">
      <c r="A297" s="40" t="s">
        <v>55</v>
      </c>
      <c r="B297" s="40" t="s">
        <v>68</v>
      </c>
      <c r="C297" s="40" t="s">
        <v>62</v>
      </c>
      <c r="D297" s="40" t="s">
        <v>180</v>
      </c>
    </row>
    <row r="298" spans="1:18">
      <c r="A298" s="40" t="s">
        <v>55</v>
      </c>
      <c r="B298" s="40" t="s">
        <v>68</v>
      </c>
      <c r="C298" s="40" t="s">
        <v>62</v>
      </c>
      <c r="D298" s="40" t="s">
        <v>182</v>
      </c>
      <c r="E298" s="40">
        <v>0</v>
      </c>
      <c r="F298" s="40">
        <v>2</v>
      </c>
      <c r="G298" s="40">
        <v>5.8207660913467401E-11</v>
      </c>
      <c r="H298" s="40">
        <v>1317985.2242143999</v>
      </c>
      <c r="I298" s="40">
        <v>290720.21637778002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1608705.44059218</v>
      </c>
    </row>
    <row r="299" spans="1:18">
      <c r="A299" s="40" t="s">
        <v>55</v>
      </c>
      <c r="B299" s="40" t="s">
        <v>68</v>
      </c>
      <c r="C299" s="40" t="s">
        <v>63</v>
      </c>
      <c r="D299" s="40" t="s">
        <v>181</v>
      </c>
      <c r="E299" s="40">
        <v>0</v>
      </c>
      <c r="F299" s="40">
        <v>2</v>
      </c>
      <c r="G299" s="40">
        <v>-1.1059455573558799E-9</v>
      </c>
      <c r="H299" s="40">
        <v>4353771.3123057997</v>
      </c>
      <c r="I299" s="40">
        <v>6840915.4165016403</v>
      </c>
      <c r="J299" s="40">
        <v>17933429.1703928</v>
      </c>
      <c r="K299" s="40">
        <v>307668.221526496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29435784.120726701</v>
      </c>
    </row>
    <row r="300" spans="1:18">
      <c r="A300" s="40" t="s">
        <v>55</v>
      </c>
      <c r="B300" s="40" t="s">
        <v>68</v>
      </c>
      <c r="C300" s="40" t="s">
        <v>63</v>
      </c>
      <c r="D300" s="40" t="s">
        <v>180</v>
      </c>
    </row>
    <row r="301" spans="1:18">
      <c r="A301" s="40" t="s">
        <v>55</v>
      </c>
      <c r="B301" s="40" t="s">
        <v>68</v>
      </c>
      <c r="C301" s="40" t="s">
        <v>63</v>
      </c>
      <c r="D301" s="40" t="s">
        <v>182</v>
      </c>
      <c r="E301" s="40">
        <v>0</v>
      </c>
      <c r="F301" s="40">
        <v>26</v>
      </c>
      <c r="G301" s="40">
        <v>1.1868905858136701E-10</v>
      </c>
      <c r="H301" s="40">
        <v>55852933.680820398</v>
      </c>
      <c r="I301" s="40">
        <v>40001702.629541799</v>
      </c>
      <c r="J301" s="40">
        <v>23978172.781405199</v>
      </c>
      <c r="K301" s="40">
        <v>2585742.3529937998</v>
      </c>
      <c r="L301" s="40">
        <v>2585742.3529937998</v>
      </c>
      <c r="M301" s="40">
        <v>1172574.04168712</v>
      </c>
      <c r="N301" s="40">
        <v>844118.57247365802</v>
      </c>
      <c r="O301" s="40">
        <v>774637.61577785399</v>
      </c>
      <c r="P301" s="40">
        <v>262692.93912504998</v>
      </c>
      <c r="Q301" s="40">
        <v>1452187.75590397</v>
      </c>
      <c r="R301" s="40">
        <v>129510504.72272301</v>
      </c>
    </row>
    <row r="302" spans="1:18">
      <c r="A302" s="40" t="s">
        <v>55</v>
      </c>
      <c r="B302" s="40" t="s">
        <v>66</v>
      </c>
      <c r="C302" s="40" t="s">
        <v>62</v>
      </c>
      <c r="D302" s="40" t="s">
        <v>181</v>
      </c>
      <c r="E302" s="40">
        <v>0</v>
      </c>
      <c r="F302" s="40">
        <v>10</v>
      </c>
      <c r="G302" s="40">
        <v>3.5543052945285998E-9</v>
      </c>
      <c r="H302" s="40">
        <v>46415762.900245301</v>
      </c>
      <c r="I302" s="40">
        <v>12483268.9234132</v>
      </c>
      <c r="J302" s="40">
        <v>33563679.117671996</v>
      </c>
      <c r="K302" s="40">
        <v>1415812.67748171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93878523.618812203</v>
      </c>
    </row>
    <row r="303" spans="1:18">
      <c r="A303" s="40" t="s">
        <v>55</v>
      </c>
      <c r="B303" s="40" t="s">
        <v>66</v>
      </c>
      <c r="C303" s="40" t="s">
        <v>62</v>
      </c>
      <c r="D303" s="40" t="s">
        <v>180</v>
      </c>
    </row>
    <row r="304" spans="1:18">
      <c r="A304" s="40" t="s">
        <v>55</v>
      </c>
      <c r="B304" s="40" t="s">
        <v>66</v>
      </c>
      <c r="C304" s="40" t="s">
        <v>62</v>
      </c>
      <c r="D304" s="40" t="s">
        <v>182</v>
      </c>
      <c r="E304" s="40">
        <v>0</v>
      </c>
      <c r="F304" s="40">
        <v>3</v>
      </c>
      <c r="G304" s="40">
        <v>8.7311491370201098E-11</v>
      </c>
      <c r="H304" s="40">
        <v>6160777.2736753598</v>
      </c>
      <c r="I304" s="40">
        <v>279268.21061860002</v>
      </c>
      <c r="J304" s="40">
        <v>79822.489265302007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6519867.9735592604</v>
      </c>
    </row>
    <row r="305" spans="1:18">
      <c r="A305" s="40" t="s">
        <v>55</v>
      </c>
      <c r="B305" s="40" t="s">
        <v>66</v>
      </c>
      <c r="C305" s="40" t="s">
        <v>63</v>
      </c>
      <c r="D305" s="40" t="s">
        <v>181</v>
      </c>
      <c r="E305" s="40">
        <v>0</v>
      </c>
      <c r="F305" s="40">
        <v>234</v>
      </c>
      <c r="G305" s="40">
        <v>9260472.5896537006</v>
      </c>
      <c r="H305" s="40">
        <v>759254007.37232006</v>
      </c>
      <c r="I305" s="40">
        <v>707816835.31688797</v>
      </c>
      <c r="J305" s="40">
        <v>503181304.23443598</v>
      </c>
      <c r="K305" s="40">
        <v>95404071.122813702</v>
      </c>
      <c r="L305" s="40">
        <v>57277441.313782699</v>
      </c>
      <c r="M305" s="40">
        <v>27389134.650993198</v>
      </c>
      <c r="N305" s="40">
        <v>20890002.060247801</v>
      </c>
      <c r="O305" s="40">
        <v>11256766.5070567</v>
      </c>
      <c r="P305" s="40">
        <v>7742902.42196682</v>
      </c>
      <c r="Q305" s="40">
        <v>74189203.407604799</v>
      </c>
      <c r="R305" s="40">
        <v>2273662140.9977598</v>
      </c>
    </row>
    <row r="306" spans="1:18">
      <c r="A306" s="40" t="s">
        <v>55</v>
      </c>
      <c r="B306" s="40" t="s">
        <v>66</v>
      </c>
      <c r="C306" s="40" t="s">
        <v>63</v>
      </c>
      <c r="D306" s="40" t="s">
        <v>180</v>
      </c>
    </row>
    <row r="307" spans="1:18">
      <c r="A307" s="40" t="s">
        <v>55</v>
      </c>
      <c r="B307" s="40" t="s">
        <v>66</v>
      </c>
      <c r="C307" s="40" t="s">
        <v>63</v>
      </c>
      <c r="D307" s="40" t="s">
        <v>182</v>
      </c>
      <c r="E307" s="40">
        <v>0</v>
      </c>
      <c r="F307" s="40">
        <v>613</v>
      </c>
      <c r="G307" s="40">
        <v>1.7793979623093E-9</v>
      </c>
      <c r="H307" s="40">
        <v>501775917.26912898</v>
      </c>
      <c r="I307" s="40">
        <v>215795813.31132501</v>
      </c>
      <c r="J307" s="40">
        <v>72361034.600453407</v>
      </c>
      <c r="K307" s="40">
        <v>12457128.555786001</v>
      </c>
      <c r="L307" s="40">
        <v>5776369.5921118297</v>
      </c>
      <c r="M307" s="40">
        <v>2172347.87561935</v>
      </c>
      <c r="N307" s="40">
        <v>2176516.2650770298</v>
      </c>
      <c r="O307" s="40">
        <v>2004854.4292880299</v>
      </c>
      <c r="P307" s="40">
        <v>2004854.4292880299</v>
      </c>
      <c r="Q307" s="40">
        <v>21824568.222281799</v>
      </c>
      <c r="R307" s="40">
        <v>838349404.55035901</v>
      </c>
    </row>
    <row r="308" spans="1:18">
      <c r="A308" s="40" t="s">
        <v>55</v>
      </c>
      <c r="B308" s="40" t="s">
        <v>64</v>
      </c>
      <c r="C308" s="40" t="s">
        <v>62</v>
      </c>
      <c r="D308" s="40" t="s">
        <v>181</v>
      </c>
    </row>
    <row r="309" spans="1:18">
      <c r="A309" s="40" t="s">
        <v>55</v>
      </c>
      <c r="B309" s="40" t="s">
        <v>64</v>
      </c>
      <c r="C309" s="40" t="s">
        <v>62</v>
      </c>
      <c r="D309" s="40" t="s">
        <v>180</v>
      </c>
    </row>
    <row r="310" spans="1:18">
      <c r="A310" s="40" t="s">
        <v>55</v>
      </c>
      <c r="B310" s="40" t="s">
        <v>64</v>
      </c>
      <c r="C310" s="40" t="s">
        <v>62</v>
      </c>
      <c r="D310" s="40" t="s">
        <v>182</v>
      </c>
    </row>
    <row r="311" spans="1:18">
      <c r="A311" s="40" t="s">
        <v>55</v>
      </c>
      <c r="B311" s="40" t="s">
        <v>64</v>
      </c>
      <c r="C311" s="40" t="s">
        <v>63</v>
      </c>
      <c r="D311" s="40" t="s">
        <v>181</v>
      </c>
    </row>
    <row r="312" spans="1:18">
      <c r="A312" s="40" t="s">
        <v>55</v>
      </c>
      <c r="B312" s="40" t="s">
        <v>64</v>
      </c>
      <c r="C312" s="40" t="s">
        <v>63</v>
      </c>
      <c r="D312" s="40" t="s">
        <v>180</v>
      </c>
    </row>
    <row r="313" spans="1:18">
      <c r="A313" s="40" t="s">
        <v>55</v>
      </c>
      <c r="B313" s="40" t="s">
        <v>64</v>
      </c>
      <c r="C313" s="40" t="s">
        <v>63</v>
      </c>
      <c r="D313" s="40" t="s">
        <v>182</v>
      </c>
      <c r="E313" s="40">
        <v>0</v>
      </c>
      <c r="F313" s="40">
        <v>119</v>
      </c>
      <c r="G313" s="40">
        <v>-1.68472524819663E-9</v>
      </c>
      <c r="H313" s="40">
        <v>106768376.601421</v>
      </c>
      <c r="I313" s="40">
        <v>34887049.406613603</v>
      </c>
      <c r="J313" s="40">
        <v>10866536.141356099</v>
      </c>
      <c r="K313" s="40">
        <v>1704902.60292</v>
      </c>
      <c r="L313" s="40">
        <v>1012096.12301525</v>
      </c>
      <c r="M313" s="40">
        <v>335998.31743694999</v>
      </c>
      <c r="N313" s="40">
        <v>235569.76759015</v>
      </c>
      <c r="O313" s="40">
        <v>235569.76759015</v>
      </c>
      <c r="P313" s="40">
        <v>221532.04609886699</v>
      </c>
      <c r="Q313" s="40">
        <v>1397841.0004165799</v>
      </c>
      <c r="R313" s="40">
        <v>157665471.774459</v>
      </c>
    </row>
    <row r="314" spans="1:18">
      <c r="A314" s="40" t="s">
        <v>55</v>
      </c>
      <c r="B314" s="40" t="s">
        <v>67</v>
      </c>
      <c r="C314" s="40" t="s">
        <v>62</v>
      </c>
      <c r="D314" s="40" t="s">
        <v>181</v>
      </c>
      <c r="E314" s="40">
        <v>0</v>
      </c>
      <c r="F314" s="40">
        <v>7</v>
      </c>
      <c r="G314" s="40">
        <v>-3.4924596548080398E-10</v>
      </c>
      <c r="H314" s="40">
        <v>65721431.150237203</v>
      </c>
      <c r="I314" s="40">
        <v>31288085.208370201</v>
      </c>
      <c r="J314" s="40">
        <v>20262082.7621102</v>
      </c>
      <c r="K314" s="40">
        <v>1348001.5340463601</v>
      </c>
      <c r="L314" s="40">
        <v>1513874.7964109001</v>
      </c>
      <c r="M314" s="40">
        <v>756937.39820545004</v>
      </c>
      <c r="N314" s="40">
        <v>756937.39820545004</v>
      </c>
      <c r="O314" s="40">
        <v>756937.39820545004</v>
      </c>
      <c r="P314" s="40">
        <v>756937.39820545004</v>
      </c>
      <c r="Q314" s="40">
        <v>1286607.7329961499</v>
      </c>
      <c r="R314" s="40">
        <v>124447832.77699301</v>
      </c>
    </row>
    <row r="315" spans="1:18">
      <c r="A315" s="40" t="s">
        <v>55</v>
      </c>
      <c r="B315" s="40" t="s">
        <v>67</v>
      </c>
      <c r="C315" s="40" t="s">
        <v>62</v>
      </c>
      <c r="D315" s="40" t="s">
        <v>180</v>
      </c>
      <c r="E315" s="40">
        <v>0</v>
      </c>
      <c r="F315" s="40">
        <v>10</v>
      </c>
      <c r="G315" s="40">
        <v>1.67055986821651E-8</v>
      </c>
      <c r="H315" s="40">
        <v>144071749.35380301</v>
      </c>
      <c r="I315" s="40">
        <v>136314308.18806201</v>
      </c>
      <c r="J315" s="40">
        <v>88802478.956947699</v>
      </c>
      <c r="K315" s="40">
        <v>2473231.4192193998</v>
      </c>
      <c r="L315" s="40">
        <v>2473231.4192193998</v>
      </c>
      <c r="M315" s="40">
        <v>1236615.7096096999</v>
      </c>
      <c r="N315" s="40">
        <v>1236615.7096096999</v>
      </c>
      <c r="O315" s="40">
        <v>1236615.7096096999</v>
      </c>
      <c r="P315" s="40">
        <v>1236615.7096096999</v>
      </c>
      <c r="Q315" s="40">
        <v>5777433.4456753302</v>
      </c>
      <c r="R315" s="40">
        <v>384858895.62136501</v>
      </c>
    </row>
    <row r="316" spans="1:18">
      <c r="A316" s="40" t="s">
        <v>55</v>
      </c>
      <c r="B316" s="40" t="s">
        <v>67</v>
      </c>
      <c r="C316" s="40" t="s">
        <v>62</v>
      </c>
      <c r="D316" s="40" t="s">
        <v>182</v>
      </c>
      <c r="E316" s="40">
        <v>0</v>
      </c>
      <c r="F316" s="40">
        <v>10</v>
      </c>
      <c r="G316" s="40">
        <v>2.3801476345397499E-9</v>
      </c>
      <c r="H316" s="40">
        <v>24633532.407926202</v>
      </c>
      <c r="I316" s="40">
        <v>20108315.726447899</v>
      </c>
      <c r="J316" s="40">
        <v>4506116.3375454899</v>
      </c>
      <c r="K316" s="40">
        <v>478332.19844659202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49726296.670366198</v>
      </c>
    </row>
    <row r="317" spans="1:18">
      <c r="A317" s="40" t="s">
        <v>55</v>
      </c>
      <c r="B317" s="40" t="s">
        <v>67</v>
      </c>
      <c r="C317" s="40" t="s">
        <v>63</v>
      </c>
      <c r="D317" s="40" t="s">
        <v>181</v>
      </c>
      <c r="E317" s="40">
        <v>0</v>
      </c>
      <c r="F317" s="40">
        <v>3</v>
      </c>
      <c r="G317" s="40">
        <v>-9.6042640507221201E-10</v>
      </c>
      <c r="H317" s="40">
        <v>17391980.325323101</v>
      </c>
      <c r="I317" s="40">
        <v>17391980.325323101</v>
      </c>
      <c r="J317" s="40">
        <v>5108346.5900808899</v>
      </c>
      <c r="K317" s="40">
        <v>2430537.5380996498</v>
      </c>
      <c r="L317" s="40">
        <v>264722.56649019202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42587567.345316902</v>
      </c>
    </row>
    <row r="318" spans="1:18">
      <c r="A318" s="40" t="s">
        <v>55</v>
      </c>
      <c r="B318" s="40" t="s">
        <v>67</v>
      </c>
      <c r="C318" s="40" t="s">
        <v>63</v>
      </c>
      <c r="D318" s="40" t="s">
        <v>180</v>
      </c>
      <c r="E318" s="40">
        <v>0</v>
      </c>
      <c r="F318" s="40">
        <v>37</v>
      </c>
      <c r="G318" s="40">
        <v>1.5483237802982301E-8</v>
      </c>
      <c r="H318" s="40">
        <v>390693329.13683498</v>
      </c>
      <c r="I318" s="40">
        <v>369924339.60598397</v>
      </c>
      <c r="J318" s="40">
        <v>168152984.93231201</v>
      </c>
      <c r="K318" s="40">
        <v>20035282.855398402</v>
      </c>
      <c r="L318" s="40">
        <v>6059015.1523240497</v>
      </c>
      <c r="M318" s="40">
        <v>1350988.8146343399</v>
      </c>
      <c r="N318" s="40">
        <v>541961.14974364999</v>
      </c>
      <c r="O318" s="40">
        <v>541961.14974364999</v>
      </c>
      <c r="P318" s="40">
        <v>247042.882318013</v>
      </c>
      <c r="Q318" s="40">
        <v>22699522.628422599</v>
      </c>
      <c r="R318" s="40">
        <v>980246428.30771601</v>
      </c>
    </row>
    <row r="319" spans="1:18">
      <c r="A319" s="40" t="s">
        <v>55</v>
      </c>
      <c r="B319" s="40" t="s">
        <v>67</v>
      </c>
      <c r="C319" s="40" t="s">
        <v>63</v>
      </c>
      <c r="D319" s="40" t="s">
        <v>182</v>
      </c>
      <c r="E319" s="40">
        <v>0</v>
      </c>
      <c r="F319" s="40">
        <v>12</v>
      </c>
      <c r="G319" s="40">
        <v>-1.84809323400259E-9</v>
      </c>
      <c r="H319" s="40">
        <v>125482694.501781</v>
      </c>
      <c r="I319" s="40">
        <v>85791306.097148597</v>
      </c>
      <c r="J319" s="40">
        <v>69525219.878725499</v>
      </c>
      <c r="K319" s="40">
        <v>30438579.1468734</v>
      </c>
      <c r="L319" s="40">
        <v>21922356.993291799</v>
      </c>
      <c r="M319" s="40">
        <v>2735422.0773900999</v>
      </c>
      <c r="N319" s="40">
        <v>1917952.81532529</v>
      </c>
      <c r="O319" s="40">
        <v>974137.28383098205</v>
      </c>
      <c r="P319" s="40">
        <v>0</v>
      </c>
      <c r="Q319" s="40">
        <v>5152462.8713807296</v>
      </c>
      <c r="R319" s="40">
        <v>343940131.665748</v>
      </c>
    </row>
    <row r="320" spans="1:18">
      <c r="A320" s="40" t="s">
        <v>55</v>
      </c>
      <c r="B320" s="40" t="s">
        <v>69</v>
      </c>
      <c r="C320" s="40" t="s">
        <v>62</v>
      </c>
      <c r="D320" s="40" t="s">
        <v>181</v>
      </c>
    </row>
    <row r="321" spans="1:18">
      <c r="A321" s="40" t="s">
        <v>55</v>
      </c>
      <c r="B321" s="40" t="s">
        <v>69</v>
      </c>
      <c r="C321" s="40" t="s">
        <v>62</v>
      </c>
      <c r="D321" s="40" t="s">
        <v>180</v>
      </c>
    </row>
    <row r="322" spans="1:18">
      <c r="A322" s="40" t="s">
        <v>55</v>
      </c>
      <c r="B322" s="40" t="s">
        <v>69</v>
      </c>
      <c r="C322" s="40" t="s">
        <v>62</v>
      </c>
      <c r="D322" s="40" t="s">
        <v>182</v>
      </c>
    </row>
    <row r="323" spans="1:18">
      <c r="A323" s="40" t="s">
        <v>55</v>
      </c>
      <c r="B323" s="40" t="s">
        <v>69</v>
      </c>
      <c r="C323" s="40" t="s">
        <v>63</v>
      </c>
      <c r="D323" s="40" t="s">
        <v>181</v>
      </c>
    </row>
    <row r="324" spans="1:18">
      <c r="A324" s="40" t="s">
        <v>55</v>
      </c>
      <c r="B324" s="40" t="s">
        <v>69</v>
      </c>
      <c r="C324" s="40" t="s">
        <v>63</v>
      </c>
      <c r="D324" s="40" t="s">
        <v>180</v>
      </c>
    </row>
    <row r="325" spans="1:18">
      <c r="A325" s="40" t="s">
        <v>55</v>
      </c>
      <c r="B325" s="40" t="s">
        <v>69</v>
      </c>
      <c r="C325" s="40" t="s">
        <v>63</v>
      </c>
      <c r="D325" s="40" t="s">
        <v>182</v>
      </c>
      <c r="E325" s="40">
        <v>0</v>
      </c>
      <c r="F325" s="40">
        <v>1</v>
      </c>
      <c r="G325" s="40">
        <v>-1.00044417195022E-10</v>
      </c>
      <c r="H325" s="40">
        <v>770498.98397289997</v>
      </c>
      <c r="I325" s="40">
        <v>207281.087054873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977780.07102777297</v>
      </c>
    </row>
    <row r="326" spans="1:18">
      <c r="A326" s="40" t="s">
        <v>35</v>
      </c>
      <c r="B326" s="40" t="s">
        <v>65</v>
      </c>
      <c r="C326" s="40" t="s">
        <v>62</v>
      </c>
      <c r="D326" s="40" t="s">
        <v>181</v>
      </c>
      <c r="E326" s="40">
        <v>0</v>
      </c>
      <c r="F326" s="40">
        <v>17</v>
      </c>
      <c r="G326" s="40">
        <v>-3.1704985303804299E-9</v>
      </c>
      <c r="H326" s="40">
        <v>26434989.8543704</v>
      </c>
      <c r="I326" s="40">
        <v>23320527.7563341</v>
      </c>
      <c r="J326" s="40">
        <v>17719612.0324018</v>
      </c>
      <c r="K326" s="40">
        <v>3331452.7053801902</v>
      </c>
      <c r="L326" s="40">
        <v>1282383.61829826</v>
      </c>
      <c r="M326" s="40">
        <v>1557268.10335776</v>
      </c>
      <c r="N326" s="40">
        <v>1896612.8836256</v>
      </c>
      <c r="O326" s="40">
        <v>1896612.8836256</v>
      </c>
      <c r="P326" s="40">
        <v>1896612.8836256</v>
      </c>
      <c r="Q326" s="40">
        <v>2660035.4602198298</v>
      </c>
      <c r="R326" s="40">
        <v>81996108.181239203</v>
      </c>
    </row>
    <row r="327" spans="1:18">
      <c r="A327" s="40" t="s">
        <v>35</v>
      </c>
      <c r="B327" s="40" t="s">
        <v>65</v>
      </c>
      <c r="C327" s="40" t="s">
        <v>62</v>
      </c>
      <c r="D327" s="40" t="s">
        <v>180</v>
      </c>
      <c r="E327" s="40">
        <v>0</v>
      </c>
      <c r="F327" s="40">
        <v>9</v>
      </c>
      <c r="G327" s="40">
        <v>-4.0745362639427201E-10</v>
      </c>
      <c r="H327" s="40">
        <v>30929642.0264077</v>
      </c>
      <c r="I327" s="40">
        <v>30840025.260149699</v>
      </c>
      <c r="J327" s="40">
        <v>29284636.722338699</v>
      </c>
      <c r="K327" s="40">
        <v>6494204.8652836103</v>
      </c>
      <c r="L327" s="40">
        <v>6656729.4880005503</v>
      </c>
      <c r="M327" s="40">
        <v>3423654.9620590601</v>
      </c>
      <c r="N327" s="40">
        <v>3561674.24729585</v>
      </c>
      <c r="O327" s="40">
        <v>2651409.9836014202</v>
      </c>
      <c r="P327" s="40">
        <v>1513329.34855877</v>
      </c>
      <c r="Q327" s="40">
        <v>5036595.4806040004</v>
      </c>
      <c r="R327" s="40">
        <v>120391902.384299</v>
      </c>
    </row>
    <row r="328" spans="1:18">
      <c r="A328" s="40" t="s">
        <v>35</v>
      </c>
      <c r="B328" s="40" t="s">
        <v>65</v>
      </c>
      <c r="C328" s="40" t="s">
        <v>62</v>
      </c>
      <c r="D328" s="40" t="s">
        <v>182</v>
      </c>
      <c r="E328" s="40">
        <v>0</v>
      </c>
      <c r="F328" s="40">
        <v>4</v>
      </c>
      <c r="G328" s="40">
        <v>-5.1772985898423899E-10</v>
      </c>
      <c r="H328" s="40">
        <v>3968668.0788133801</v>
      </c>
      <c r="I328" s="40">
        <v>5358333.2210058002</v>
      </c>
      <c r="J328" s="40">
        <v>2144302.5020992798</v>
      </c>
      <c r="K328" s="40">
        <v>532417.81161099998</v>
      </c>
      <c r="L328" s="40">
        <v>532417.81161099998</v>
      </c>
      <c r="M328" s="40">
        <v>266208.90580549999</v>
      </c>
      <c r="N328" s="40">
        <v>266208.90580549999</v>
      </c>
      <c r="O328" s="40">
        <v>96491.612239993497</v>
      </c>
      <c r="P328" s="40">
        <v>0</v>
      </c>
      <c r="Q328" s="40">
        <v>0</v>
      </c>
      <c r="R328" s="40">
        <v>13165048.8489915</v>
      </c>
    </row>
    <row r="329" spans="1:18">
      <c r="A329" s="40" t="s">
        <v>35</v>
      </c>
      <c r="B329" s="40" t="s">
        <v>65</v>
      </c>
      <c r="C329" s="40" t="s">
        <v>63</v>
      </c>
      <c r="D329" s="40" t="s">
        <v>181</v>
      </c>
      <c r="E329" s="40">
        <v>0</v>
      </c>
      <c r="F329" s="40">
        <v>1427</v>
      </c>
      <c r="G329" s="40">
        <v>5048060326.1220703</v>
      </c>
      <c r="H329" s="40">
        <v>3063681726.3384199</v>
      </c>
      <c r="I329" s="40">
        <v>2306572933.4447498</v>
      </c>
      <c r="J329" s="40">
        <v>1764712871.8417699</v>
      </c>
      <c r="K329" s="40">
        <v>674470986.05027795</v>
      </c>
      <c r="L329" s="40">
        <v>604238972.29036903</v>
      </c>
      <c r="M329" s="40">
        <v>252550499.18926001</v>
      </c>
      <c r="N329" s="40">
        <v>219289917.060772</v>
      </c>
      <c r="O329" s="40">
        <v>210998511.08883801</v>
      </c>
      <c r="P329" s="40">
        <v>196391698.77819899</v>
      </c>
      <c r="Q329" s="40">
        <v>1169180975.84658</v>
      </c>
      <c r="R329" s="40">
        <v>15510149418.0513</v>
      </c>
    </row>
    <row r="330" spans="1:18">
      <c r="A330" s="40" t="s">
        <v>35</v>
      </c>
      <c r="B330" s="40" t="s">
        <v>65</v>
      </c>
      <c r="C330" s="40" t="s">
        <v>63</v>
      </c>
      <c r="D330" s="40" t="s">
        <v>180</v>
      </c>
      <c r="E330" s="40">
        <v>0</v>
      </c>
      <c r="F330" s="40">
        <v>1869</v>
      </c>
      <c r="G330" s="40">
        <v>4916977098.2364902</v>
      </c>
      <c r="H330" s="40">
        <v>1679704408.6711199</v>
      </c>
      <c r="I330" s="40">
        <v>1082710389.8341701</v>
      </c>
      <c r="J330" s="40">
        <v>825585808.96973705</v>
      </c>
      <c r="K330" s="40">
        <v>340646179.51465797</v>
      </c>
      <c r="L330" s="40">
        <v>345645121.21572</v>
      </c>
      <c r="M330" s="40">
        <v>141357655.635539</v>
      </c>
      <c r="N330" s="40">
        <v>127773266.737085</v>
      </c>
      <c r="O330" s="40">
        <v>105361370.809433</v>
      </c>
      <c r="P330" s="40">
        <v>99947598.657079905</v>
      </c>
      <c r="Q330" s="40">
        <v>801510255.53656101</v>
      </c>
      <c r="R330" s="40">
        <v>10467219153.8176</v>
      </c>
    </row>
    <row r="331" spans="1:18">
      <c r="A331" s="40" t="s">
        <v>35</v>
      </c>
      <c r="B331" s="40" t="s">
        <v>65</v>
      </c>
      <c r="C331" s="40" t="s">
        <v>63</v>
      </c>
      <c r="D331" s="40" t="s">
        <v>182</v>
      </c>
      <c r="E331" s="40">
        <v>0</v>
      </c>
      <c r="F331" s="40">
        <v>9</v>
      </c>
      <c r="G331" s="40">
        <v>4.65661287307739E-10</v>
      </c>
      <c r="H331" s="40">
        <v>19946402.3769604</v>
      </c>
      <c r="I331" s="40">
        <v>11882022.2500314</v>
      </c>
      <c r="J331" s="40">
        <v>5598423.5171851004</v>
      </c>
      <c r="K331" s="40">
        <v>1467267.9829063399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38894116.127083197</v>
      </c>
    </row>
    <row r="332" spans="1:18">
      <c r="A332" s="40" t="s">
        <v>35</v>
      </c>
      <c r="B332" s="40" t="s">
        <v>68</v>
      </c>
      <c r="C332" s="40" t="s">
        <v>62</v>
      </c>
      <c r="D332" s="40" t="s">
        <v>181</v>
      </c>
    </row>
    <row r="333" spans="1:18">
      <c r="A333" s="40" t="s">
        <v>35</v>
      </c>
      <c r="B333" s="40" t="s">
        <v>68</v>
      </c>
      <c r="C333" s="40" t="s">
        <v>62</v>
      </c>
      <c r="D333" s="40" t="s">
        <v>180</v>
      </c>
    </row>
    <row r="334" spans="1:18">
      <c r="A334" s="40" t="s">
        <v>35</v>
      </c>
      <c r="B334" s="40" t="s">
        <v>68</v>
      </c>
      <c r="C334" s="40" t="s">
        <v>62</v>
      </c>
      <c r="D334" s="40" t="s">
        <v>182</v>
      </c>
      <c r="E334" s="40">
        <v>0</v>
      </c>
      <c r="F334" s="40">
        <v>3</v>
      </c>
      <c r="G334" s="40">
        <v>-8.7311491370201098E-11</v>
      </c>
      <c r="H334" s="40">
        <v>5205077.2562145302</v>
      </c>
      <c r="I334" s="40">
        <v>12321614.8210652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17526692.077279799</v>
      </c>
    </row>
    <row r="335" spans="1:18">
      <c r="A335" s="40" t="s">
        <v>35</v>
      </c>
      <c r="B335" s="40" t="s">
        <v>68</v>
      </c>
      <c r="C335" s="40" t="s">
        <v>63</v>
      </c>
      <c r="D335" s="40" t="s">
        <v>181</v>
      </c>
      <c r="E335" s="40">
        <v>0</v>
      </c>
      <c r="F335" s="40">
        <v>1</v>
      </c>
      <c r="G335" s="40">
        <v>0</v>
      </c>
      <c r="H335" s="40">
        <v>677946.92789814703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677946.92789814703</v>
      </c>
    </row>
    <row r="336" spans="1:18">
      <c r="A336" s="40" t="s">
        <v>35</v>
      </c>
      <c r="B336" s="40" t="s">
        <v>68</v>
      </c>
      <c r="C336" s="40" t="s">
        <v>63</v>
      </c>
      <c r="D336" s="40" t="s">
        <v>180</v>
      </c>
    </row>
    <row r="337" spans="1:18">
      <c r="A337" s="40" t="s">
        <v>35</v>
      </c>
      <c r="B337" s="40" t="s">
        <v>68</v>
      </c>
      <c r="C337" s="40" t="s">
        <v>63</v>
      </c>
      <c r="D337" s="40" t="s">
        <v>182</v>
      </c>
      <c r="E337" s="40">
        <v>0</v>
      </c>
      <c r="F337" s="40">
        <v>22</v>
      </c>
      <c r="G337" s="40">
        <v>1.14596332423389E-10</v>
      </c>
      <c r="H337" s="40">
        <v>27814890.369994398</v>
      </c>
      <c r="I337" s="40">
        <v>4404837.5419505304</v>
      </c>
      <c r="J337" s="40">
        <v>3517569.45576073</v>
      </c>
      <c r="K337" s="40">
        <v>231049.23900100001</v>
      </c>
      <c r="L337" s="40">
        <v>231049.23900100001</v>
      </c>
      <c r="M337" s="40">
        <v>115524.6195005</v>
      </c>
      <c r="N337" s="40">
        <v>115524.6195005</v>
      </c>
      <c r="O337" s="40">
        <v>99804.480327168203</v>
      </c>
      <c r="P337" s="40">
        <v>0</v>
      </c>
      <c r="Q337" s="40">
        <v>1485829.0659586401</v>
      </c>
      <c r="R337" s="40">
        <v>38016078.630994499</v>
      </c>
    </row>
    <row r="338" spans="1:18">
      <c r="A338" s="40" t="s">
        <v>35</v>
      </c>
      <c r="B338" s="40" t="s">
        <v>66</v>
      </c>
      <c r="C338" s="40" t="s">
        <v>62</v>
      </c>
      <c r="D338" s="40" t="s">
        <v>181</v>
      </c>
      <c r="E338" s="40">
        <v>0</v>
      </c>
      <c r="F338" s="40">
        <v>3</v>
      </c>
      <c r="G338" s="40">
        <v>-5.0931703299284001E-11</v>
      </c>
      <c r="H338" s="40">
        <v>0</v>
      </c>
      <c r="I338" s="40">
        <v>8053.0152901886204</v>
      </c>
      <c r="J338" s="40">
        <v>606738.87283421098</v>
      </c>
      <c r="K338" s="40">
        <v>0</v>
      </c>
      <c r="L338" s="40">
        <v>693408.90309926204</v>
      </c>
      <c r="M338" s="40">
        <v>424658.455664751</v>
      </c>
      <c r="N338" s="40">
        <v>144305.31818475499</v>
      </c>
      <c r="O338" s="40">
        <v>0</v>
      </c>
      <c r="P338" s="40">
        <v>0</v>
      </c>
      <c r="Q338" s="40">
        <v>0</v>
      </c>
      <c r="R338" s="40">
        <v>1877164.56507317</v>
      </c>
    </row>
    <row r="339" spans="1:18">
      <c r="A339" s="40" t="s">
        <v>35</v>
      </c>
      <c r="B339" s="40" t="s">
        <v>66</v>
      </c>
      <c r="C339" s="40" t="s">
        <v>62</v>
      </c>
      <c r="D339" s="40" t="s">
        <v>180</v>
      </c>
    </row>
    <row r="340" spans="1:18">
      <c r="A340" s="40" t="s">
        <v>35</v>
      </c>
      <c r="B340" s="40" t="s">
        <v>66</v>
      </c>
      <c r="C340" s="40" t="s">
        <v>62</v>
      </c>
      <c r="D340" s="40" t="s">
        <v>182</v>
      </c>
      <c r="E340" s="40">
        <v>0</v>
      </c>
      <c r="F340" s="40">
        <v>11</v>
      </c>
      <c r="G340" s="40">
        <v>2.4556356947869101E-11</v>
      </c>
      <c r="H340" s="40">
        <v>1827463.1903782799</v>
      </c>
      <c r="I340" s="40">
        <v>1908651.1065094101</v>
      </c>
      <c r="J340" s="40">
        <v>984643.57190439</v>
      </c>
      <c r="K340" s="40">
        <v>374199.31099074997</v>
      </c>
      <c r="L340" s="40">
        <v>336729.15179624001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5431686.3315790696</v>
      </c>
    </row>
    <row r="341" spans="1:18">
      <c r="A341" s="40" t="s">
        <v>35</v>
      </c>
      <c r="B341" s="40" t="s">
        <v>66</v>
      </c>
      <c r="C341" s="40" t="s">
        <v>63</v>
      </c>
      <c r="D341" s="40" t="s">
        <v>181</v>
      </c>
      <c r="E341" s="40">
        <v>0</v>
      </c>
      <c r="F341" s="40">
        <v>1715</v>
      </c>
      <c r="G341" s="40">
        <v>59700037.833499297</v>
      </c>
      <c r="H341" s="40">
        <v>2716161140.8280802</v>
      </c>
      <c r="I341" s="40">
        <v>1777030839.3584599</v>
      </c>
      <c r="J341" s="40">
        <v>1095903859.7060499</v>
      </c>
      <c r="K341" s="40">
        <v>392410803.90379602</v>
      </c>
      <c r="L341" s="40">
        <v>268625553.45945501</v>
      </c>
      <c r="M341" s="40">
        <v>105618461.790994</v>
      </c>
      <c r="N341" s="40">
        <v>111703353.53266899</v>
      </c>
      <c r="O341" s="40">
        <v>72511359.797474802</v>
      </c>
      <c r="P341" s="40">
        <v>58253641.832394101</v>
      </c>
      <c r="Q341" s="40">
        <v>435644229.29143</v>
      </c>
      <c r="R341" s="40">
        <v>7093563281.3343201</v>
      </c>
    </row>
    <row r="342" spans="1:18">
      <c r="A342" s="40" t="s">
        <v>35</v>
      </c>
      <c r="B342" s="40" t="s">
        <v>66</v>
      </c>
      <c r="C342" s="40" t="s">
        <v>63</v>
      </c>
      <c r="D342" s="40" t="s">
        <v>180</v>
      </c>
    </row>
    <row r="343" spans="1:18">
      <c r="A343" s="40" t="s">
        <v>35</v>
      </c>
      <c r="B343" s="40" t="s">
        <v>66</v>
      </c>
      <c r="C343" s="40" t="s">
        <v>63</v>
      </c>
      <c r="D343" s="40" t="s">
        <v>182</v>
      </c>
      <c r="E343" s="40">
        <v>0</v>
      </c>
      <c r="F343" s="40">
        <v>5136</v>
      </c>
      <c r="G343" s="40">
        <v>201914632.328953</v>
      </c>
      <c r="H343" s="40">
        <v>3571055634.04498</v>
      </c>
      <c r="I343" s="40">
        <v>1019184445.21226</v>
      </c>
      <c r="J343" s="40">
        <v>347059132.67313403</v>
      </c>
      <c r="K343" s="40">
        <v>76356155.196712703</v>
      </c>
      <c r="L343" s="40">
        <v>51052825.8942324</v>
      </c>
      <c r="M343" s="40">
        <v>6460221.8130540401</v>
      </c>
      <c r="N343" s="40">
        <v>6030609.4290134003</v>
      </c>
      <c r="O343" s="40">
        <v>8916484.9674097206</v>
      </c>
      <c r="P343" s="40">
        <v>6471059.1566635203</v>
      </c>
      <c r="Q343" s="40">
        <v>197247941.80138201</v>
      </c>
      <c r="R343" s="40">
        <v>5491749142.5177898</v>
      </c>
    </row>
    <row r="344" spans="1:18">
      <c r="A344" s="40" t="s">
        <v>35</v>
      </c>
      <c r="B344" s="40" t="s">
        <v>64</v>
      </c>
      <c r="C344" s="40" t="s">
        <v>62</v>
      </c>
      <c r="D344" s="40" t="s">
        <v>181</v>
      </c>
    </row>
    <row r="345" spans="1:18">
      <c r="A345" s="40" t="s">
        <v>35</v>
      </c>
      <c r="B345" s="40" t="s">
        <v>64</v>
      </c>
      <c r="C345" s="40" t="s">
        <v>62</v>
      </c>
      <c r="D345" s="40" t="s">
        <v>180</v>
      </c>
    </row>
    <row r="346" spans="1:18">
      <c r="A346" s="40" t="s">
        <v>35</v>
      </c>
      <c r="B346" s="40" t="s">
        <v>64</v>
      </c>
      <c r="C346" s="40" t="s">
        <v>62</v>
      </c>
      <c r="D346" s="40" t="s">
        <v>182</v>
      </c>
    </row>
    <row r="347" spans="1:18">
      <c r="A347" s="40" t="s">
        <v>35</v>
      </c>
      <c r="B347" s="40" t="s">
        <v>64</v>
      </c>
      <c r="C347" s="40" t="s">
        <v>63</v>
      </c>
      <c r="D347" s="40" t="s">
        <v>181</v>
      </c>
    </row>
    <row r="348" spans="1:18">
      <c r="A348" s="40" t="s">
        <v>35</v>
      </c>
      <c r="B348" s="40" t="s">
        <v>64</v>
      </c>
      <c r="C348" s="40" t="s">
        <v>63</v>
      </c>
      <c r="D348" s="40" t="s">
        <v>180</v>
      </c>
    </row>
    <row r="349" spans="1:18">
      <c r="A349" s="40" t="s">
        <v>35</v>
      </c>
      <c r="B349" s="40" t="s">
        <v>64</v>
      </c>
      <c r="C349" s="40" t="s">
        <v>63</v>
      </c>
      <c r="D349" s="40" t="s">
        <v>182</v>
      </c>
      <c r="E349" s="40">
        <v>0</v>
      </c>
      <c r="F349" s="40">
        <v>6439</v>
      </c>
      <c r="G349" s="40">
        <v>1704953543.0804801</v>
      </c>
      <c r="H349" s="40">
        <v>8399996832.7386503</v>
      </c>
      <c r="I349" s="40">
        <v>5585695124.2414904</v>
      </c>
      <c r="J349" s="40">
        <v>4126391239.62286</v>
      </c>
      <c r="K349" s="40">
        <v>1530663862.11744</v>
      </c>
      <c r="L349" s="40">
        <v>1300303191.3724699</v>
      </c>
      <c r="M349" s="40">
        <v>610060489.95005798</v>
      </c>
      <c r="N349" s="40">
        <v>559670107.49813104</v>
      </c>
      <c r="O349" s="40">
        <v>513857712.95701897</v>
      </c>
      <c r="P349" s="40">
        <v>461791094.47561198</v>
      </c>
      <c r="Q349" s="40">
        <v>2406555582.16049</v>
      </c>
      <c r="R349" s="40">
        <v>27199938780.214699</v>
      </c>
    </row>
    <row r="350" spans="1:18">
      <c r="A350" s="40" t="s">
        <v>35</v>
      </c>
      <c r="B350" s="40" t="s">
        <v>67</v>
      </c>
      <c r="C350" s="40" t="s">
        <v>62</v>
      </c>
      <c r="D350" s="40" t="s">
        <v>181</v>
      </c>
      <c r="E350" s="40">
        <v>0</v>
      </c>
      <c r="F350" s="40">
        <v>3</v>
      </c>
      <c r="G350" s="40">
        <v>6.5483618527650802E-10</v>
      </c>
      <c r="H350" s="40">
        <v>7254489.9318631897</v>
      </c>
      <c r="I350" s="40">
        <v>5810593.6236166097</v>
      </c>
      <c r="J350" s="40">
        <v>895064.66065169999</v>
      </c>
      <c r="K350" s="40">
        <v>447532.33032584999</v>
      </c>
      <c r="L350" s="40">
        <v>312393.63955798198</v>
      </c>
      <c r="M350" s="40">
        <v>106483.5623222</v>
      </c>
      <c r="N350" s="40">
        <v>106483.5623222</v>
      </c>
      <c r="O350" s="40">
        <v>106483.5623222</v>
      </c>
      <c r="P350" s="40">
        <v>106483.5623222</v>
      </c>
      <c r="Q350" s="40">
        <v>52061.420918377597</v>
      </c>
      <c r="R350" s="40">
        <v>15198069.856222499</v>
      </c>
    </row>
    <row r="351" spans="1:18">
      <c r="A351" s="40" t="s">
        <v>35</v>
      </c>
      <c r="B351" s="40" t="s">
        <v>67</v>
      </c>
      <c r="C351" s="40" t="s">
        <v>62</v>
      </c>
      <c r="D351" s="40" t="s">
        <v>180</v>
      </c>
      <c r="E351" s="40">
        <v>0</v>
      </c>
      <c r="F351" s="40">
        <v>2</v>
      </c>
      <c r="G351" s="40">
        <v>3.92901711165905E-9</v>
      </c>
      <c r="H351" s="40">
        <v>8246448.7085183002</v>
      </c>
      <c r="I351" s="40">
        <v>13891824.4078805</v>
      </c>
      <c r="J351" s="40">
        <v>20659632.930538699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42797906.046937503</v>
      </c>
    </row>
    <row r="352" spans="1:18">
      <c r="A352" s="40" t="s">
        <v>35</v>
      </c>
      <c r="B352" s="40" t="s">
        <v>67</v>
      </c>
      <c r="C352" s="40" t="s">
        <v>62</v>
      </c>
      <c r="D352" s="40" t="s">
        <v>182</v>
      </c>
      <c r="E352" s="40">
        <v>0</v>
      </c>
      <c r="F352" s="40">
        <v>5</v>
      </c>
      <c r="G352" s="40">
        <v>1.4733814168721401E-10</v>
      </c>
      <c r="H352" s="40">
        <v>2925284.2781344</v>
      </c>
      <c r="I352" s="40">
        <v>2925284.2781344</v>
      </c>
      <c r="J352" s="40">
        <v>2925284.2781344</v>
      </c>
      <c r="K352" s="40">
        <v>1462642.1390672</v>
      </c>
      <c r="L352" s="40">
        <v>528319.19902350404</v>
      </c>
      <c r="M352" s="40">
        <v>184588.25072362501</v>
      </c>
      <c r="N352" s="40">
        <v>184588.25072362501</v>
      </c>
      <c r="O352" s="40">
        <v>184588.25072362501</v>
      </c>
      <c r="P352" s="40">
        <v>184588.25072362501</v>
      </c>
      <c r="Q352" s="40">
        <v>2035684.4342660301</v>
      </c>
      <c r="R352" s="40">
        <v>13540851.6096544</v>
      </c>
    </row>
    <row r="353" spans="1:18">
      <c r="A353" s="40" t="s">
        <v>35</v>
      </c>
      <c r="B353" s="40" t="s">
        <v>67</v>
      </c>
      <c r="C353" s="40" t="s">
        <v>63</v>
      </c>
      <c r="D353" s="40" t="s">
        <v>181</v>
      </c>
      <c r="E353" s="40">
        <v>0</v>
      </c>
      <c r="F353" s="40">
        <v>2</v>
      </c>
      <c r="G353" s="40">
        <v>3.4924596548080398E-10</v>
      </c>
      <c r="H353" s="40">
        <v>2157420.0803767</v>
      </c>
      <c r="I353" s="40">
        <v>7594488.0297720004</v>
      </c>
      <c r="J353" s="40">
        <v>1185373.00304847</v>
      </c>
      <c r="K353" s="40">
        <v>387258.61580385</v>
      </c>
      <c r="L353" s="40">
        <v>377862.96205938997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11702402.6910604</v>
      </c>
    </row>
    <row r="354" spans="1:18">
      <c r="A354" s="40" t="s">
        <v>35</v>
      </c>
      <c r="B354" s="40" t="s">
        <v>67</v>
      </c>
      <c r="C354" s="40" t="s">
        <v>63</v>
      </c>
      <c r="D354" s="40" t="s">
        <v>180</v>
      </c>
      <c r="E354" s="40">
        <v>0</v>
      </c>
      <c r="F354" s="40">
        <v>11</v>
      </c>
      <c r="G354" s="40">
        <v>-2.2700987756252301E-9</v>
      </c>
      <c r="H354" s="40">
        <v>54979587.874035597</v>
      </c>
      <c r="I354" s="40">
        <v>36233830.960515201</v>
      </c>
      <c r="J354" s="40">
        <v>6000941.0277263504</v>
      </c>
      <c r="K354" s="40">
        <v>4460715.0254186802</v>
      </c>
      <c r="L354" s="40">
        <v>4123224.3542591501</v>
      </c>
      <c r="M354" s="40">
        <v>2061612.1771295799</v>
      </c>
      <c r="N354" s="40">
        <v>2061612.1771295799</v>
      </c>
      <c r="O354" s="40">
        <v>2061612.1771295799</v>
      </c>
      <c r="P354" s="40">
        <v>2061612.1771295799</v>
      </c>
      <c r="Q354" s="40">
        <v>3656748.16708451</v>
      </c>
      <c r="R354" s="40">
        <v>117701496.117558</v>
      </c>
    </row>
    <row r="355" spans="1:18">
      <c r="A355" s="40" t="s">
        <v>35</v>
      </c>
      <c r="B355" s="40" t="s">
        <v>67</v>
      </c>
      <c r="C355" s="40" t="s">
        <v>63</v>
      </c>
      <c r="D355" s="40" t="s">
        <v>182</v>
      </c>
      <c r="E355" s="40">
        <v>0</v>
      </c>
      <c r="F355" s="40">
        <v>1</v>
      </c>
      <c r="G355" s="40">
        <v>-1.6298145055770901E-9</v>
      </c>
      <c r="H355" s="40">
        <v>16897884.575089399</v>
      </c>
      <c r="I355" s="40">
        <v>18561767.4061541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35459651.981243499</v>
      </c>
    </row>
    <row r="356" spans="1:18">
      <c r="A356" s="40" t="s">
        <v>35</v>
      </c>
      <c r="B356" s="40" t="s">
        <v>69</v>
      </c>
      <c r="C356" s="40" t="s">
        <v>62</v>
      </c>
      <c r="D356" s="40" t="s">
        <v>181</v>
      </c>
    </row>
    <row r="357" spans="1:18">
      <c r="A357" s="40" t="s">
        <v>35</v>
      </c>
      <c r="B357" s="40" t="s">
        <v>69</v>
      </c>
      <c r="C357" s="40" t="s">
        <v>62</v>
      </c>
      <c r="D357" s="40" t="s">
        <v>180</v>
      </c>
    </row>
    <row r="358" spans="1:18">
      <c r="A358" s="40" t="s">
        <v>35</v>
      </c>
      <c r="B358" s="40" t="s">
        <v>69</v>
      </c>
      <c r="C358" s="40" t="s">
        <v>62</v>
      </c>
      <c r="D358" s="40" t="s">
        <v>182</v>
      </c>
      <c r="E358" s="40">
        <v>0</v>
      </c>
      <c r="F358" s="40">
        <v>1</v>
      </c>
      <c r="G358" s="40">
        <v>0</v>
      </c>
      <c r="H358" s="40">
        <v>0</v>
      </c>
      <c r="I358" s="40">
        <v>12054019.6198257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12054019.6198257</v>
      </c>
    </row>
    <row r="359" spans="1:18">
      <c r="A359" s="40" t="s">
        <v>35</v>
      </c>
      <c r="B359" s="40" t="s">
        <v>69</v>
      </c>
      <c r="C359" s="40" t="s">
        <v>63</v>
      </c>
      <c r="D359" s="40" t="s">
        <v>181</v>
      </c>
    </row>
    <row r="360" spans="1:18">
      <c r="A360" s="40" t="s">
        <v>35</v>
      </c>
      <c r="B360" s="40" t="s">
        <v>69</v>
      </c>
      <c r="C360" s="40" t="s">
        <v>63</v>
      </c>
      <c r="D360" s="40" t="s">
        <v>180</v>
      </c>
    </row>
    <row r="361" spans="1:18">
      <c r="A361" s="40" t="s">
        <v>35</v>
      </c>
      <c r="B361" s="40" t="s">
        <v>69</v>
      </c>
      <c r="C361" s="40" t="s">
        <v>63</v>
      </c>
      <c r="D361" s="40" t="s">
        <v>182</v>
      </c>
      <c r="E361" s="40">
        <v>0</v>
      </c>
      <c r="F361" s="40">
        <v>16</v>
      </c>
      <c r="G361" s="40">
        <v>9.4587448984384498E-11</v>
      </c>
      <c r="H361" s="40">
        <v>10965120.751382301</v>
      </c>
      <c r="I361" s="40">
        <v>2467370.7335023601</v>
      </c>
      <c r="J361" s="40">
        <v>3467682.7162887701</v>
      </c>
      <c r="K361" s="40">
        <v>1340587.8671601501</v>
      </c>
      <c r="L361" s="40">
        <v>1340587.8671601501</v>
      </c>
      <c r="M361" s="40">
        <v>151919.434567447</v>
      </c>
      <c r="N361" s="40">
        <v>0</v>
      </c>
      <c r="O361" s="40">
        <v>0</v>
      </c>
      <c r="P361" s="40">
        <v>0</v>
      </c>
      <c r="Q361" s="40">
        <v>0</v>
      </c>
      <c r="R361" s="40">
        <v>19733269.3700612</v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51"/>
  <sheetViews>
    <sheetView workbookViewId="0"/>
  </sheetViews>
  <sheetFormatPr defaultRowHeight="12.75"/>
  <sheetData>
    <row r="1" spans="1:17">
      <c r="A1" s="40" t="s">
        <v>0</v>
      </c>
      <c r="B1" s="40" t="s">
        <v>82</v>
      </c>
      <c r="C1" s="40" t="s">
        <v>179</v>
      </c>
      <c r="D1" s="40" t="s">
        <v>3</v>
      </c>
      <c r="E1" s="40" t="s">
        <v>4</v>
      </c>
      <c r="F1" s="40" t="s">
        <v>53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0" t="s">
        <v>11</v>
      </c>
      <c r="N1" s="40" t="s">
        <v>12</v>
      </c>
      <c r="O1" s="40" t="s">
        <v>13</v>
      </c>
      <c r="P1" s="40" t="s">
        <v>14</v>
      </c>
      <c r="Q1" s="40" t="s">
        <v>15</v>
      </c>
    </row>
    <row r="2" spans="1:17">
      <c r="A2" s="40" t="s">
        <v>16</v>
      </c>
      <c r="B2" s="40">
        <v>1</v>
      </c>
      <c r="C2" s="40" t="s">
        <v>181</v>
      </c>
      <c r="D2" s="40">
        <v>0</v>
      </c>
      <c r="E2" s="40">
        <v>3059</v>
      </c>
      <c r="F2" s="40">
        <v>56120555.586284898</v>
      </c>
      <c r="G2" s="40">
        <v>3182152555.5826001</v>
      </c>
      <c r="H2" s="40">
        <v>2656089164.9137101</v>
      </c>
      <c r="I2" s="40">
        <v>1626117839.4064801</v>
      </c>
      <c r="J2" s="40">
        <v>454251917.74453002</v>
      </c>
      <c r="K2" s="40">
        <v>246273265.119526</v>
      </c>
      <c r="L2" s="40">
        <v>75730199.046335697</v>
      </c>
      <c r="M2" s="40">
        <v>53742895.682356402</v>
      </c>
      <c r="N2" s="40">
        <v>31317384.4607822</v>
      </c>
      <c r="O2" s="40">
        <v>19010025.107570499</v>
      </c>
      <c r="P2" s="40">
        <v>177307036.29993099</v>
      </c>
      <c r="Q2" s="40">
        <v>8578112838.9500999</v>
      </c>
    </row>
    <row r="3" spans="1:17">
      <c r="A3" s="40" t="s">
        <v>16</v>
      </c>
      <c r="B3" s="40">
        <v>1</v>
      </c>
      <c r="C3" s="40" t="s">
        <v>180</v>
      </c>
      <c r="D3" s="40">
        <v>0</v>
      </c>
      <c r="E3" s="40">
        <v>10199</v>
      </c>
      <c r="F3" s="40">
        <v>125315054.535354</v>
      </c>
      <c r="G3" s="40">
        <v>12943543370.625299</v>
      </c>
      <c r="H3" s="40">
        <v>11877771687.030001</v>
      </c>
      <c r="I3" s="40">
        <v>8088149902.1197596</v>
      </c>
      <c r="J3" s="40">
        <v>2136515111.46573</v>
      </c>
      <c r="K3" s="40">
        <v>1178270288.39204</v>
      </c>
      <c r="L3" s="40">
        <v>337828072.92203897</v>
      </c>
      <c r="M3" s="40">
        <v>222637917.95135301</v>
      </c>
      <c r="N3" s="40">
        <v>147349472.57826701</v>
      </c>
      <c r="O3" s="40">
        <v>108130410.88369501</v>
      </c>
      <c r="P3" s="40">
        <v>904098052.36738801</v>
      </c>
      <c r="Q3" s="40">
        <v>38069609340.871002</v>
      </c>
    </row>
    <row r="4" spans="1:17">
      <c r="A4" s="40" t="s">
        <v>16</v>
      </c>
      <c r="B4" s="40">
        <v>1</v>
      </c>
      <c r="C4" s="40" t="s">
        <v>182</v>
      </c>
      <c r="D4" s="40">
        <v>0</v>
      </c>
      <c r="E4" s="40">
        <v>2001</v>
      </c>
      <c r="F4" s="40">
        <v>1827064.71610491</v>
      </c>
      <c r="G4" s="40">
        <v>1587163636.84181</v>
      </c>
      <c r="H4" s="40">
        <v>891736720.02978599</v>
      </c>
      <c r="I4" s="40">
        <v>376704523.92389798</v>
      </c>
      <c r="J4" s="40">
        <v>75167198.3215532</v>
      </c>
      <c r="K4" s="40">
        <v>39523077.518831298</v>
      </c>
      <c r="L4" s="40">
        <v>12710706.2248726</v>
      </c>
      <c r="M4" s="40">
        <v>8313281.0697681503</v>
      </c>
      <c r="N4" s="40">
        <v>5361358.4566774303</v>
      </c>
      <c r="O4" s="40">
        <v>4557249.3648347603</v>
      </c>
      <c r="P4" s="40">
        <v>33915302.6079408</v>
      </c>
      <c r="Q4" s="40">
        <v>3036980119.0760698</v>
      </c>
    </row>
    <row r="5" spans="1:17">
      <c r="A5" s="40" t="s">
        <v>16</v>
      </c>
      <c r="B5" s="40">
        <v>2</v>
      </c>
      <c r="C5" s="40" t="s">
        <v>181</v>
      </c>
      <c r="D5" s="40">
        <v>0</v>
      </c>
      <c r="E5" s="40">
        <v>101</v>
      </c>
      <c r="F5" s="40">
        <v>3536.1087637251799</v>
      </c>
      <c r="G5" s="40">
        <v>73262529.237483606</v>
      </c>
      <c r="H5" s="40">
        <v>2885337.2827828401</v>
      </c>
      <c r="I5" s="40">
        <v>456499.60467325099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292553.80178170302</v>
      </c>
      <c r="Q5" s="40">
        <v>76900456.035485104</v>
      </c>
    </row>
    <row r="6" spans="1:17">
      <c r="A6" s="40" t="s">
        <v>16</v>
      </c>
      <c r="B6" s="40">
        <v>2</v>
      </c>
      <c r="C6" s="40" t="s">
        <v>180</v>
      </c>
      <c r="D6" s="40">
        <v>0</v>
      </c>
      <c r="E6" s="40">
        <v>324</v>
      </c>
      <c r="F6" s="40">
        <v>34071.713462854801</v>
      </c>
      <c r="G6" s="40">
        <v>256872093.069572</v>
      </c>
      <c r="H6" s="40">
        <v>15783706.427794199</v>
      </c>
      <c r="I6" s="40">
        <v>30657.7596651323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272720528.97049499</v>
      </c>
    </row>
    <row r="7" spans="1:17">
      <c r="A7" s="40" t="s">
        <v>16</v>
      </c>
      <c r="B7" s="40">
        <v>2</v>
      </c>
      <c r="C7" s="40" t="s">
        <v>182</v>
      </c>
      <c r="D7" s="40">
        <v>0</v>
      </c>
      <c r="E7" s="40">
        <v>375</v>
      </c>
      <c r="F7" s="40">
        <v>-4.8538595365243995E-10</v>
      </c>
      <c r="G7" s="40">
        <v>121658119.578518</v>
      </c>
      <c r="H7" s="40">
        <v>7709805.7519720905</v>
      </c>
      <c r="I7" s="40">
        <v>801631.15303608798</v>
      </c>
      <c r="J7" s="40">
        <v>2511.4047717499998</v>
      </c>
      <c r="K7" s="40">
        <v>2440.1471773182702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130174508.035475</v>
      </c>
    </row>
    <row r="8" spans="1:17">
      <c r="A8" s="40" t="s">
        <v>16</v>
      </c>
      <c r="B8" s="40">
        <v>3</v>
      </c>
      <c r="C8" s="40" t="s">
        <v>181</v>
      </c>
    </row>
    <row r="9" spans="1:17">
      <c r="A9" s="40" t="s">
        <v>16</v>
      </c>
      <c r="B9" s="40">
        <v>3</v>
      </c>
      <c r="C9" s="40" t="s">
        <v>180</v>
      </c>
    </row>
    <row r="10" spans="1:17">
      <c r="A10" s="40" t="s">
        <v>16</v>
      </c>
      <c r="B10" s="40">
        <v>3</v>
      </c>
      <c r="C10" s="40" t="s">
        <v>182</v>
      </c>
      <c r="D10" s="40">
        <v>0</v>
      </c>
      <c r="E10" s="40">
        <v>401</v>
      </c>
      <c r="F10" s="40">
        <v>277700.70628013101</v>
      </c>
      <c r="G10" s="40">
        <v>138751867.396139</v>
      </c>
      <c r="H10" s="40">
        <v>21250703.549826</v>
      </c>
      <c r="I10" s="40">
        <v>1249597.0301361601</v>
      </c>
      <c r="J10" s="40">
        <v>3515.9666804499998</v>
      </c>
      <c r="K10" s="40">
        <v>3515.9666804499998</v>
      </c>
      <c r="L10" s="40">
        <v>1757.9833402249999</v>
      </c>
      <c r="M10" s="40">
        <v>1757.9833402249999</v>
      </c>
      <c r="N10" s="40">
        <v>1757.9833402249999</v>
      </c>
      <c r="O10" s="40">
        <v>1757.9833402249999</v>
      </c>
      <c r="P10" s="40">
        <v>94057.232470052797</v>
      </c>
      <c r="Q10" s="40">
        <v>161637989.781573</v>
      </c>
    </row>
    <row r="11" spans="1:17">
      <c r="A11" s="40" t="s">
        <v>16</v>
      </c>
      <c r="B11" s="40">
        <v>4</v>
      </c>
      <c r="C11" s="40" t="s">
        <v>181</v>
      </c>
    </row>
    <row r="12" spans="1:17">
      <c r="A12" s="40" t="s">
        <v>16</v>
      </c>
      <c r="B12" s="40">
        <v>4</v>
      </c>
      <c r="C12" s="40" t="s">
        <v>180</v>
      </c>
    </row>
    <row r="13" spans="1:17">
      <c r="A13" s="40" t="s">
        <v>16</v>
      </c>
      <c r="B13" s="40">
        <v>4</v>
      </c>
      <c r="C13" s="40" t="s">
        <v>182</v>
      </c>
      <c r="D13" s="40">
        <v>0</v>
      </c>
      <c r="E13" s="40">
        <v>30</v>
      </c>
      <c r="F13" s="40">
        <v>0</v>
      </c>
      <c r="G13" s="40">
        <v>2239377.1521468102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2239377.1521468102</v>
      </c>
    </row>
    <row r="14" spans="1:17">
      <c r="A14" s="40" t="s">
        <v>16</v>
      </c>
      <c r="B14" s="40">
        <v>5</v>
      </c>
      <c r="C14" s="40" t="s">
        <v>181</v>
      </c>
    </row>
    <row r="15" spans="1:17">
      <c r="A15" s="40" t="s">
        <v>16</v>
      </c>
      <c r="B15" s="40">
        <v>5</v>
      </c>
      <c r="C15" s="40" t="s">
        <v>180</v>
      </c>
    </row>
    <row r="16" spans="1:17">
      <c r="A16" s="40" t="s">
        <v>16</v>
      </c>
      <c r="B16" s="40">
        <v>5</v>
      </c>
      <c r="C16" s="40" t="s">
        <v>182</v>
      </c>
      <c r="D16" s="40">
        <v>0</v>
      </c>
      <c r="E16" s="40">
        <v>16</v>
      </c>
      <c r="F16" s="40">
        <v>-9.0949470177292804E-13</v>
      </c>
      <c r="G16" s="40">
        <v>53734.227454363798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53734.227454363798</v>
      </c>
    </row>
    <row r="17" spans="1:17">
      <c r="A17" s="40" t="s">
        <v>29</v>
      </c>
      <c r="B17" s="40">
        <v>1</v>
      </c>
      <c r="C17" s="40" t="s">
        <v>181</v>
      </c>
      <c r="D17" s="40">
        <v>0</v>
      </c>
      <c r="E17" s="40">
        <v>2117</v>
      </c>
      <c r="F17" s="40">
        <v>16132368.9417994</v>
      </c>
      <c r="G17" s="40">
        <v>6152254315.4231005</v>
      </c>
      <c r="H17" s="40">
        <v>3751944480.1523499</v>
      </c>
      <c r="I17" s="40">
        <v>2148243291.6803198</v>
      </c>
      <c r="J17" s="40">
        <v>776944410.60044503</v>
      </c>
      <c r="K17" s="40">
        <v>569423243.30460799</v>
      </c>
      <c r="L17" s="40">
        <v>215974410.87396899</v>
      </c>
      <c r="M17" s="40">
        <v>185464559.769905</v>
      </c>
      <c r="N17" s="40">
        <v>151327607.15453801</v>
      </c>
      <c r="O17" s="40">
        <v>125332141.75055</v>
      </c>
      <c r="P17" s="40">
        <v>586375620.14687097</v>
      </c>
      <c r="Q17" s="40">
        <v>14679416449.7985</v>
      </c>
    </row>
    <row r="18" spans="1:17">
      <c r="A18" s="40" t="s">
        <v>29</v>
      </c>
      <c r="B18" s="40">
        <v>1</v>
      </c>
      <c r="C18" s="40" t="s">
        <v>180</v>
      </c>
      <c r="D18" s="40">
        <v>0</v>
      </c>
      <c r="E18" s="40">
        <v>806</v>
      </c>
      <c r="F18" s="40">
        <v>12389844.2835893</v>
      </c>
      <c r="G18" s="40">
        <v>1702708218.65797</v>
      </c>
      <c r="H18" s="40">
        <v>1285579276.0513401</v>
      </c>
      <c r="I18" s="40">
        <v>978312883.41190195</v>
      </c>
      <c r="J18" s="40">
        <v>404470295.62284899</v>
      </c>
      <c r="K18" s="40">
        <v>349895260.08472198</v>
      </c>
      <c r="L18" s="40">
        <v>139276170.422135</v>
      </c>
      <c r="M18" s="40">
        <v>107995777.90891901</v>
      </c>
      <c r="N18" s="40">
        <v>91821842.350164801</v>
      </c>
      <c r="O18" s="40">
        <v>80608602.809843197</v>
      </c>
      <c r="P18" s="40">
        <v>447984319.84746897</v>
      </c>
      <c r="Q18" s="40">
        <v>5601042491.4509001</v>
      </c>
    </row>
    <row r="19" spans="1:17">
      <c r="A19" s="40" t="s">
        <v>29</v>
      </c>
      <c r="B19" s="40">
        <v>1</v>
      </c>
      <c r="C19" s="40" t="s">
        <v>182</v>
      </c>
      <c r="D19" s="40">
        <v>0</v>
      </c>
      <c r="E19" s="40">
        <v>1177</v>
      </c>
      <c r="F19" s="40">
        <v>144834056.363848</v>
      </c>
      <c r="G19" s="40">
        <v>2466062241.2866702</v>
      </c>
      <c r="H19" s="40">
        <v>1239267571.5389099</v>
      </c>
      <c r="I19" s="40">
        <v>864506615.12037802</v>
      </c>
      <c r="J19" s="40">
        <v>357883517.33351302</v>
      </c>
      <c r="K19" s="40">
        <v>293954488.71600097</v>
      </c>
      <c r="L19" s="40">
        <v>123827093.146172</v>
      </c>
      <c r="M19" s="40">
        <v>100269477.981731</v>
      </c>
      <c r="N19" s="40">
        <v>89998171.377138793</v>
      </c>
      <c r="O19" s="40">
        <v>81463813.794854105</v>
      </c>
      <c r="P19" s="40">
        <v>418653581.73419797</v>
      </c>
      <c r="Q19" s="40">
        <v>6180720628.3934097</v>
      </c>
    </row>
    <row r="20" spans="1:17">
      <c r="A20" s="40" t="s">
        <v>29</v>
      </c>
      <c r="B20" s="40">
        <v>2</v>
      </c>
      <c r="C20" s="40" t="s">
        <v>181</v>
      </c>
      <c r="D20" s="40">
        <v>0</v>
      </c>
      <c r="E20" s="40">
        <v>15</v>
      </c>
      <c r="F20" s="40">
        <v>3.7834979593753799E-10</v>
      </c>
      <c r="G20" s="40">
        <v>10179267.134898201</v>
      </c>
      <c r="H20" s="40">
        <v>140088.01179337301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10319355.1466916</v>
      </c>
    </row>
    <row r="21" spans="1:17">
      <c r="A21" s="40" t="s">
        <v>29</v>
      </c>
      <c r="B21" s="40">
        <v>2</v>
      </c>
      <c r="C21" s="40" t="s">
        <v>180</v>
      </c>
      <c r="D21" s="40">
        <v>0</v>
      </c>
      <c r="E21" s="40">
        <v>18</v>
      </c>
      <c r="F21" s="40">
        <v>-2.0554580260068199E-10</v>
      </c>
      <c r="G21" s="40">
        <v>15180312.972457601</v>
      </c>
      <c r="H21" s="40">
        <v>2016930.70210148</v>
      </c>
      <c r="I21" s="40">
        <v>767041.81499411003</v>
      </c>
      <c r="J21" s="40">
        <v>0</v>
      </c>
      <c r="K21" s="40">
        <v>0</v>
      </c>
      <c r="L21" s="40">
        <v>192016.429912989</v>
      </c>
      <c r="M21" s="40">
        <v>97182.014107236493</v>
      </c>
      <c r="N21" s="40">
        <v>0</v>
      </c>
      <c r="O21" s="40">
        <v>0</v>
      </c>
      <c r="P21" s="40">
        <v>0</v>
      </c>
      <c r="Q21" s="40">
        <v>18253483.933573499</v>
      </c>
    </row>
    <row r="22" spans="1:17">
      <c r="A22" s="40" t="s">
        <v>29</v>
      </c>
      <c r="B22" s="40">
        <v>2</v>
      </c>
      <c r="C22" s="40" t="s">
        <v>182</v>
      </c>
      <c r="D22" s="40">
        <v>0</v>
      </c>
      <c r="E22" s="40">
        <v>1830</v>
      </c>
      <c r="F22" s="40">
        <v>698635662.77390599</v>
      </c>
      <c r="G22" s="40">
        <v>1625782883.7388899</v>
      </c>
      <c r="H22" s="40">
        <v>1033939718.11708</v>
      </c>
      <c r="I22" s="40">
        <v>786133350.29775095</v>
      </c>
      <c r="J22" s="40">
        <v>229733691.06610501</v>
      </c>
      <c r="K22" s="40">
        <v>148269915.72137299</v>
      </c>
      <c r="L22" s="40">
        <v>55675323.185278296</v>
      </c>
      <c r="M22" s="40">
        <v>42072845.677074403</v>
      </c>
      <c r="N22" s="40">
        <v>31624682.344447698</v>
      </c>
      <c r="O22" s="40">
        <v>21381190.865361899</v>
      </c>
      <c r="P22" s="40">
        <v>171829655.98788601</v>
      </c>
      <c r="Q22" s="40">
        <v>4845078919.7751398</v>
      </c>
    </row>
    <row r="23" spans="1:17">
      <c r="A23" s="40" t="s">
        <v>29</v>
      </c>
      <c r="B23" s="40">
        <v>3</v>
      </c>
      <c r="C23" s="40" t="s">
        <v>181</v>
      </c>
    </row>
    <row r="24" spans="1:17">
      <c r="A24" s="40" t="s">
        <v>29</v>
      </c>
      <c r="B24" s="40">
        <v>3</v>
      </c>
      <c r="C24" s="40" t="s">
        <v>180</v>
      </c>
    </row>
    <row r="25" spans="1:17">
      <c r="A25" s="40" t="s">
        <v>29</v>
      </c>
      <c r="B25" s="40">
        <v>3</v>
      </c>
      <c r="C25" s="40" t="s">
        <v>182</v>
      </c>
      <c r="D25" s="40">
        <v>0</v>
      </c>
      <c r="E25" s="40">
        <v>328</v>
      </c>
      <c r="F25" s="40">
        <v>1.27883481582103E-9</v>
      </c>
      <c r="G25" s="40">
        <v>31590036.749495901</v>
      </c>
      <c r="H25" s="40">
        <v>177807.45783989999</v>
      </c>
      <c r="I25" s="40">
        <v>87202.841622227497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31855047.048958</v>
      </c>
    </row>
    <row r="26" spans="1:17">
      <c r="A26" s="40" t="s">
        <v>29</v>
      </c>
      <c r="B26" s="40">
        <v>4</v>
      </c>
      <c r="C26" s="40" t="s">
        <v>181</v>
      </c>
    </row>
    <row r="27" spans="1:17">
      <c r="A27" s="40" t="s">
        <v>29</v>
      </c>
      <c r="B27" s="40">
        <v>4</v>
      </c>
      <c r="C27" s="40" t="s">
        <v>180</v>
      </c>
    </row>
    <row r="28" spans="1:17">
      <c r="A28" s="40" t="s">
        <v>29</v>
      </c>
      <c r="B28" s="40">
        <v>4</v>
      </c>
      <c r="C28" s="40" t="s">
        <v>182</v>
      </c>
      <c r="D28" s="40">
        <v>0</v>
      </c>
      <c r="E28" s="40">
        <v>149</v>
      </c>
      <c r="F28" s="40">
        <v>-2.9672264645341803E-11</v>
      </c>
      <c r="G28" s="40">
        <v>14991653.5579396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14991653.5579396</v>
      </c>
    </row>
    <row r="29" spans="1:17">
      <c r="A29" s="40" t="s">
        <v>29</v>
      </c>
      <c r="B29" s="40">
        <v>5</v>
      </c>
      <c r="C29" s="40" t="s">
        <v>181</v>
      </c>
    </row>
    <row r="30" spans="1:17">
      <c r="A30" s="40" t="s">
        <v>29</v>
      </c>
      <c r="B30" s="40">
        <v>5</v>
      </c>
      <c r="C30" s="40" t="s">
        <v>180</v>
      </c>
    </row>
    <row r="31" spans="1:17">
      <c r="A31" s="40" t="s">
        <v>29</v>
      </c>
      <c r="B31" s="40">
        <v>5</v>
      </c>
      <c r="C31" s="40" t="s">
        <v>182</v>
      </c>
      <c r="D31" s="40">
        <v>0</v>
      </c>
      <c r="E31" s="40">
        <v>2</v>
      </c>
      <c r="F31" s="40">
        <v>-7.2759576141834308E-12</v>
      </c>
      <c r="G31" s="40">
        <v>79087.252765045007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79087.252765044905</v>
      </c>
    </row>
    <row r="32" spans="1:17">
      <c r="A32" s="40" t="s">
        <v>30</v>
      </c>
      <c r="B32" s="40">
        <v>1</v>
      </c>
      <c r="C32" s="40" t="s">
        <v>181</v>
      </c>
      <c r="D32" s="40">
        <v>0</v>
      </c>
      <c r="E32" s="40">
        <v>11397</v>
      </c>
      <c r="F32" s="40">
        <v>5578495.7973826705</v>
      </c>
      <c r="G32" s="40">
        <v>2868036347.7681499</v>
      </c>
      <c r="H32" s="40">
        <v>2546949912.2086501</v>
      </c>
      <c r="I32" s="40">
        <v>1807208979.79142</v>
      </c>
      <c r="J32" s="40">
        <v>436207386.788791</v>
      </c>
      <c r="K32" s="40">
        <v>183696341.12739399</v>
      </c>
      <c r="L32" s="40">
        <v>47626869.679968297</v>
      </c>
      <c r="M32" s="40">
        <v>31866162.942974798</v>
      </c>
      <c r="N32" s="40">
        <v>21748983.1465609</v>
      </c>
      <c r="O32" s="40">
        <v>16293637.536777699</v>
      </c>
      <c r="P32" s="40">
        <v>43885612.433003999</v>
      </c>
      <c r="Q32" s="40">
        <v>8009098729.2210598</v>
      </c>
    </row>
    <row r="33" spans="1:17">
      <c r="A33" s="40" t="s">
        <v>30</v>
      </c>
      <c r="B33" s="40">
        <v>1</v>
      </c>
      <c r="C33" s="40" t="s">
        <v>180</v>
      </c>
      <c r="D33" s="40">
        <v>0</v>
      </c>
      <c r="E33" s="40">
        <v>11725</v>
      </c>
      <c r="F33" s="40">
        <v>11454845.3764976</v>
      </c>
      <c r="G33" s="40">
        <v>3222209886.50453</v>
      </c>
      <c r="H33" s="40">
        <v>2830762162.3997598</v>
      </c>
      <c r="I33" s="40">
        <v>2068334726.1890399</v>
      </c>
      <c r="J33" s="40">
        <v>470859073.65899998</v>
      </c>
      <c r="K33" s="40">
        <v>206239024.63477901</v>
      </c>
      <c r="L33" s="40">
        <v>55709282.524800196</v>
      </c>
      <c r="M33" s="40">
        <v>39561949.162398398</v>
      </c>
      <c r="N33" s="40">
        <v>29045669.852690499</v>
      </c>
      <c r="O33" s="40">
        <v>20868252.2735794</v>
      </c>
      <c r="P33" s="40">
        <v>95967487.609989405</v>
      </c>
      <c r="Q33" s="40">
        <v>9051012360.1870899</v>
      </c>
    </row>
    <row r="34" spans="1:17">
      <c r="A34" s="40" t="s">
        <v>30</v>
      </c>
      <c r="B34" s="40">
        <v>1</v>
      </c>
      <c r="C34" s="40" t="s">
        <v>182</v>
      </c>
      <c r="D34" s="40">
        <v>0</v>
      </c>
      <c r="E34" s="40">
        <v>8433</v>
      </c>
      <c r="F34" s="40">
        <v>1183613.00468976</v>
      </c>
      <c r="G34" s="40">
        <v>1694028574.84958</v>
      </c>
      <c r="H34" s="40">
        <v>1225618616.1218901</v>
      </c>
      <c r="I34" s="40">
        <v>684508650.10867596</v>
      </c>
      <c r="J34" s="40">
        <v>162432130.58848199</v>
      </c>
      <c r="K34" s="40">
        <v>84391991.744426802</v>
      </c>
      <c r="L34" s="40">
        <v>22335311.603443999</v>
      </c>
      <c r="M34" s="40">
        <v>14553194.8099904</v>
      </c>
      <c r="N34" s="40">
        <v>8132258.3790815696</v>
      </c>
      <c r="O34" s="40">
        <v>5117323.1949825101</v>
      </c>
      <c r="P34" s="40">
        <v>15810081.4911677</v>
      </c>
      <c r="Q34" s="40">
        <v>3918111745.89641</v>
      </c>
    </row>
    <row r="35" spans="1:17">
      <c r="A35" s="40" t="s">
        <v>30</v>
      </c>
      <c r="B35" s="40">
        <v>2</v>
      </c>
      <c r="C35" s="40" t="s">
        <v>181</v>
      </c>
      <c r="D35" s="40">
        <v>0</v>
      </c>
      <c r="E35" s="40">
        <v>117</v>
      </c>
      <c r="F35" s="40">
        <v>1.61207935889252E-10</v>
      </c>
      <c r="G35" s="40">
        <v>23839125.747542702</v>
      </c>
      <c r="H35" s="40">
        <v>5809503.9874168299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29648629.734959502</v>
      </c>
    </row>
    <row r="36" spans="1:17">
      <c r="A36" s="40" t="s">
        <v>30</v>
      </c>
      <c r="B36" s="40">
        <v>2</v>
      </c>
      <c r="C36" s="40" t="s">
        <v>180</v>
      </c>
      <c r="D36" s="40">
        <v>0</v>
      </c>
      <c r="E36" s="40">
        <v>223</v>
      </c>
      <c r="F36" s="40">
        <v>1.70597758142321E-10</v>
      </c>
      <c r="G36" s="40">
        <v>42338360.489800103</v>
      </c>
      <c r="H36" s="40">
        <v>3654837.7445593802</v>
      </c>
      <c r="I36" s="40">
        <v>152421.55170869199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46145619.786068201</v>
      </c>
    </row>
    <row r="37" spans="1:17">
      <c r="A37" s="40" t="s">
        <v>30</v>
      </c>
      <c r="B37" s="40">
        <v>2</v>
      </c>
      <c r="C37" s="40" t="s">
        <v>182</v>
      </c>
      <c r="D37" s="40">
        <v>0</v>
      </c>
      <c r="E37" s="40">
        <v>1101</v>
      </c>
      <c r="F37" s="40">
        <v>-2.5516655455248802E-10</v>
      </c>
      <c r="G37" s="40">
        <v>98875861.106436893</v>
      </c>
      <c r="H37" s="40">
        <v>3111092.1933890702</v>
      </c>
      <c r="I37" s="40">
        <v>33620.472276320797</v>
      </c>
      <c r="J37" s="40">
        <v>2511.4047717499998</v>
      </c>
      <c r="K37" s="40">
        <v>2511.4047717499998</v>
      </c>
      <c r="L37" s="40">
        <v>1255.7023858749999</v>
      </c>
      <c r="M37" s="40">
        <v>1255.7023858749999</v>
      </c>
      <c r="N37" s="40">
        <v>1255.7023858749999</v>
      </c>
      <c r="O37" s="40">
        <v>1255.7023858749999</v>
      </c>
      <c r="P37" s="40">
        <v>54210.940901750699</v>
      </c>
      <c r="Q37" s="40">
        <v>102084830.332091</v>
      </c>
    </row>
    <row r="38" spans="1:17">
      <c r="A38" s="40" t="s">
        <v>30</v>
      </c>
      <c r="B38" s="40">
        <v>3</v>
      </c>
      <c r="C38" s="40" t="s">
        <v>181</v>
      </c>
    </row>
    <row r="39" spans="1:17">
      <c r="A39" s="40" t="s">
        <v>30</v>
      </c>
      <c r="B39" s="40">
        <v>3</v>
      </c>
      <c r="C39" s="40" t="s">
        <v>180</v>
      </c>
    </row>
    <row r="40" spans="1:17">
      <c r="A40" s="40" t="s">
        <v>30</v>
      </c>
      <c r="B40" s="40">
        <v>3</v>
      </c>
      <c r="C40" s="40" t="s">
        <v>182</v>
      </c>
    </row>
    <row r="41" spans="1:17">
      <c r="A41" s="40" t="s">
        <v>30</v>
      </c>
      <c r="B41" s="40">
        <v>4</v>
      </c>
      <c r="C41" s="40" t="s">
        <v>181</v>
      </c>
    </row>
    <row r="42" spans="1:17">
      <c r="A42" s="40" t="s">
        <v>30</v>
      </c>
      <c r="B42" s="40">
        <v>4</v>
      </c>
      <c r="C42" s="40" t="s">
        <v>180</v>
      </c>
    </row>
    <row r="43" spans="1:17">
      <c r="A43" s="40" t="s">
        <v>30</v>
      </c>
      <c r="B43" s="40">
        <v>4</v>
      </c>
      <c r="C43" s="40" t="s">
        <v>182</v>
      </c>
      <c r="D43" s="40">
        <v>0</v>
      </c>
      <c r="E43" s="40">
        <v>3</v>
      </c>
      <c r="F43" s="40">
        <v>-4.5474735088646402E-13</v>
      </c>
      <c r="G43" s="40">
        <v>14400.3011351322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14400.3011351322</v>
      </c>
    </row>
    <row r="44" spans="1:17">
      <c r="A44" s="40" t="s">
        <v>30</v>
      </c>
      <c r="B44" s="40">
        <v>5</v>
      </c>
      <c r="C44" s="40" t="s">
        <v>181</v>
      </c>
    </row>
    <row r="45" spans="1:17">
      <c r="A45" s="40" t="s">
        <v>30</v>
      </c>
      <c r="B45" s="40">
        <v>5</v>
      </c>
      <c r="C45" s="40" t="s">
        <v>180</v>
      </c>
    </row>
    <row r="46" spans="1:17">
      <c r="A46" s="40" t="s">
        <v>30</v>
      </c>
      <c r="B46" s="40">
        <v>5</v>
      </c>
      <c r="C46" s="40" t="s">
        <v>182</v>
      </c>
    </row>
    <row r="47" spans="1:17">
      <c r="A47" s="40" t="s">
        <v>54</v>
      </c>
      <c r="B47" s="40">
        <v>1</v>
      </c>
      <c r="C47" s="40" t="s">
        <v>181</v>
      </c>
      <c r="D47" s="40">
        <v>0</v>
      </c>
      <c r="E47" s="40">
        <v>477</v>
      </c>
      <c r="F47" s="40">
        <v>49295.141859581097</v>
      </c>
      <c r="G47" s="40">
        <v>1232459868.13745</v>
      </c>
      <c r="H47" s="40">
        <v>1261485649.0536799</v>
      </c>
      <c r="I47" s="40">
        <v>686018566.33935106</v>
      </c>
      <c r="J47" s="40">
        <v>180447483.22024199</v>
      </c>
      <c r="K47" s="40">
        <v>120243280.551733</v>
      </c>
      <c r="L47" s="40">
        <v>47786478.009241201</v>
      </c>
      <c r="M47" s="40">
        <v>42798993.171017297</v>
      </c>
      <c r="N47" s="40">
        <v>36457885.1514908</v>
      </c>
      <c r="O47" s="40">
        <v>29079765.909076799</v>
      </c>
      <c r="P47" s="40">
        <v>217453472.09352699</v>
      </c>
      <c r="Q47" s="40">
        <v>3854280736.7786698</v>
      </c>
    </row>
    <row r="48" spans="1:17">
      <c r="A48" s="40" t="s">
        <v>54</v>
      </c>
      <c r="B48" s="40">
        <v>1</v>
      </c>
      <c r="C48" s="40" t="s">
        <v>180</v>
      </c>
      <c r="D48" s="40">
        <v>0</v>
      </c>
      <c r="E48" s="40">
        <v>914</v>
      </c>
      <c r="F48" s="40">
        <v>8348614.7333255103</v>
      </c>
      <c r="G48" s="40">
        <v>4640010783.9534197</v>
      </c>
      <c r="H48" s="40">
        <v>2406466675.9538698</v>
      </c>
      <c r="I48" s="40">
        <v>1656458528.16693</v>
      </c>
      <c r="J48" s="40">
        <v>251926588.54978099</v>
      </c>
      <c r="K48" s="40">
        <v>157330471.72653201</v>
      </c>
      <c r="L48" s="40">
        <v>63407732.886817597</v>
      </c>
      <c r="M48" s="40">
        <v>57340223.064398997</v>
      </c>
      <c r="N48" s="40">
        <v>51770664.803541899</v>
      </c>
      <c r="O48" s="40">
        <v>34653164.917394698</v>
      </c>
      <c r="P48" s="40">
        <v>217611773.12345099</v>
      </c>
      <c r="Q48" s="40">
        <v>9545325221.8794403</v>
      </c>
    </row>
    <row r="49" spans="1:17">
      <c r="A49" s="40" t="s">
        <v>54</v>
      </c>
      <c r="B49" s="40">
        <v>1</v>
      </c>
      <c r="C49" s="40" t="s">
        <v>182</v>
      </c>
      <c r="D49" s="40">
        <v>0</v>
      </c>
      <c r="E49" s="40">
        <v>630</v>
      </c>
      <c r="F49" s="40">
        <v>5.3653366194339502E-9</v>
      </c>
      <c r="G49" s="40">
        <v>2627444175.63205</v>
      </c>
      <c r="H49" s="40">
        <v>2188853668.6879201</v>
      </c>
      <c r="I49" s="40">
        <v>1001412151.9206899</v>
      </c>
      <c r="J49" s="40">
        <v>134809103.61440301</v>
      </c>
      <c r="K49" s="40">
        <v>97269651.240904704</v>
      </c>
      <c r="L49" s="40">
        <v>35572631.9065262</v>
      </c>
      <c r="M49" s="40">
        <v>33179414.648463301</v>
      </c>
      <c r="N49" s="40">
        <v>30528587.4226682</v>
      </c>
      <c r="O49" s="40">
        <v>30341597.724985901</v>
      </c>
      <c r="P49" s="40">
        <v>488427596.63345999</v>
      </c>
      <c r="Q49" s="40">
        <v>6667838579.4320803</v>
      </c>
    </row>
    <row r="50" spans="1:17">
      <c r="A50" s="40" t="s">
        <v>54</v>
      </c>
      <c r="B50" s="40">
        <v>2</v>
      </c>
      <c r="C50" s="40" t="s">
        <v>181</v>
      </c>
      <c r="D50" s="40">
        <v>0</v>
      </c>
      <c r="E50" s="40">
        <v>19</v>
      </c>
      <c r="F50" s="40">
        <v>772.63487588911596</v>
      </c>
      <c r="G50" s="40">
        <v>15453713.380743699</v>
      </c>
      <c r="H50" s="40">
        <v>2349503.7973351302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17803989.812954701</v>
      </c>
    </row>
    <row r="51" spans="1:17">
      <c r="A51" s="40" t="s">
        <v>54</v>
      </c>
      <c r="B51" s="40">
        <v>2</v>
      </c>
      <c r="C51" s="40" t="s">
        <v>180</v>
      </c>
      <c r="D51" s="40">
        <v>0</v>
      </c>
      <c r="E51" s="40">
        <v>72</v>
      </c>
      <c r="F51" s="40">
        <v>9543.8866190743393</v>
      </c>
      <c r="G51" s="40">
        <v>47837291.002017103</v>
      </c>
      <c r="H51" s="40">
        <v>15299444.350651201</v>
      </c>
      <c r="I51" s="40">
        <v>968866.26363264397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64115145.502920099</v>
      </c>
    </row>
    <row r="52" spans="1:17">
      <c r="A52" s="40" t="s">
        <v>54</v>
      </c>
      <c r="B52" s="40">
        <v>2</v>
      </c>
      <c r="C52" s="40" t="s">
        <v>182</v>
      </c>
      <c r="D52" s="40">
        <v>0</v>
      </c>
      <c r="E52" s="40">
        <v>250</v>
      </c>
      <c r="F52" s="40">
        <v>7.3584658366598904E-9</v>
      </c>
      <c r="G52" s="40">
        <v>92882421.974971399</v>
      </c>
      <c r="H52" s="40">
        <v>23698340.6459953</v>
      </c>
      <c r="I52" s="40">
        <v>30342444.657480501</v>
      </c>
      <c r="J52" s="40">
        <v>10632978.616913401</v>
      </c>
      <c r="K52" s="40">
        <v>10471914.7875083</v>
      </c>
      <c r="L52" s="40">
        <v>5222717.3633313002</v>
      </c>
      <c r="M52" s="40">
        <v>5222717.3633313002</v>
      </c>
      <c r="N52" s="40">
        <v>5222717.3633313002</v>
      </c>
      <c r="O52" s="40">
        <v>907054.25420034397</v>
      </c>
      <c r="P52" s="40">
        <v>5827947.2585782697</v>
      </c>
      <c r="Q52" s="40">
        <v>190431254.28564101</v>
      </c>
    </row>
    <row r="53" spans="1:17">
      <c r="A53" s="40" t="s">
        <v>54</v>
      </c>
      <c r="B53" s="40">
        <v>3</v>
      </c>
      <c r="C53" s="40" t="s">
        <v>181</v>
      </c>
    </row>
    <row r="54" spans="1:17">
      <c r="A54" s="40" t="s">
        <v>54</v>
      </c>
      <c r="B54" s="40">
        <v>3</v>
      </c>
      <c r="C54" s="40" t="s">
        <v>180</v>
      </c>
    </row>
    <row r="55" spans="1:17">
      <c r="A55" s="40" t="s">
        <v>54</v>
      </c>
      <c r="B55" s="40">
        <v>3</v>
      </c>
      <c r="C55" s="40" t="s">
        <v>182</v>
      </c>
    </row>
    <row r="56" spans="1:17">
      <c r="A56" s="40" t="s">
        <v>54</v>
      </c>
      <c r="B56" s="40">
        <v>4</v>
      </c>
      <c r="C56" s="40" t="s">
        <v>181</v>
      </c>
    </row>
    <row r="57" spans="1:17">
      <c r="A57" s="40" t="s">
        <v>54</v>
      </c>
      <c r="B57" s="40">
        <v>4</v>
      </c>
      <c r="C57" s="40" t="s">
        <v>180</v>
      </c>
    </row>
    <row r="58" spans="1:17">
      <c r="A58" s="40" t="s">
        <v>54</v>
      </c>
      <c r="B58" s="40">
        <v>4</v>
      </c>
      <c r="C58" s="40" t="s">
        <v>182</v>
      </c>
      <c r="D58" s="40">
        <v>0</v>
      </c>
      <c r="E58" s="40">
        <v>5</v>
      </c>
      <c r="F58" s="40">
        <v>-2.7284841053187799E-12</v>
      </c>
      <c r="G58" s="40">
        <v>69161.208138652306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69161.208138652306</v>
      </c>
    </row>
    <row r="59" spans="1:17">
      <c r="A59" s="40" t="s">
        <v>54</v>
      </c>
      <c r="B59" s="40">
        <v>5</v>
      </c>
      <c r="C59" s="40" t="s">
        <v>181</v>
      </c>
    </row>
    <row r="60" spans="1:17">
      <c r="A60" s="40" t="s">
        <v>54</v>
      </c>
      <c r="B60" s="40">
        <v>5</v>
      </c>
      <c r="C60" s="40" t="s">
        <v>180</v>
      </c>
    </row>
    <row r="61" spans="1:17">
      <c r="A61" s="40" t="s">
        <v>54</v>
      </c>
      <c r="B61" s="40">
        <v>5</v>
      </c>
      <c r="C61" s="40" t="s">
        <v>182</v>
      </c>
    </row>
    <row r="62" spans="1:17">
      <c r="A62" s="40" t="s">
        <v>31</v>
      </c>
      <c r="B62" s="40">
        <v>1</v>
      </c>
      <c r="C62" s="40" t="s">
        <v>181</v>
      </c>
      <c r="D62" s="40">
        <v>0</v>
      </c>
      <c r="E62" s="40">
        <v>3392</v>
      </c>
      <c r="F62" s="40">
        <v>44379502.720393702</v>
      </c>
      <c r="G62" s="40">
        <v>6705133136.79107</v>
      </c>
      <c r="H62" s="40">
        <v>5765122942.8806601</v>
      </c>
      <c r="I62" s="40">
        <v>4571530841.6895599</v>
      </c>
      <c r="J62" s="40">
        <v>1546967468.9795499</v>
      </c>
      <c r="K62" s="40">
        <v>938872566.74998105</v>
      </c>
      <c r="L62" s="40">
        <v>315201212.52119601</v>
      </c>
      <c r="M62" s="40">
        <v>225029419.30160901</v>
      </c>
      <c r="N62" s="40">
        <v>181941888.657864</v>
      </c>
      <c r="O62" s="40">
        <v>135326617.18755701</v>
      </c>
      <c r="P62" s="40">
        <v>597709027.41951394</v>
      </c>
      <c r="Q62" s="40">
        <v>21027214624.898998</v>
      </c>
    </row>
    <row r="63" spans="1:17">
      <c r="A63" s="40" t="s">
        <v>31</v>
      </c>
      <c r="B63" s="40">
        <v>1</v>
      </c>
      <c r="C63" s="40" t="s">
        <v>180</v>
      </c>
      <c r="D63" s="40">
        <v>0</v>
      </c>
      <c r="E63" s="40">
        <v>6067</v>
      </c>
      <c r="F63" s="40">
        <v>774920271.73013401</v>
      </c>
      <c r="G63" s="40">
        <v>19353828306.404598</v>
      </c>
      <c r="H63" s="40">
        <v>17388819446.715099</v>
      </c>
      <c r="I63" s="40">
        <v>13212275254.8985</v>
      </c>
      <c r="J63" s="40">
        <v>2478479368.1157398</v>
      </c>
      <c r="K63" s="40">
        <v>1095551967.14482</v>
      </c>
      <c r="L63" s="40">
        <v>290416726.31503302</v>
      </c>
      <c r="M63" s="40">
        <v>220191398.14996001</v>
      </c>
      <c r="N63" s="40">
        <v>151028824.13120899</v>
      </c>
      <c r="O63" s="40">
        <v>107814633.733467</v>
      </c>
      <c r="P63" s="40">
        <v>914335714.54925001</v>
      </c>
      <c r="Q63" s="40">
        <v>55987661911.887703</v>
      </c>
    </row>
    <row r="64" spans="1:17">
      <c r="A64" s="40" t="s">
        <v>31</v>
      </c>
      <c r="B64" s="40">
        <v>1</v>
      </c>
      <c r="C64" s="40" t="s">
        <v>182</v>
      </c>
      <c r="D64" s="40">
        <v>0</v>
      </c>
      <c r="E64" s="40">
        <v>2677</v>
      </c>
      <c r="F64" s="40">
        <v>-5.2412289619496699E-8</v>
      </c>
      <c r="G64" s="40">
        <v>3249560099.0769701</v>
      </c>
      <c r="H64" s="40">
        <v>2083973752.9182899</v>
      </c>
      <c r="I64" s="40">
        <v>1382970625.5748601</v>
      </c>
      <c r="J64" s="40">
        <v>549359170.26155996</v>
      </c>
      <c r="K64" s="40">
        <v>167234133.79348299</v>
      </c>
      <c r="L64" s="40">
        <v>68948110.823496103</v>
      </c>
      <c r="M64" s="40">
        <v>56491839.682453401</v>
      </c>
      <c r="N64" s="40">
        <v>47732106.676495701</v>
      </c>
      <c r="O64" s="40">
        <v>24640278.7946219</v>
      </c>
      <c r="P64" s="40">
        <v>103465544.080312</v>
      </c>
      <c r="Q64" s="40">
        <v>7734375661.6825504</v>
      </c>
    </row>
    <row r="65" spans="1:17">
      <c r="A65" s="40" t="s">
        <v>31</v>
      </c>
      <c r="B65" s="40">
        <v>2</v>
      </c>
      <c r="C65" s="40" t="s">
        <v>181</v>
      </c>
      <c r="D65" s="40">
        <v>0</v>
      </c>
      <c r="E65" s="40">
        <v>97</v>
      </c>
      <c r="F65" s="40">
        <v>4.3155523599125398E-10</v>
      </c>
      <c r="G65" s="40">
        <v>50212862.781930603</v>
      </c>
      <c r="H65" s="40">
        <v>4320922.4679133696</v>
      </c>
      <c r="I65" s="40">
        <v>86384.017856589198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54620169.267700598</v>
      </c>
    </row>
    <row r="66" spans="1:17">
      <c r="A66" s="40" t="s">
        <v>31</v>
      </c>
      <c r="B66" s="40">
        <v>2</v>
      </c>
      <c r="C66" s="40" t="s">
        <v>180</v>
      </c>
      <c r="D66" s="40">
        <v>0</v>
      </c>
      <c r="E66" s="40">
        <v>212</v>
      </c>
      <c r="F66" s="40">
        <v>9.3655216915067306E-10</v>
      </c>
      <c r="G66" s="40">
        <v>97832708.448517203</v>
      </c>
      <c r="H66" s="40">
        <v>11248087.438977201</v>
      </c>
      <c r="I66" s="40">
        <v>2465567.3646590598</v>
      </c>
      <c r="J66" s="40">
        <v>448459.42924938502</v>
      </c>
      <c r="K66" s="40">
        <v>118895.641663036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112113718.323066</v>
      </c>
    </row>
    <row r="67" spans="1:17">
      <c r="A67" s="40" t="s">
        <v>31</v>
      </c>
      <c r="B67" s="40">
        <v>2</v>
      </c>
      <c r="C67" s="40" t="s">
        <v>182</v>
      </c>
      <c r="D67" s="40">
        <v>0</v>
      </c>
      <c r="E67" s="40">
        <v>454</v>
      </c>
      <c r="F67" s="40">
        <v>-1.06410880107433E-10</v>
      </c>
      <c r="G67" s="40">
        <v>67808131.286598295</v>
      </c>
      <c r="H67" s="40">
        <v>9041604.4990386609</v>
      </c>
      <c r="I67" s="40">
        <v>1645316.1649780399</v>
      </c>
      <c r="J67" s="40">
        <v>278857.845712693</v>
      </c>
      <c r="K67" s="40">
        <v>463584.93890666001</v>
      </c>
      <c r="L67" s="40">
        <v>90675.034664773702</v>
      </c>
      <c r="M67" s="40">
        <v>53817.660941866103</v>
      </c>
      <c r="N67" s="40">
        <v>15570.709584849999</v>
      </c>
      <c r="O67" s="40">
        <v>15570.709584849999</v>
      </c>
      <c r="P67" s="40">
        <v>1015833.71755038</v>
      </c>
      <c r="Q67" s="40">
        <v>80428962.567561105</v>
      </c>
    </row>
    <row r="68" spans="1:17">
      <c r="A68" s="40" t="s">
        <v>31</v>
      </c>
      <c r="B68" s="40">
        <v>3</v>
      </c>
      <c r="C68" s="40" t="s">
        <v>181</v>
      </c>
    </row>
    <row r="69" spans="1:17">
      <c r="A69" s="40" t="s">
        <v>31</v>
      </c>
      <c r="B69" s="40">
        <v>3</v>
      </c>
      <c r="C69" s="40" t="s">
        <v>180</v>
      </c>
    </row>
    <row r="70" spans="1:17">
      <c r="A70" s="40" t="s">
        <v>31</v>
      </c>
      <c r="B70" s="40">
        <v>3</v>
      </c>
      <c r="C70" s="40" t="s">
        <v>182</v>
      </c>
      <c r="D70" s="40">
        <v>0</v>
      </c>
      <c r="E70" s="40">
        <v>3</v>
      </c>
      <c r="F70" s="40">
        <v>3.6379788070917097E-11</v>
      </c>
      <c r="G70" s="40">
        <v>3684396.1239503701</v>
      </c>
      <c r="H70" s="40">
        <v>324115.83748010203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4008511.96143047</v>
      </c>
    </row>
    <row r="71" spans="1:17">
      <c r="A71" s="40" t="s">
        <v>31</v>
      </c>
      <c r="B71" s="40">
        <v>4</v>
      </c>
      <c r="C71" s="40" t="s">
        <v>181</v>
      </c>
    </row>
    <row r="72" spans="1:17">
      <c r="A72" s="40" t="s">
        <v>31</v>
      </c>
      <c r="B72" s="40">
        <v>4</v>
      </c>
      <c r="C72" s="40" t="s">
        <v>180</v>
      </c>
    </row>
    <row r="73" spans="1:17">
      <c r="A73" s="40" t="s">
        <v>31</v>
      </c>
      <c r="B73" s="40">
        <v>4</v>
      </c>
      <c r="C73" s="40" t="s">
        <v>182</v>
      </c>
      <c r="D73" s="40">
        <v>0</v>
      </c>
      <c r="E73" s="40">
        <v>76</v>
      </c>
      <c r="F73" s="40">
        <v>-1.1215206541237399E-10</v>
      </c>
      <c r="G73" s="40">
        <v>6193978.7351932898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6193978.7351932898</v>
      </c>
    </row>
    <row r="74" spans="1:17">
      <c r="A74" s="40" t="s">
        <v>31</v>
      </c>
      <c r="B74" s="40">
        <v>5</v>
      </c>
      <c r="C74" s="40" t="s">
        <v>181</v>
      </c>
    </row>
    <row r="75" spans="1:17">
      <c r="A75" s="40" t="s">
        <v>31</v>
      </c>
      <c r="B75" s="40">
        <v>5</v>
      </c>
      <c r="C75" s="40" t="s">
        <v>180</v>
      </c>
    </row>
    <row r="76" spans="1:17">
      <c r="A76" s="40" t="s">
        <v>31</v>
      </c>
      <c r="B76" s="40">
        <v>5</v>
      </c>
      <c r="C76" s="40" t="s">
        <v>182</v>
      </c>
    </row>
    <row r="77" spans="1:17">
      <c r="A77" s="40" t="s">
        <v>32</v>
      </c>
      <c r="B77" s="40">
        <v>1</v>
      </c>
      <c r="C77" s="40" t="s">
        <v>181</v>
      </c>
      <c r="D77" s="40">
        <v>0</v>
      </c>
      <c r="E77" s="40">
        <v>180</v>
      </c>
      <c r="F77" s="40">
        <v>3.0394176064874E-9</v>
      </c>
      <c r="G77" s="40">
        <v>77773921.585243404</v>
      </c>
      <c r="H77" s="40">
        <v>51071800.169361196</v>
      </c>
      <c r="I77" s="40">
        <v>7187316.7261555605</v>
      </c>
      <c r="J77" s="40">
        <v>433639.32384393801</v>
      </c>
      <c r="K77" s="40">
        <v>341571.943845701</v>
      </c>
      <c r="L77" s="40">
        <v>169519.822093125</v>
      </c>
      <c r="M77" s="40">
        <v>144217.14203379501</v>
      </c>
      <c r="N77" s="40">
        <v>98183.701818453905</v>
      </c>
      <c r="O77" s="40">
        <v>84132.059853625004</v>
      </c>
      <c r="P77" s="40">
        <v>814268.61295501306</v>
      </c>
      <c r="Q77" s="40">
        <v>138118571.08720401</v>
      </c>
    </row>
    <row r="78" spans="1:17">
      <c r="A78" s="40" t="s">
        <v>32</v>
      </c>
      <c r="B78" s="40">
        <v>1</v>
      </c>
      <c r="C78" s="40" t="s">
        <v>180</v>
      </c>
      <c r="D78" s="40">
        <v>0</v>
      </c>
      <c r="E78" s="40">
        <v>412</v>
      </c>
      <c r="F78" s="40">
        <v>1181478.2166047699</v>
      </c>
      <c r="G78" s="40">
        <v>163317558.32010701</v>
      </c>
      <c r="H78" s="40">
        <v>91887814.1917402</v>
      </c>
      <c r="I78" s="40">
        <v>10221474.868858</v>
      </c>
      <c r="J78" s="40">
        <v>550357.56119219202</v>
      </c>
      <c r="K78" s="40">
        <v>257235.87855919701</v>
      </c>
      <c r="L78" s="40">
        <v>246619.94858585001</v>
      </c>
      <c r="M78" s="40">
        <v>242964.224972022</v>
      </c>
      <c r="N78" s="40">
        <v>228984.52361158701</v>
      </c>
      <c r="O78" s="40">
        <v>185673.13720163199</v>
      </c>
      <c r="P78" s="40">
        <v>411957.07901250402</v>
      </c>
      <c r="Q78" s="40">
        <v>268732117.950445</v>
      </c>
    </row>
    <row r="79" spans="1:17">
      <c r="A79" s="40" t="s">
        <v>32</v>
      </c>
      <c r="B79" s="40">
        <v>1</v>
      </c>
      <c r="C79" s="40" t="s">
        <v>182</v>
      </c>
      <c r="D79" s="40">
        <v>0</v>
      </c>
      <c r="E79" s="40">
        <v>101</v>
      </c>
      <c r="F79" s="40">
        <v>3.12638803734444E-12</v>
      </c>
      <c r="G79" s="40">
        <v>47880215.478916802</v>
      </c>
      <c r="H79" s="40">
        <v>39932559.549741201</v>
      </c>
      <c r="I79" s="40">
        <v>2665662.3536686101</v>
      </c>
      <c r="J79" s="40">
        <v>212526.191783533</v>
      </c>
      <c r="K79" s="40">
        <v>56968.132739808098</v>
      </c>
      <c r="L79" s="40">
        <v>9543.3381326500003</v>
      </c>
      <c r="M79" s="40">
        <v>9543.3381326500003</v>
      </c>
      <c r="N79" s="40">
        <v>9543.3381326500003</v>
      </c>
      <c r="O79" s="40">
        <v>9262.0607982140009</v>
      </c>
      <c r="P79" s="40">
        <v>0</v>
      </c>
      <c r="Q79" s="40">
        <v>90785823.782046005</v>
      </c>
    </row>
    <row r="80" spans="1:17">
      <c r="A80" s="40" t="s">
        <v>32</v>
      </c>
      <c r="B80" s="40">
        <v>2</v>
      </c>
      <c r="C80" s="40" t="s">
        <v>181</v>
      </c>
    </row>
    <row r="81" spans="1:17">
      <c r="A81" s="40" t="s">
        <v>32</v>
      </c>
      <c r="B81" s="40">
        <v>2</v>
      </c>
      <c r="C81" s="40" t="s">
        <v>180</v>
      </c>
    </row>
    <row r="82" spans="1:17">
      <c r="A82" s="40" t="s">
        <v>32</v>
      </c>
      <c r="B82" s="40">
        <v>2</v>
      </c>
      <c r="C82" s="40" t="s">
        <v>182</v>
      </c>
      <c r="D82" s="40">
        <v>0</v>
      </c>
      <c r="E82" s="40">
        <v>6</v>
      </c>
      <c r="F82" s="40">
        <v>-3.6379788070917101E-12</v>
      </c>
      <c r="G82" s="40">
        <v>376279.59912900801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376279.59912900801</v>
      </c>
    </row>
    <row r="83" spans="1:17">
      <c r="A83" s="40" t="s">
        <v>32</v>
      </c>
      <c r="B83" s="40">
        <v>3</v>
      </c>
      <c r="C83" s="40" t="s">
        <v>181</v>
      </c>
    </row>
    <row r="84" spans="1:17">
      <c r="A84" s="40" t="s">
        <v>32</v>
      </c>
      <c r="B84" s="40">
        <v>3</v>
      </c>
      <c r="C84" s="40" t="s">
        <v>180</v>
      </c>
    </row>
    <row r="85" spans="1:17">
      <c r="A85" s="40" t="s">
        <v>32</v>
      </c>
      <c r="B85" s="40">
        <v>3</v>
      </c>
      <c r="C85" s="40" t="s">
        <v>182</v>
      </c>
      <c r="D85" s="40">
        <v>0</v>
      </c>
      <c r="E85" s="40">
        <v>2</v>
      </c>
      <c r="F85" s="40">
        <v>5.8207660913467401E-11</v>
      </c>
      <c r="G85" s="40">
        <v>1627016.0425549101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1627016.0425549101</v>
      </c>
    </row>
    <row r="86" spans="1:17">
      <c r="A86" s="40" t="s">
        <v>32</v>
      </c>
      <c r="B86" s="40">
        <v>4</v>
      </c>
      <c r="C86" s="40" t="s">
        <v>181</v>
      </c>
    </row>
    <row r="87" spans="1:17">
      <c r="A87" s="40" t="s">
        <v>32</v>
      </c>
      <c r="B87" s="40">
        <v>4</v>
      </c>
      <c r="C87" s="40" t="s">
        <v>180</v>
      </c>
    </row>
    <row r="88" spans="1:17">
      <c r="A88" s="40" t="s">
        <v>32</v>
      </c>
      <c r="B88" s="40">
        <v>4</v>
      </c>
      <c r="C88" s="40" t="s">
        <v>182</v>
      </c>
    </row>
    <row r="89" spans="1:17">
      <c r="A89" s="40" t="s">
        <v>32</v>
      </c>
      <c r="B89" s="40">
        <v>5</v>
      </c>
      <c r="C89" s="40" t="s">
        <v>181</v>
      </c>
    </row>
    <row r="90" spans="1:17">
      <c r="A90" s="40" t="s">
        <v>32</v>
      </c>
      <c r="B90" s="40">
        <v>5</v>
      </c>
      <c r="C90" s="40" t="s">
        <v>180</v>
      </c>
    </row>
    <row r="91" spans="1:17">
      <c r="A91" s="40" t="s">
        <v>32</v>
      </c>
      <c r="B91" s="40">
        <v>5</v>
      </c>
      <c r="C91" s="40" t="s">
        <v>182</v>
      </c>
    </row>
    <row r="92" spans="1:17">
      <c r="A92" s="40" t="s">
        <v>33</v>
      </c>
      <c r="B92" s="40">
        <v>1</v>
      </c>
      <c r="C92" s="40" t="s">
        <v>181</v>
      </c>
      <c r="D92" s="40">
        <v>0</v>
      </c>
      <c r="E92" s="40">
        <v>164383</v>
      </c>
      <c r="F92" s="40">
        <v>357589099.93438202</v>
      </c>
      <c r="G92" s="40">
        <v>54054356450.053299</v>
      </c>
      <c r="H92" s="40">
        <v>49671542085.306602</v>
      </c>
      <c r="I92" s="40">
        <v>39997278570.063797</v>
      </c>
      <c r="J92" s="40">
        <v>15095026475.8799</v>
      </c>
      <c r="K92" s="40">
        <v>11504353924.8608</v>
      </c>
      <c r="L92" s="40">
        <v>3921472988.0988202</v>
      </c>
      <c r="M92" s="40">
        <v>2736528392.4382601</v>
      </c>
      <c r="N92" s="40">
        <v>1845848805.1523299</v>
      </c>
      <c r="O92" s="40">
        <v>1251677540.51965</v>
      </c>
      <c r="P92" s="40">
        <v>3292599326.5771399</v>
      </c>
      <c r="Q92" s="40">
        <v>183728273658.88101</v>
      </c>
    </row>
    <row r="93" spans="1:17">
      <c r="A93" s="40" t="s">
        <v>33</v>
      </c>
      <c r="B93" s="40">
        <v>1</v>
      </c>
      <c r="C93" s="40" t="s">
        <v>180</v>
      </c>
      <c r="D93" s="40">
        <v>0</v>
      </c>
      <c r="E93" s="40">
        <v>127175</v>
      </c>
      <c r="F93" s="40">
        <v>208833613.01919201</v>
      </c>
      <c r="G93" s="40">
        <v>44558006857.096397</v>
      </c>
      <c r="H93" s="40">
        <v>40566681229.546997</v>
      </c>
      <c r="I93" s="40">
        <v>33567521806.337101</v>
      </c>
      <c r="J93" s="40">
        <v>13062774875.2694</v>
      </c>
      <c r="K93" s="40">
        <v>9982832699.6319504</v>
      </c>
      <c r="L93" s="40">
        <v>3152522092.2634401</v>
      </c>
      <c r="M93" s="40">
        <v>2191417304.7258601</v>
      </c>
      <c r="N93" s="40">
        <v>1515024463.1163001</v>
      </c>
      <c r="O93" s="40">
        <v>1074876090.2334001</v>
      </c>
      <c r="P93" s="40">
        <v>3039459688.3285699</v>
      </c>
      <c r="Q93" s="40">
        <v>152919950719.56799</v>
      </c>
    </row>
    <row r="94" spans="1:17">
      <c r="A94" s="40" t="s">
        <v>33</v>
      </c>
      <c r="B94" s="40">
        <v>1</v>
      </c>
      <c r="C94" s="40" t="s">
        <v>182</v>
      </c>
      <c r="D94" s="40">
        <v>0</v>
      </c>
      <c r="E94" s="40">
        <v>92869</v>
      </c>
      <c r="F94" s="40">
        <v>38775718.991910599</v>
      </c>
      <c r="G94" s="40">
        <v>26143544359.496399</v>
      </c>
      <c r="H94" s="40">
        <v>19882290994.1539</v>
      </c>
      <c r="I94" s="40">
        <v>12291326024.3251</v>
      </c>
      <c r="J94" s="40">
        <v>3575018396.6655998</v>
      </c>
      <c r="K94" s="40">
        <v>2304182513.3506598</v>
      </c>
      <c r="L94" s="40">
        <v>790344310.08696795</v>
      </c>
      <c r="M94" s="40">
        <v>598725219.71282196</v>
      </c>
      <c r="N94" s="40">
        <v>443294663.315696</v>
      </c>
      <c r="O94" s="40">
        <v>323705803.21005899</v>
      </c>
      <c r="P94" s="40">
        <v>859150784.07081997</v>
      </c>
      <c r="Q94" s="40">
        <v>67250358787.383003</v>
      </c>
    </row>
    <row r="95" spans="1:17">
      <c r="A95" s="40" t="s">
        <v>33</v>
      </c>
      <c r="B95" s="40">
        <v>2</v>
      </c>
      <c r="C95" s="40" t="s">
        <v>181</v>
      </c>
      <c r="D95" s="40">
        <v>0</v>
      </c>
      <c r="E95" s="40">
        <v>2660</v>
      </c>
      <c r="F95" s="40">
        <v>-3.9092640236049202E-10</v>
      </c>
      <c r="G95" s="40">
        <v>504940211.91631103</v>
      </c>
      <c r="H95" s="40">
        <v>120439466.881006</v>
      </c>
      <c r="I95" s="40">
        <v>7845962.7285349797</v>
      </c>
      <c r="J95" s="40">
        <v>692514.11793413595</v>
      </c>
      <c r="K95" s="40">
        <v>343560.17277539999</v>
      </c>
      <c r="L95" s="40">
        <v>213989.787805164</v>
      </c>
      <c r="M95" s="40">
        <v>114323.469392766</v>
      </c>
      <c r="N95" s="40">
        <v>21038.611166037801</v>
      </c>
      <c r="O95" s="40">
        <v>0</v>
      </c>
      <c r="P95" s="40">
        <v>0</v>
      </c>
      <c r="Q95" s="40">
        <v>634611067.68492401</v>
      </c>
    </row>
    <row r="96" spans="1:17">
      <c r="A96" s="40" t="s">
        <v>33</v>
      </c>
      <c r="B96" s="40">
        <v>2</v>
      </c>
      <c r="C96" s="40" t="s">
        <v>180</v>
      </c>
      <c r="D96" s="40">
        <v>0</v>
      </c>
      <c r="E96" s="40">
        <v>2572</v>
      </c>
      <c r="F96" s="40">
        <v>-240341.63173456001</v>
      </c>
      <c r="G96" s="40">
        <v>728326746.96210301</v>
      </c>
      <c r="H96" s="40">
        <v>162053052.99574</v>
      </c>
      <c r="I96" s="40">
        <v>10622639.354217</v>
      </c>
      <c r="J96" s="40">
        <v>601134.23272782296</v>
      </c>
      <c r="K96" s="40">
        <v>113515.4956831</v>
      </c>
      <c r="L96" s="40">
        <v>305953.235268688</v>
      </c>
      <c r="M96" s="40">
        <v>76755.420746518794</v>
      </c>
      <c r="N96" s="40">
        <v>40433.616825174999</v>
      </c>
      <c r="O96" s="40">
        <v>40433.616825174999</v>
      </c>
      <c r="P96" s="40">
        <v>329789.15555916401</v>
      </c>
      <c r="Q96" s="40">
        <v>902270112.45395994</v>
      </c>
    </row>
    <row r="97" spans="1:17">
      <c r="A97" s="40" t="s">
        <v>33</v>
      </c>
      <c r="B97" s="40">
        <v>2</v>
      </c>
      <c r="C97" s="40" t="s">
        <v>182</v>
      </c>
      <c r="D97" s="40">
        <v>0</v>
      </c>
      <c r="E97" s="40">
        <v>11994</v>
      </c>
      <c r="F97" s="40">
        <v>6569723.8455868401</v>
      </c>
      <c r="G97" s="40">
        <v>2096626985.57095</v>
      </c>
      <c r="H97" s="40">
        <v>509889219.54650098</v>
      </c>
      <c r="I97" s="40">
        <v>52895787.985281602</v>
      </c>
      <c r="J97" s="40">
        <v>3615397.4748475398</v>
      </c>
      <c r="K97" s="40">
        <v>1550682.52774317</v>
      </c>
      <c r="L97" s="40">
        <v>595108.75161851</v>
      </c>
      <c r="M97" s="40">
        <v>409162.39487442398</v>
      </c>
      <c r="N97" s="40">
        <v>255167.19417079599</v>
      </c>
      <c r="O97" s="40">
        <v>200933.14985198801</v>
      </c>
      <c r="P97" s="40">
        <v>3357875.6977129602</v>
      </c>
      <c r="Q97" s="40">
        <v>2675966044.1391501</v>
      </c>
    </row>
    <row r="98" spans="1:17">
      <c r="A98" s="40" t="s">
        <v>33</v>
      </c>
      <c r="B98" s="40">
        <v>3</v>
      </c>
      <c r="C98" s="40" t="s">
        <v>181</v>
      </c>
    </row>
    <row r="99" spans="1:17">
      <c r="A99" s="40" t="s">
        <v>33</v>
      </c>
      <c r="B99" s="40">
        <v>3</v>
      </c>
      <c r="C99" s="40" t="s">
        <v>180</v>
      </c>
    </row>
    <row r="100" spans="1:17">
      <c r="A100" s="40" t="s">
        <v>33</v>
      </c>
      <c r="B100" s="40">
        <v>3</v>
      </c>
      <c r="C100" s="40" t="s">
        <v>182</v>
      </c>
      <c r="D100" s="40">
        <v>0</v>
      </c>
      <c r="E100" s="40">
        <v>347</v>
      </c>
      <c r="F100" s="40">
        <v>4653756.5127569502</v>
      </c>
      <c r="G100" s="40">
        <v>39989350.0600072</v>
      </c>
      <c r="H100" s="40">
        <v>3143218.9244042402</v>
      </c>
      <c r="I100" s="40">
        <v>650267.766054395</v>
      </c>
      <c r="J100" s="40">
        <v>23236.6775035356</v>
      </c>
      <c r="K100" s="40">
        <v>219664.683364002</v>
      </c>
      <c r="L100" s="40">
        <v>26680.429640651098</v>
      </c>
      <c r="M100" s="40">
        <v>0</v>
      </c>
      <c r="N100" s="40">
        <v>0</v>
      </c>
      <c r="O100" s="40">
        <v>0</v>
      </c>
      <c r="P100" s="40">
        <v>0</v>
      </c>
      <c r="Q100" s="40">
        <v>48706175.053731002</v>
      </c>
    </row>
    <row r="101" spans="1:17">
      <c r="A101" s="40" t="s">
        <v>33</v>
      </c>
      <c r="B101" s="40">
        <v>4</v>
      </c>
      <c r="C101" s="40" t="s">
        <v>181</v>
      </c>
    </row>
    <row r="102" spans="1:17">
      <c r="A102" s="40" t="s">
        <v>33</v>
      </c>
      <c r="B102" s="40">
        <v>4</v>
      </c>
      <c r="C102" s="40" t="s">
        <v>180</v>
      </c>
    </row>
    <row r="103" spans="1:17">
      <c r="A103" s="40" t="s">
        <v>33</v>
      </c>
      <c r="B103" s="40">
        <v>4</v>
      </c>
      <c r="C103" s="40" t="s">
        <v>182</v>
      </c>
      <c r="D103" s="40">
        <v>0</v>
      </c>
      <c r="E103" s="40">
        <v>5939</v>
      </c>
      <c r="F103" s="40">
        <v>3.9410963381669701E-10</v>
      </c>
      <c r="G103" s="40">
        <v>109499190.78704999</v>
      </c>
      <c r="H103" s="40">
        <v>442651.12563721201</v>
      </c>
      <c r="I103" s="40">
        <v>200984.53379635501</v>
      </c>
      <c r="J103" s="40">
        <v>20125.913641964398</v>
      </c>
      <c r="K103" s="40">
        <v>19587.050602334799</v>
      </c>
      <c r="L103" s="40">
        <v>33838.188476429197</v>
      </c>
      <c r="M103" s="40">
        <v>4771.6690663250001</v>
      </c>
      <c r="N103" s="40">
        <v>4771.6690663250001</v>
      </c>
      <c r="O103" s="40">
        <v>4771.6690663250001</v>
      </c>
      <c r="P103" s="40">
        <v>2896266.7304734201</v>
      </c>
      <c r="Q103" s="40">
        <v>113126959.336877</v>
      </c>
    </row>
    <row r="104" spans="1:17">
      <c r="A104" s="40" t="s">
        <v>33</v>
      </c>
      <c r="B104" s="40">
        <v>5</v>
      </c>
      <c r="C104" s="40" t="s">
        <v>181</v>
      </c>
    </row>
    <row r="105" spans="1:17">
      <c r="A105" s="40" t="s">
        <v>33</v>
      </c>
      <c r="B105" s="40">
        <v>5</v>
      </c>
      <c r="C105" s="40" t="s">
        <v>180</v>
      </c>
    </row>
    <row r="106" spans="1:17">
      <c r="A106" s="40" t="s">
        <v>33</v>
      </c>
      <c r="B106" s="40">
        <v>5</v>
      </c>
      <c r="C106" s="40" t="s">
        <v>182</v>
      </c>
      <c r="D106" s="40">
        <v>0</v>
      </c>
      <c r="E106" s="40">
        <v>23</v>
      </c>
      <c r="F106" s="40">
        <v>-1.3642420526593899E-12</v>
      </c>
      <c r="G106" s="40">
        <v>71471.276151483893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71471.276151483893</v>
      </c>
    </row>
    <row r="107" spans="1:17">
      <c r="A107" s="40" t="s">
        <v>34</v>
      </c>
      <c r="B107" s="40">
        <v>1</v>
      </c>
      <c r="C107" s="40" t="s">
        <v>181</v>
      </c>
      <c r="D107" s="40">
        <v>0</v>
      </c>
      <c r="E107" s="40">
        <v>4976</v>
      </c>
      <c r="F107" s="40">
        <v>16259294.2716795</v>
      </c>
      <c r="G107" s="40">
        <v>3926426561.4090099</v>
      </c>
      <c r="H107" s="40">
        <v>3315603409.8879499</v>
      </c>
      <c r="I107" s="40">
        <v>2539517407.3146901</v>
      </c>
      <c r="J107" s="40">
        <v>957933011.75952494</v>
      </c>
      <c r="K107" s="40">
        <v>733665418.65232003</v>
      </c>
      <c r="L107" s="40">
        <v>271800384.496997</v>
      </c>
      <c r="M107" s="40">
        <v>215845687.17859</v>
      </c>
      <c r="N107" s="40">
        <v>167236099.71823299</v>
      </c>
      <c r="O107" s="40">
        <v>138175898.085403</v>
      </c>
      <c r="P107" s="40">
        <v>538696199.960976</v>
      </c>
      <c r="Q107" s="40">
        <v>12821159372.7353</v>
      </c>
    </row>
    <row r="108" spans="1:17">
      <c r="A108" s="40" t="s">
        <v>34</v>
      </c>
      <c r="B108" s="40">
        <v>1</v>
      </c>
      <c r="C108" s="40" t="s">
        <v>180</v>
      </c>
      <c r="D108" s="40">
        <v>0</v>
      </c>
      <c r="E108" s="40">
        <v>8846</v>
      </c>
      <c r="F108" s="40">
        <v>89661587.671603903</v>
      </c>
      <c r="G108" s="40">
        <v>7217463679.8599396</v>
      </c>
      <c r="H108" s="40">
        <v>6501044537.74823</v>
      </c>
      <c r="I108" s="40">
        <v>5550608543.0761604</v>
      </c>
      <c r="J108" s="40">
        <v>2152315431.3126502</v>
      </c>
      <c r="K108" s="40">
        <v>1624038117.53426</v>
      </c>
      <c r="L108" s="40">
        <v>566182132.41851103</v>
      </c>
      <c r="M108" s="40">
        <v>428961492.02338099</v>
      </c>
      <c r="N108" s="40">
        <v>347441285.56241798</v>
      </c>
      <c r="O108" s="40">
        <v>280098551.11298901</v>
      </c>
      <c r="P108" s="40">
        <v>1289673890.8938899</v>
      </c>
      <c r="Q108" s="40">
        <v>26047489249.214001</v>
      </c>
    </row>
    <row r="109" spans="1:17">
      <c r="A109" s="40" t="s">
        <v>34</v>
      </c>
      <c r="B109" s="40">
        <v>1</v>
      </c>
      <c r="C109" s="40" t="s">
        <v>182</v>
      </c>
      <c r="D109" s="40">
        <v>0</v>
      </c>
      <c r="E109" s="40">
        <v>3477</v>
      </c>
      <c r="F109" s="40">
        <v>53854327.585209101</v>
      </c>
      <c r="G109" s="40">
        <v>1805571226.97842</v>
      </c>
      <c r="H109" s="40">
        <v>1244746885.7641301</v>
      </c>
      <c r="I109" s="40">
        <v>830635040.06748295</v>
      </c>
      <c r="J109" s="40">
        <v>288566340.61411601</v>
      </c>
      <c r="K109" s="40">
        <v>232447400.755467</v>
      </c>
      <c r="L109" s="40">
        <v>99439227.905860707</v>
      </c>
      <c r="M109" s="40">
        <v>87397600.409663007</v>
      </c>
      <c r="N109" s="40">
        <v>62923902.853693403</v>
      </c>
      <c r="O109" s="40">
        <v>49804403.543156497</v>
      </c>
      <c r="P109" s="40">
        <v>238891291.52134699</v>
      </c>
      <c r="Q109" s="40">
        <v>4994277647.9985399</v>
      </c>
    </row>
    <row r="110" spans="1:17">
      <c r="A110" s="40" t="s">
        <v>34</v>
      </c>
      <c r="B110" s="40">
        <v>2</v>
      </c>
      <c r="C110" s="40" t="s">
        <v>181</v>
      </c>
      <c r="D110" s="40">
        <v>0</v>
      </c>
      <c r="E110" s="40">
        <v>207</v>
      </c>
      <c r="F110" s="40">
        <v>3526.6592894526898</v>
      </c>
      <c r="G110" s="40">
        <v>109684807.908259</v>
      </c>
      <c r="H110" s="40">
        <v>39336385.004760303</v>
      </c>
      <c r="I110" s="40">
        <v>7276114.9419472497</v>
      </c>
      <c r="J110" s="40">
        <v>1172796.01087385</v>
      </c>
      <c r="K110" s="40">
        <v>651387.36394167098</v>
      </c>
      <c r="L110" s="40">
        <v>54748.624024149998</v>
      </c>
      <c r="M110" s="40">
        <v>54748.624024149998</v>
      </c>
      <c r="N110" s="40">
        <v>54748.624024149998</v>
      </c>
      <c r="O110" s="40">
        <v>54748.624024149998</v>
      </c>
      <c r="P110" s="40">
        <v>237841.67085893001</v>
      </c>
      <c r="Q110" s="40">
        <v>158581854.056027</v>
      </c>
    </row>
    <row r="111" spans="1:17">
      <c r="A111" s="40" t="s">
        <v>34</v>
      </c>
      <c r="B111" s="40">
        <v>2</v>
      </c>
      <c r="C111" s="40" t="s">
        <v>180</v>
      </c>
      <c r="D111" s="40">
        <v>0</v>
      </c>
      <c r="E111" s="40">
        <v>367</v>
      </c>
      <c r="F111" s="40">
        <v>10666.202583104599</v>
      </c>
      <c r="G111" s="40">
        <v>206929849.590527</v>
      </c>
      <c r="H111" s="40">
        <v>46874722.258539803</v>
      </c>
      <c r="I111" s="40">
        <v>15079806.2125885</v>
      </c>
      <c r="J111" s="40">
        <v>576507.21829595498</v>
      </c>
      <c r="K111" s="40">
        <v>477183.869807337</v>
      </c>
      <c r="L111" s="40">
        <v>130131.237445719</v>
      </c>
      <c r="M111" s="40">
        <v>17980.0819510359</v>
      </c>
      <c r="N111" s="40">
        <v>17579.833402249998</v>
      </c>
      <c r="O111" s="40">
        <v>17579.833402249998</v>
      </c>
      <c r="P111" s="40">
        <v>71707.694533595597</v>
      </c>
      <c r="Q111" s="40">
        <v>270203714.033077</v>
      </c>
    </row>
    <row r="112" spans="1:17">
      <c r="A112" s="40" t="s">
        <v>34</v>
      </c>
      <c r="B112" s="40">
        <v>2</v>
      </c>
      <c r="C112" s="40" t="s">
        <v>182</v>
      </c>
      <c r="D112" s="40">
        <v>0</v>
      </c>
      <c r="E112" s="40">
        <v>2004</v>
      </c>
      <c r="F112" s="40">
        <v>59339751.579474203</v>
      </c>
      <c r="G112" s="40">
        <v>525139687.44318199</v>
      </c>
      <c r="H112" s="40">
        <v>279265606.13240403</v>
      </c>
      <c r="I112" s="40">
        <v>171242536.974235</v>
      </c>
      <c r="J112" s="40">
        <v>61457882.105444103</v>
      </c>
      <c r="K112" s="40">
        <v>46563256.1917383</v>
      </c>
      <c r="L112" s="40">
        <v>19840396.771726601</v>
      </c>
      <c r="M112" s="40">
        <v>16942000.4823392</v>
      </c>
      <c r="N112" s="40">
        <v>14174422.924676601</v>
      </c>
      <c r="O112" s="40">
        <v>11959869.139428901</v>
      </c>
      <c r="P112" s="40">
        <v>122740835.396841</v>
      </c>
      <c r="Q112" s="40">
        <v>1328666245.14149</v>
      </c>
    </row>
    <row r="113" spans="1:17">
      <c r="A113" s="40" t="s">
        <v>34</v>
      </c>
      <c r="B113" s="40">
        <v>3</v>
      </c>
      <c r="C113" s="40" t="s">
        <v>181</v>
      </c>
    </row>
    <row r="114" spans="1:17">
      <c r="A114" s="40" t="s">
        <v>34</v>
      </c>
      <c r="B114" s="40">
        <v>3</v>
      </c>
      <c r="C114" s="40" t="s">
        <v>180</v>
      </c>
    </row>
    <row r="115" spans="1:17">
      <c r="A115" s="40" t="s">
        <v>34</v>
      </c>
      <c r="B115" s="40">
        <v>3</v>
      </c>
      <c r="C115" s="40" t="s">
        <v>182</v>
      </c>
      <c r="D115" s="40">
        <v>0</v>
      </c>
      <c r="E115" s="40">
        <v>30</v>
      </c>
      <c r="F115" s="40">
        <v>2.35559127759188E-10</v>
      </c>
      <c r="G115" s="40">
        <v>8964113.8091247808</v>
      </c>
      <c r="H115" s="40">
        <v>1399312.04996079</v>
      </c>
      <c r="I115" s="40">
        <v>842772.79745062604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11206198.656536199</v>
      </c>
    </row>
    <row r="116" spans="1:17">
      <c r="A116" s="40" t="s">
        <v>34</v>
      </c>
      <c r="B116" s="40">
        <v>4</v>
      </c>
      <c r="C116" s="40" t="s">
        <v>181</v>
      </c>
    </row>
    <row r="117" spans="1:17">
      <c r="A117" s="40" t="s">
        <v>34</v>
      </c>
      <c r="B117" s="40">
        <v>4</v>
      </c>
      <c r="C117" s="40" t="s">
        <v>180</v>
      </c>
    </row>
    <row r="118" spans="1:17">
      <c r="A118" s="40" t="s">
        <v>34</v>
      </c>
      <c r="B118" s="40">
        <v>4</v>
      </c>
      <c r="C118" s="40" t="s">
        <v>182</v>
      </c>
      <c r="D118" s="40">
        <v>0</v>
      </c>
      <c r="E118" s="40">
        <v>247</v>
      </c>
      <c r="F118" s="40">
        <v>-4.6338755055330699E-10</v>
      </c>
      <c r="G118" s="40">
        <v>25015848.802855201</v>
      </c>
      <c r="H118" s="40">
        <v>115661.422951263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25131510.2258064</v>
      </c>
    </row>
    <row r="119" spans="1:17">
      <c r="A119" s="40" t="s">
        <v>34</v>
      </c>
      <c r="B119" s="40">
        <v>5</v>
      </c>
      <c r="C119" s="40" t="s">
        <v>181</v>
      </c>
    </row>
    <row r="120" spans="1:17">
      <c r="A120" s="40" t="s">
        <v>34</v>
      </c>
      <c r="B120" s="40">
        <v>5</v>
      </c>
      <c r="C120" s="40" t="s">
        <v>180</v>
      </c>
    </row>
    <row r="121" spans="1:17">
      <c r="A121" s="40" t="s">
        <v>34</v>
      </c>
      <c r="B121" s="40">
        <v>5</v>
      </c>
      <c r="C121" s="40" t="s">
        <v>182</v>
      </c>
      <c r="D121" s="40">
        <v>0</v>
      </c>
      <c r="E121" s="40">
        <v>2</v>
      </c>
      <c r="F121" s="40">
        <v>1.8189894035458601E-12</v>
      </c>
      <c r="G121" s="40">
        <v>12743.9226018636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12743.9226018636</v>
      </c>
    </row>
    <row r="122" spans="1:17">
      <c r="A122" s="40" t="s">
        <v>55</v>
      </c>
      <c r="B122" s="40">
        <v>1</v>
      </c>
      <c r="C122" s="40" t="s">
        <v>181</v>
      </c>
      <c r="D122" s="40">
        <v>0</v>
      </c>
      <c r="E122" s="40">
        <v>384</v>
      </c>
      <c r="F122" s="40">
        <v>18441394.786522899</v>
      </c>
      <c r="G122" s="40">
        <v>1242507712.52546</v>
      </c>
      <c r="H122" s="40">
        <v>1040761609.25624</v>
      </c>
      <c r="I122" s="40">
        <v>757786628.72198498</v>
      </c>
      <c r="J122" s="40">
        <v>139945988.594069</v>
      </c>
      <c r="K122" s="40">
        <v>76513074.1601208</v>
      </c>
      <c r="L122" s="40">
        <v>32277584.039204601</v>
      </c>
      <c r="M122" s="40">
        <v>25723842.376464799</v>
      </c>
      <c r="N122" s="40">
        <v>15050543.1426036</v>
      </c>
      <c r="O122" s="40">
        <v>13545445.701613</v>
      </c>
      <c r="P122" s="40">
        <v>104796469.750421</v>
      </c>
      <c r="Q122" s="40">
        <v>3467350293.0546999</v>
      </c>
    </row>
    <row r="123" spans="1:17">
      <c r="A123" s="40" t="s">
        <v>55</v>
      </c>
      <c r="B123" s="40">
        <v>1</v>
      </c>
      <c r="C123" s="40" t="s">
        <v>180</v>
      </c>
      <c r="D123" s="40">
        <v>0</v>
      </c>
      <c r="E123" s="40">
        <v>312</v>
      </c>
      <c r="F123" s="40">
        <v>8618.3437867535595</v>
      </c>
      <c r="G123" s="40">
        <v>1346724706.2060399</v>
      </c>
      <c r="H123" s="40">
        <v>1130924003.0541501</v>
      </c>
      <c r="I123" s="40">
        <v>605037146.00303602</v>
      </c>
      <c r="J123" s="40">
        <v>73108620.901371703</v>
      </c>
      <c r="K123" s="40">
        <v>33186033.2580796</v>
      </c>
      <c r="L123" s="40">
        <v>10867997.306853199</v>
      </c>
      <c r="M123" s="40">
        <v>8831141.3567253407</v>
      </c>
      <c r="N123" s="40">
        <v>7671804.6401669998</v>
      </c>
      <c r="O123" s="40">
        <v>6247305.3263731804</v>
      </c>
      <c r="P123" s="40">
        <v>92224956.409888193</v>
      </c>
      <c r="Q123" s="40">
        <v>3314832332.8064699</v>
      </c>
    </row>
    <row r="124" spans="1:17">
      <c r="A124" s="40" t="s">
        <v>55</v>
      </c>
      <c r="B124" s="40">
        <v>1</v>
      </c>
      <c r="C124" s="40" t="s">
        <v>182</v>
      </c>
      <c r="D124" s="40">
        <v>0</v>
      </c>
      <c r="E124" s="40">
        <v>399</v>
      </c>
      <c r="F124" s="40">
        <v>-4.1359726310474798E-8</v>
      </c>
      <c r="G124" s="40">
        <v>1310877559.18819</v>
      </c>
      <c r="H124" s="40">
        <v>416958238.51204401</v>
      </c>
      <c r="I124" s="40">
        <v>174398843.886944</v>
      </c>
      <c r="J124" s="40">
        <v>49082115.523776799</v>
      </c>
      <c r="K124" s="40">
        <v>34157318.662942097</v>
      </c>
      <c r="L124" s="40">
        <v>8054057.0048149005</v>
      </c>
      <c r="M124" s="40">
        <v>6859589.4203103902</v>
      </c>
      <c r="N124" s="40">
        <v>5843118.0989928599</v>
      </c>
      <c r="O124" s="40">
        <v>2366880.67139656</v>
      </c>
      <c r="P124" s="40">
        <v>28127590.074527301</v>
      </c>
      <c r="Q124" s="40">
        <v>2036725311.0439401</v>
      </c>
    </row>
    <row r="125" spans="1:17">
      <c r="A125" s="40" t="s">
        <v>55</v>
      </c>
      <c r="B125" s="40">
        <v>2</v>
      </c>
      <c r="C125" s="40" t="s">
        <v>181</v>
      </c>
      <c r="D125" s="40">
        <v>0</v>
      </c>
      <c r="E125" s="40">
        <v>10</v>
      </c>
      <c r="F125" s="40">
        <v>8.0899553722701998E-10</v>
      </c>
      <c r="G125" s="40">
        <v>26242209.356694601</v>
      </c>
      <c r="H125" s="40">
        <v>17148231.129458498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43390440.486153103</v>
      </c>
    </row>
    <row r="126" spans="1:17">
      <c r="A126" s="40" t="s">
        <v>55</v>
      </c>
      <c r="B126" s="40">
        <v>2</v>
      </c>
      <c r="C126" s="40" t="s">
        <v>180</v>
      </c>
      <c r="D126" s="40">
        <v>0</v>
      </c>
      <c r="E126" s="40">
        <v>28</v>
      </c>
      <c r="F126" s="40">
        <v>-7.8398443292826404E-10</v>
      </c>
      <c r="G126" s="40">
        <v>40816816.176404402</v>
      </c>
      <c r="H126" s="40">
        <v>13767782.2754902</v>
      </c>
      <c r="I126" s="40">
        <v>2837005.4754429599</v>
      </c>
      <c r="J126" s="40">
        <v>1082693.8103299199</v>
      </c>
      <c r="K126" s="40">
        <v>0</v>
      </c>
      <c r="L126" s="40">
        <v>114238.420873533</v>
      </c>
      <c r="M126" s="40">
        <v>0</v>
      </c>
      <c r="N126" s="40">
        <v>0</v>
      </c>
      <c r="O126" s="40">
        <v>0</v>
      </c>
      <c r="P126" s="40">
        <v>0</v>
      </c>
      <c r="Q126" s="40">
        <v>58618536.158541098</v>
      </c>
    </row>
    <row r="127" spans="1:17">
      <c r="A127" s="40" t="s">
        <v>55</v>
      </c>
      <c r="B127" s="40">
        <v>2</v>
      </c>
      <c r="C127" s="40" t="s">
        <v>182</v>
      </c>
      <c r="D127" s="40">
        <v>0</v>
      </c>
      <c r="E127" s="40">
        <v>220</v>
      </c>
      <c r="F127" s="40">
        <v>-1.25206156553759E-9</v>
      </c>
      <c r="G127" s="40">
        <v>119407084.199944</v>
      </c>
      <c r="H127" s="40">
        <v>40006169.666779198</v>
      </c>
      <c r="I127" s="40">
        <v>14341050.395455601</v>
      </c>
      <c r="J127" s="40">
        <v>2757026.3448458598</v>
      </c>
      <c r="K127" s="40">
        <v>1313703.4100734401</v>
      </c>
      <c r="L127" s="40">
        <v>449513.81312005001</v>
      </c>
      <c r="M127" s="40">
        <v>401796.50595715799</v>
      </c>
      <c r="N127" s="40">
        <v>233309.50329557501</v>
      </c>
      <c r="O127" s="40">
        <v>219271.781804292</v>
      </c>
      <c r="P127" s="40">
        <v>1320617.28373254</v>
      </c>
      <c r="Q127" s="40">
        <v>180449542.90500799</v>
      </c>
    </row>
    <row r="128" spans="1:17">
      <c r="A128" s="40" t="s">
        <v>55</v>
      </c>
      <c r="B128" s="40">
        <v>3</v>
      </c>
      <c r="C128" s="40" t="s">
        <v>181</v>
      </c>
    </row>
    <row r="129" spans="1:17">
      <c r="A129" s="40" t="s">
        <v>55</v>
      </c>
      <c r="B129" s="40">
        <v>3</v>
      </c>
      <c r="C129" s="40" t="s">
        <v>180</v>
      </c>
    </row>
    <row r="130" spans="1:17">
      <c r="A130" s="40" t="s">
        <v>55</v>
      </c>
      <c r="B130" s="40">
        <v>3</v>
      </c>
      <c r="C130" s="40" t="s">
        <v>182</v>
      </c>
      <c r="D130" s="40">
        <v>0</v>
      </c>
      <c r="E130" s="40">
        <v>83</v>
      </c>
      <c r="F130" s="40">
        <v>-2.3214852262754001E-10</v>
      </c>
      <c r="G130" s="40">
        <v>43611945.213235296</v>
      </c>
      <c r="H130" s="40">
        <v>5019845.9034301396</v>
      </c>
      <c r="I130" s="40">
        <v>949026.89345758595</v>
      </c>
      <c r="J130" s="40">
        <v>11552.461950049999</v>
      </c>
      <c r="K130" s="40">
        <v>11552.461950049999</v>
      </c>
      <c r="L130" s="40">
        <v>5776.2309750249997</v>
      </c>
      <c r="M130" s="40">
        <v>5776.2309750249997</v>
      </c>
      <c r="N130" s="40">
        <v>5776.2309750249997</v>
      </c>
      <c r="O130" s="40">
        <v>5776.2309750249997</v>
      </c>
      <c r="P130" s="40">
        <v>378852.49172327801</v>
      </c>
      <c r="Q130" s="40">
        <v>50005880.349646501</v>
      </c>
    </row>
    <row r="131" spans="1:17">
      <c r="A131" s="40" t="s">
        <v>55</v>
      </c>
      <c r="B131" s="40">
        <v>4</v>
      </c>
      <c r="C131" s="40" t="s">
        <v>181</v>
      </c>
    </row>
    <row r="132" spans="1:17">
      <c r="A132" s="40" t="s">
        <v>55</v>
      </c>
      <c r="B132" s="40">
        <v>4</v>
      </c>
      <c r="C132" s="40" t="s">
        <v>180</v>
      </c>
    </row>
    <row r="133" spans="1:17">
      <c r="A133" s="40" t="s">
        <v>55</v>
      </c>
      <c r="B133" s="40">
        <v>4</v>
      </c>
      <c r="C133" s="40" t="s">
        <v>182</v>
      </c>
      <c r="D133" s="40">
        <v>0</v>
      </c>
      <c r="E133" s="40">
        <v>93</v>
      </c>
      <c r="F133" s="40">
        <v>-3.1104718800634099E-10</v>
      </c>
      <c r="G133" s="40">
        <v>24468637.675253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24468637.675253</v>
      </c>
    </row>
    <row r="134" spans="1:17">
      <c r="A134" s="40" t="s">
        <v>55</v>
      </c>
      <c r="B134" s="40">
        <v>5</v>
      </c>
      <c r="C134" s="40" t="s">
        <v>181</v>
      </c>
    </row>
    <row r="135" spans="1:17">
      <c r="A135" s="40" t="s">
        <v>55</v>
      </c>
      <c r="B135" s="40">
        <v>5</v>
      </c>
      <c r="C135" s="40" t="s">
        <v>180</v>
      </c>
    </row>
    <row r="136" spans="1:17">
      <c r="A136" s="40" t="s">
        <v>55</v>
      </c>
      <c r="B136" s="40">
        <v>5</v>
      </c>
      <c r="C136" s="40" t="s">
        <v>182</v>
      </c>
    </row>
    <row r="137" spans="1:17">
      <c r="A137" s="40" t="s">
        <v>35</v>
      </c>
      <c r="B137" s="40">
        <v>1</v>
      </c>
      <c r="C137" s="40" t="s">
        <v>181</v>
      </c>
      <c r="D137" s="40">
        <v>0</v>
      </c>
      <c r="E137" s="40">
        <v>2948</v>
      </c>
      <c r="F137" s="40">
        <v>5026845724.4946499</v>
      </c>
      <c r="G137" s="40">
        <v>5223039565.4537001</v>
      </c>
      <c r="H137" s="40">
        <v>3970646732.2420101</v>
      </c>
      <c r="I137" s="40">
        <v>2735931578.7453699</v>
      </c>
      <c r="J137" s="40">
        <v>1021271357.36669</v>
      </c>
      <c r="K137" s="40">
        <v>846531167.46380997</v>
      </c>
      <c r="L137" s="40">
        <v>351543144.47535402</v>
      </c>
      <c r="M137" s="40">
        <v>325955705.66424298</v>
      </c>
      <c r="N137" s="40">
        <v>279250113.85523403</v>
      </c>
      <c r="O137" s="40">
        <v>251428334.02966401</v>
      </c>
      <c r="P137" s="40">
        <v>1596086705.1770699</v>
      </c>
      <c r="Q137" s="40">
        <v>21628530128.967701</v>
      </c>
    </row>
    <row r="138" spans="1:17">
      <c r="A138" s="40" t="s">
        <v>35</v>
      </c>
      <c r="B138" s="40">
        <v>1</v>
      </c>
      <c r="C138" s="40" t="s">
        <v>180</v>
      </c>
      <c r="D138" s="40">
        <v>0</v>
      </c>
      <c r="E138" s="40">
        <v>1500</v>
      </c>
      <c r="F138" s="40">
        <v>4909333852.0408201</v>
      </c>
      <c r="G138" s="40">
        <v>1476654825.23405</v>
      </c>
      <c r="H138" s="40">
        <v>1117169666.45994</v>
      </c>
      <c r="I138" s="40">
        <v>870587787.06023097</v>
      </c>
      <c r="J138" s="40">
        <v>343216499.78022599</v>
      </c>
      <c r="K138" s="40">
        <v>352021039.78879899</v>
      </c>
      <c r="L138" s="40">
        <v>144058363.10411799</v>
      </c>
      <c r="M138" s="40">
        <v>132657858.704532</v>
      </c>
      <c r="N138" s="40">
        <v>109541796.049686</v>
      </c>
      <c r="O138" s="40">
        <v>103088193.728862</v>
      </c>
      <c r="P138" s="40">
        <v>807804698.54494798</v>
      </c>
      <c r="Q138" s="40">
        <v>10366134580.496201</v>
      </c>
    </row>
    <row r="139" spans="1:17">
      <c r="A139" s="40" t="s">
        <v>35</v>
      </c>
      <c r="B139" s="40">
        <v>1</v>
      </c>
      <c r="C139" s="40" t="s">
        <v>182</v>
      </c>
      <c r="D139" s="40">
        <v>0</v>
      </c>
      <c r="E139" s="40">
        <v>2447</v>
      </c>
      <c r="F139" s="40">
        <v>278653586.74194801</v>
      </c>
      <c r="G139" s="40">
        <v>2296547738.9720302</v>
      </c>
      <c r="H139" s="40">
        <v>895447339.06886899</v>
      </c>
      <c r="I139" s="40">
        <v>308174719.87957102</v>
      </c>
      <c r="J139" s="40">
        <v>74746366.679122299</v>
      </c>
      <c r="K139" s="40">
        <v>48540675.946369998</v>
      </c>
      <c r="L139" s="40">
        <v>6206137.7579477001</v>
      </c>
      <c r="M139" s="40">
        <v>4589552.44462719</v>
      </c>
      <c r="N139" s="40">
        <v>8057778.4844895201</v>
      </c>
      <c r="O139" s="40">
        <v>4573234.5343647199</v>
      </c>
      <c r="P139" s="40">
        <v>190674263.45574099</v>
      </c>
      <c r="Q139" s="40">
        <v>4116211393.9650798</v>
      </c>
    </row>
    <row r="140" spans="1:17">
      <c r="A140" s="40" t="s">
        <v>35</v>
      </c>
      <c r="B140" s="40">
        <v>2</v>
      </c>
      <c r="C140" s="40" t="s">
        <v>181</v>
      </c>
      <c r="D140" s="40">
        <v>0</v>
      </c>
      <c r="E140" s="40">
        <v>220</v>
      </c>
      <c r="F140" s="40">
        <v>80914639.460921094</v>
      </c>
      <c r="G140" s="40">
        <v>593328148.50731397</v>
      </c>
      <c r="H140" s="40">
        <v>149690702.986211</v>
      </c>
      <c r="I140" s="40">
        <v>145091941.371389</v>
      </c>
      <c r="J140" s="40">
        <v>49776676.2388926</v>
      </c>
      <c r="K140" s="40">
        <v>28999407.4090278</v>
      </c>
      <c r="L140" s="40">
        <v>8714226.6262443401</v>
      </c>
      <c r="M140" s="40">
        <v>7184966.69333083</v>
      </c>
      <c r="N140" s="40">
        <v>6262853.4770269701</v>
      </c>
      <c r="O140" s="40">
        <v>5220103.026877</v>
      </c>
      <c r="P140" s="40">
        <v>11450596.842084</v>
      </c>
      <c r="Q140" s="40">
        <v>1086634262.6393199</v>
      </c>
    </row>
    <row r="141" spans="1:17">
      <c r="A141" s="40" t="s">
        <v>35</v>
      </c>
      <c r="B141" s="40">
        <v>2</v>
      </c>
      <c r="C141" s="40" t="s">
        <v>180</v>
      </c>
      <c r="D141" s="40">
        <v>0</v>
      </c>
      <c r="E141" s="40">
        <v>391</v>
      </c>
      <c r="F141" s="40">
        <v>7643246.1956704604</v>
      </c>
      <c r="G141" s="40">
        <v>297205262.04603302</v>
      </c>
      <c r="H141" s="40">
        <v>46506404.002780303</v>
      </c>
      <c r="I141" s="40">
        <v>10943232.590109801</v>
      </c>
      <c r="J141" s="40">
        <v>8384599.6251338497</v>
      </c>
      <c r="K141" s="40">
        <v>4404035.2691808399</v>
      </c>
      <c r="L141" s="40">
        <v>2784559.6706097801</v>
      </c>
      <c r="M141" s="40">
        <v>738694.45697912097</v>
      </c>
      <c r="N141" s="40">
        <v>532596.92047818901</v>
      </c>
      <c r="O141" s="40">
        <v>434346.45390675898</v>
      </c>
      <c r="P141" s="40">
        <v>2398900.6393017201</v>
      </c>
      <c r="Q141" s="40">
        <v>381975877.87018299</v>
      </c>
    </row>
    <row r="142" spans="1:17">
      <c r="A142" s="40" t="s">
        <v>35</v>
      </c>
      <c r="B142" s="40">
        <v>2</v>
      </c>
      <c r="C142" s="40" t="s">
        <v>182</v>
      </c>
      <c r="D142" s="40">
        <v>0</v>
      </c>
      <c r="E142" s="40">
        <v>6506</v>
      </c>
      <c r="F142" s="40">
        <v>1628214588.66749</v>
      </c>
      <c r="G142" s="40">
        <v>8617312002.3339291</v>
      </c>
      <c r="H142" s="40">
        <v>5694760379.1627903</v>
      </c>
      <c r="I142" s="40">
        <v>4166500396.3260798</v>
      </c>
      <c r="J142" s="40">
        <v>1537389487.47034</v>
      </c>
      <c r="K142" s="40">
        <v>1305525640.9193201</v>
      </c>
      <c r="L142" s="40">
        <v>610924458.69758606</v>
      </c>
      <c r="M142" s="40">
        <v>561677486.25854599</v>
      </c>
      <c r="N142" s="40">
        <v>515097303.78323001</v>
      </c>
      <c r="O142" s="40">
        <v>463873507.34863502</v>
      </c>
      <c r="P142" s="40">
        <v>2416623064.4342599</v>
      </c>
      <c r="Q142" s="40">
        <v>27517898315.402199</v>
      </c>
    </row>
    <row r="143" spans="1:17">
      <c r="A143" s="40" t="s">
        <v>35</v>
      </c>
      <c r="B143" s="40">
        <v>3</v>
      </c>
      <c r="C143" s="40" t="s">
        <v>181</v>
      </c>
    </row>
    <row r="144" spans="1:17">
      <c r="A144" s="40" t="s">
        <v>35</v>
      </c>
      <c r="B144" s="40">
        <v>3</v>
      </c>
      <c r="C144" s="40" t="s">
        <v>180</v>
      </c>
    </row>
    <row r="145" spans="1:17">
      <c r="A145" s="40" t="s">
        <v>35</v>
      </c>
      <c r="B145" s="40">
        <v>3</v>
      </c>
      <c r="C145" s="40" t="s">
        <v>182</v>
      </c>
      <c r="D145" s="40">
        <v>0</v>
      </c>
      <c r="E145" s="40">
        <v>686</v>
      </c>
      <c r="F145" s="40">
        <v>3.9097400872378801E-9</v>
      </c>
      <c r="G145" s="40">
        <v>127642082.755925</v>
      </c>
      <c r="H145" s="40">
        <v>4756898.5352724604</v>
      </c>
      <c r="I145" s="40">
        <v>1025301.5140146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133424282.805213</v>
      </c>
    </row>
    <row r="146" spans="1:17">
      <c r="A146" s="40" t="s">
        <v>35</v>
      </c>
      <c r="B146" s="40">
        <v>4</v>
      </c>
      <c r="C146" s="40" t="s">
        <v>181</v>
      </c>
    </row>
    <row r="147" spans="1:17">
      <c r="A147" s="40" t="s">
        <v>35</v>
      </c>
      <c r="B147" s="40">
        <v>4</v>
      </c>
      <c r="C147" s="40" t="s">
        <v>180</v>
      </c>
    </row>
    <row r="148" spans="1:17">
      <c r="A148" s="40" t="s">
        <v>35</v>
      </c>
      <c r="B148" s="40">
        <v>4</v>
      </c>
      <c r="C148" s="40" t="s">
        <v>182</v>
      </c>
      <c r="D148" s="40">
        <v>0</v>
      </c>
      <c r="E148" s="40">
        <v>2008</v>
      </c>
      <c r="F148" s="40">
        <v>4.28006075026133E-9</v>
      </c>
      <c r="G148" s="40">
        <v>1019101433.59874</v>
      </c>
      <c r="H148" s="40">
        <v>81798853.665000603</v>
      </c>
      <c r="I148" s="40">
        <v>16387860.617706399</v>
      </c>
      <c r="J148" s="40">
        <v>292327.51543169998</v>
      </c>
      <c r="K148" s="40">
        <v>258803.669604656</v>
      </c>
      <c r="L148" s="40">
        <v>108356.5181747</v>
      </c>
      <c r="M148" s="40">
        <v>0</v>
      </c>
      <c r="N148" s="40">
        <v>0</v>
      </c>
      <c r="O148" s="40">
        <v>0</v>
      </c>
      <c r="P148" s="40">
        <v>27709.572092536</v>
      </c>
      <c r="Q148" s="40">
        <v>1117975345.15675</v>
      </c>
    </row>
    <row r="149" spans="1:17">
      <c r="A149" s="40" t="s">
        <v>35</v>
      </c>
      <c r="B149" s="40">
        <v>5</v>
      </c>
      <c r="C149" s="40" t="s">
        <v>181</v>
      </c>
    </row>
    <row r="150" spans="1:17">
      <c r="A150" s="40" t="s">
        <v>35</v>
      </c>
      <c r="B150" s="40">
        <v>5</v>
      </c>
      <c r="C150" s="40" t="s">
        <v>180</v>
      </c>
    </row>
    <row r="151" spans="1:17">
      <c r="A151" s="40" t="s">
        <v>35</v>
      </c>
      <c r="B151" s="40">
        <v>5</v>
      </c>
      <c r="C151" s="40" t="s">
        <v>182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11"/>
  <sheetViews>
    <sheetView workbookViewId="0"/>
  </sheetViews>
  <sheetFormatPr defaultRowHeight="12.75"/>
  <sheetData>
    <row r="1" spans="1:17">
      <c r="A1" s="40" t="s">
        <v>0</v>
      </c>
      <c r="B1" s="40" t="s">
        <v>81</v>
      </c>
      <c r="C1" s="40" t="s">
        <v>179</v>
      </c>
      <c r="D1" s="40" t="s">
        <v>3</v>
      </c>
      <c r="E1" s="40" t="s">
        <v>4</v>
      </c>
      <c r="F1" s="40" t="s">
        <v>53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0" t="s">
        <v>11</v>
      </c>
      <c r="N1" s="40" t="s">
        <v>12</v>
      </c>
      <c r="O1" s="40" t="s">
        <v>13</v>
      </c>
      <c r="P1" s="40" t="s">
        <v>14</v>
      </c>
      <c r="Q1" s="40" t="s">
        <v>15</v>
      </c>
    </row>
    <row r="2" spans="1:17">
      <c r="A2" s="40" t="s">
        <v>16</v>
      </c>
      <c r="C2" s="40" t="s">
        <v>181</v>
      </c>
    </row>
    <row r="3" spans="1:17">
      <c r="A3" s="40" t="s">
        <v>16</v>
      </c>
      <c r="C3" s="40" t="s">
        <v>180</v>
      </c>
    </row>
    <row r="4" spans="1:17">
      <c r="A4" s="40" t="s">
        <v>16</v>
      </c>
      <c r="C4" s="40" t="s">
        <v>182</v>
      </c>
    </row>
    <row r="5" spans="1:17">
      <c r="A5" s="40" t="s">
        <v>16</v>
      </c>
      <c r="B5" s="40" t="s">
        <v>186</v>
      </c>
      <c r="C5" s="40" t="s">
        <v>181</v>
      </c>
      <c r="D5" s="40">
        <v>0</v>
      </c>
      <c r="E5" s="40">
        <v>684</v>
      </c>
      <c r="F5" s="40">
        <v>2410476.4295113301</v>
      </c>
      <c r="G5" s="40">
        <v>627184061.07397103</v>
      </c>
      <c r="H5" s="40">
        <v>252328561.49241501</v>
      </c>
      <c r="I5" s="40">
        <v>105621414.971223</v>
      </c>
      <c r="J5" s="40">
        <v>25258314.228609402</v>
      </c>
      <c r="K5" s="40">
        <v>7762007.44365454</v>
      </c>
      <c r="L5" s="40">
        <v>1733466.20026989</v>
      </c>
      <c r="M5" s="40">
        <v>4640693.4467712902</v>
      </c>
      <c r="N5" s="40">
        <v>7330391.6732810801</v>
      </c>
      <c r="O5" s="40">
        <v>2339361.7680694899</v>
      </c>
      <c r="P5" s="40">
        <v>5038430.9981414601</v>
      </c>
      <c r="Q5" s="40">
        <v>1041647179.72592</v>
      </c>
    </row>
    <row r="6" spans="1:17">
      <c r="A6" s="40" t="s">
        <v>16</v>
      </c>
      <c r="B6" s="40" t="s">
        <v>186</v>
      </c>
      <c r="C6" s="40" t="s">
        <v>180</v>
      </c>
      <c r="D6" s="40">
        <v>0</v>
      </c>
      <c r="E6" s="40">
        <v>1615</v>
      </c>
      <c r="F6" s="40">
        <v>6228270.0293153198</v>
      </c>
      <c r="G6" s="40">
        <v>1872084381.81866</v>
      </c>
      <c r="H6" s="40">
        <v>600457376.417624</v>
      </c>
      <c r="I6" s="40">
        <v>168265087.01312</v>
      </c>
      <c r="J6" s="40">
        <v>59252311.574853197</v>
      </c>
      <c r="K6" s="40">
        <v>43923571.819827698</v>
      </c>
      <c r="L6" s="40">
        <v>13579271.844667001</v>
      </c>
      <c r="M6" s="40">
        <v>10968592.9664871</v>
      </c>
      <c r="N6" s="40">
        <v>9273429.5767873097</v>
      </c>
      <c r="O6" s="40">
        <v>10894171.291992299</v>
      </c>
      <c r="P6" s="40">
        <v>30896055.664511099</v>
      </c>
      <c r="Q6" s="40">
        <v>2825822520.0178399</v>
      </c>
    </row>
    <row r="7" spans="1:17">
      <c r="A7" s="40" t="s">
        <v>16</v>
      </c>
      <c r="B7" s="40" t="s">
        <v>186</v>
      </c>
      <c r="C7" s="40" t="s">
        <v>182</v>
      </c>
      <c r="D7" s="40">
        <v>0</v>
      </c>
      <c r="E7" s="40">
        <v>419</v>
      </c>
      <c r="F7" s="40">
        <v>-1.3233147910796101E-10</v>
      </c>
      <c r="G7" s="40">
        <v>261306671.59332001</v>
      </c>
      <c r="H7" s="40">
        <v>73213870.034405097</v>
      </c>
      <c r="I7" s="40">
        <v>9340523.6013297997</v>
      </c>
      <c r="J7" s="40">
        <v>4146203.0621327399</v>
      </c>
      <c r="K7" s="40">
        <v>2758825.7214420498</v>
      </c>
      <c r="L7" s="40">
        <v>1234412.5939009599</v>
      </c>
      <c r="M7" s="40">
        <v>431506.334064316</v>
      </c>
      <c r="N7" s="40">
        <v>148359.326013468</v>
      </c>
      <c r="O7" s="40">
        <v>0</v>
      </c>
      <c r="P7" s="40">
        <v>0</v>
      </c>
      <c r="Q7" s="40">
        <v>352580372.266608</v>
      </c>
    </row>
    <row r="8" spans="1:17">
      <c r="A8" s="40" t="s">
        <v>16</v>
      </c>
      <c r="B8" s="40" t="s">
        <v>184</v>
      </c>
      <c r="C8" s="40" t="s">
        <v>181</v>
      </c>
      <c r="D8" s="40">
        <v>0</v>
      </c>
      <c r="E8" s="40">
        <v>17</v>
      </c>
      <c r="F8" s="40">
        <v>-2.0918378140777301E-11</v>
      </c>
      <c r="G8" s="40">
        <v>4064168.2778007798</v>
      </c>
      <c r="H8" s="40">
        <v>641949.95082226396</v>
      </c>
      <c r="I8" s="40">
        <v>0</v>
      </c>
      <c r="J8" s="40">
        <v>138661.426789196</v>
      </c>
      <c r="K8" s="40">
        <v>296345.76306650002</v>
      </c>
      <c r="L8" s="40">
        <v>16662.489165761999</v>
      </c>
      <c r="M8" s="40">
        <v>0</v>
      </c>
      <c r="N8" s="40">
        <v>0</v>
      </c>
      <c r="O8" s="40">
        <v>0</v>
      </c>
      <c r="P8" s="40">
        <v>0</v>
      </c>
      <c r="Q8" s="40">
        <v>5157787.9076445</v>
      </c>
    </row>
    <row r="9" spans="1:17">
      <c r="A9" s="40" t="s">
        <v>16</v>
      </c>
      <c r="B9" s="40" t="s">
        <v>184</v>
      </c>
      <c r="C9" s="40" t="s">
        <v>180</v>
      </c>
      <c r="D9" s="40">
        <v>0</v>
      </c>
      <c r="E9" s="40">
        <v>59</v>
      </c>
      <c r="F9" s="40">
        <v>1094.7465244646801</v>
      </c>
      <c r="G9" s="40">
        <v>16446071.958833899</v>
      </c>
      <c r="H9" s="40">
        <v>1517090.1145406601</v>
      </c>
      <c r="I9" s="40">
        <v>1631482.0180025001</v>
      </c>
      <c r="J9" s="40">
        <v>4767900.4044550797</v>
      </c>
      <c r="K9" s="40">
        <v>655112.36641571601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25018751.6087723</v>
      </c>
    </row>
    <row r="10" spans="1:17">
      <c r="A10" s="40" t="s">
        <v>16</v>
      </c>
      <c r="B10" s="40" t="s">
        <v>184</v>
      </c>
      <c r="C10" s="40" t="s">
        <v>182</v>
      </c>
      <c r="D10" s="40">
        <v>0</v>
      </c>
      <c r="E10" s="40">
        <v>286</v>
      </c>
      <c r="F10" s="40">
        <v>1078049.16465322</v>
      </c>
      <c r="G10" s="40">
        <v>104908184.765569</v>
      </c>
      <c r="H10" s="40">
        <v>18372901.864301901</v>
      </c>
      <c r="I10" s="40">
        <v>6601819.2096110797</v>
      </c>
      <c r="J10" s="40">
        <v>1821352.7663237201</v>
      </c>
      <c r="K10" s="40">
        <v>813121.60749821796</v>
      </c>
      <c r="L10" s="40">
        <v>405340.73016044998</v>
      </c>
      <c r="M10" s="40">
        <v>405340.73016044998</v>
      </c>
      <c r="N10" s="40">
        <v>405340.73016044998</v>
      </c>
      <c r="O10" s="40">
        <v>51561.770177128099</v>
      </c>
      <c r="P10" s="40">
        <v>59656.373558032297</v>
      </c>
      <c r="Q10" s="40">
        <v>134922669.71217301</v>
      </c>
    </row>
    <row r="11" spans="1:17">
      <c r="A11" s="40" t="s">
        <v>16</v>
      </c>
      <c r="B11" s="40" t="s">
        <v>187</v>
      </c>
      <c r="C11" s="40" t="s">
        <v>181</v>
      </c>
      <c r="D11" s="40">
        <v>0</v>
      </c>
      <c r="E11" s="40">
        <v>125</v>
      </c>
      <c r="F11" s="40">
        <v>3832.4878984259499</v>
      </c>
      <c r="G11" s="40">
        <v>78058346.933425501</v>
      </c>
      <c r="H11" s="40">
        <v>17235115.7064909</v>
      </c>
      <c r="I11" s="40">
        <v>11231067.841863099</v>
      </c>
      <c r="J11" s="40">
        <v>549739.04261003702</v>
      </c>
      <c r="K11" s="40">
        <v>1751324.16888914</v>
      </c>
      <c r="L11" s="40">
        <v>0</v>
      </c>
      <c r="M11" s="40">
        <v>0</v>
      </c>
      <c r="N11" s="40">
        <v>0</v>
      </c>
      <c r="O11" s="40">
        <v>0</v>
      </c>
      <c r="P11" s="40">
        <v>5467152.85786564</v>
      </c>
      <c r="Q11" s="40">
        <v>114296579.03904299</v>
      </c>
    </row>
    <row r="12" spans="1:17">
      <c r="A12" s="40" t="s">
        <v>16</v>
      </c>
      <c r="B12" s="40" t="s">
        <v>187</v>
      </c>
      <c r="C12" s="40" t="s">
        <v>180</v>
      </c>
      <c r="D12" s="40">
        <v>0</v>
      </c>
      <c r="E12" s="40">
        <v>266</v>
      </c>
      <c r="F12" s="40">
        <v>839623.51143682795</v>
      </c>
      <c r="G12" s="40">
        <v>160514096.834932</v>
      </c>
      <c r="H12" s="40">
        <v>61860555.627882399</v>
      </c>
      <c r="I12" s="40">
        <v>16979920.2393413</v>
      </c>
      <c r="J12" s="40">
        <v>3202292.6790913502</v>
      </c>
      <c r="K12" s="40">
        <v>1361298.7891582099</v>
      </c>
      <c r="L12" s="40">
        <v>764195.98468750098</v>
      </c>
      <c r="M12" s="40">
        <v>0</v>
      </c>
      <c r="N12" s="40">
        <v>0</v>
      </c>
      <c r="O12" s="40">
        <v>0</v>
      </c>
      <c r="P12" s="40">
        <v>387501.90295958298</v>
      </c>
      <c r="Q12" s="40">
        <v>245909485.569489</v>
      </c>
    </row>
    <row r="13" spans="1:17">
      <c r="A13" s="40" t="s">
        <v>16</v>
      </c>
      <c r="B13" s="40" t="s">
        <v>187</v>
      </c>
      <c r="C13" s="40" t="s">
        <v>182</v>
      </c>
      <c r="D13" s="40">
        <v>0</v>
      </c>
      <c r="E13" s="40">
        <v>412</v>
      </c>
      <c r="F13" s="40">
        <v>-1.16834542041033E-9</v>
      </c>
      <c r="G13" s="40">
        <v>200213980.80601501</v>
      </c>
      <c r="H13" s="40">
        <v>24220445.3427587</v>
      </c>
      <c r="I13" s="40">
        <v>3243229.24058638</v>
      </c>
      <c r="J13" s="40">
        <v>0</v>
      </c>
      <c r="K13" s="40">
        <v>0</v>
      </c>
      <c r="L13" s="40">
        <v>0</v>
      </c>
      <c r="M13" s="40">
        <v>0</v>
      </c>
      <c r="N13" s="40">
        <v>96571.257842454594</v>
      </c>
      <c r="O13" s="40">
        <v>73271.282375701296</v>
      </c>
      <c r="P13" s="40">
        <v>0</v>
      </c>
      <c r="Q13" s="40">
        <v>227847497.92957801</v>
      </c>
    </row>
    <row r="14" spans="1:17">
      <c r="A14" s="40" t="s">
        <v>16</v>
      </c>
      <c r="B14" s="40" t="s">
        <v>83</v>
      </c>
      <c r="C14" s="40" t="s">
        <v>181</v>
      </c>
      <c r="D14" s="40">
        <v>0</v>
      </c>
      <c r="E14" s="40">
        <v>3</v>
      </c>
      <c r="F14" s="40">
        <v>2.5465851649642E-11</v>
      </c>
      <c r="G14" s="40">
        <v>841423.54392308998</v>
      </c>
      <c r="H14" s="40">
        <v>356679.546405442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1198103.0903285299</v>
      </c>
    </row>
    <row r="15" spans="1:17">
      <c r="A15" s="40" t="s">
        <v>16</v>
      </c>
      <c r="B15" s="40" t="s">
        <v>83</v>
      </c>
      <c r="C15" s="40" t="s">
        <v>180</v>
      </c>
      <c r="D15" s="40">
        <v>0</v>
      </c>
      <c r="E15" s="40">
        <v>13</v>
      </c>
      <c r="F15" s="40">
        <v>143.94078789237199</v>
      </c>
      <c r="G15" s="40">
        <v>4998976.2732335702</v>
      </c>
      <c r="H15" s="40">
        <v>3343047.0838671299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8342167.29788859</v>
      </c>
    </row>
    <row r="16" spans="1:17">
      <c r="A16" s="40" t="s">
        <v>16</v>
      </c>
      <c r="B16" s="40" t="s">
        <v>83</v>
      </c>
      <c r="C16" s="40" t="s">
        <v>182</v>
      </c>
      <c r="D16" s="40">
        <v>0</v>
      </c>
      <c r="E16" s="40">
        <v>190</v>
      </c>
      <c r="F16" s="40">
        <v>745349.72877144895</v>
      </c>
      <c r="G16" s="40">
        <v>13125449.52045</v>
      </c>
      <c r="H16" s="40">
        <v>2765951.2974068099</v>
      </c>
      <c r="I16" s="40">
        <v>10791271.655161399</v>
      </c>
      <c r="J16" s="40">
        <v>4948725.7339137299</v>
      </c>
      <c r="K16" s="40">
        <v>3315369.1219402002</v>
      </c>
      <c r="L16" s="40">
        <v>1134741.9201452599</v>
      </c>
      <c r="M16" s="40">
        <v>1492663.8331349101</v>
      </c>
      <c r="N16" s="40">
        <v>220595.64303759599</v>
      </c>
      <c r="O16" s="40">
        <v>860530.88386430196</v>
      </c>
      <c r="P16" s="40">
        <v>1933165.5268484999</v>
      </c>
      <c r="Q16" s="40">
        <v>41333814.864674203</v>
      </c>
    </row>
    <row r="17" spans="1:17">
      <c r="A17" s="40" t="s">
        <v>16</v>
      </c>
      <c r="B17" s="40" t="s">
        <v>185</v>
      </c>
      <c r="C17" s="40" t="s">
        <v>181</v>
      </c>
      <c r="D17" s="40">
        <v>0</v>
      </c>
      <c r="E17" s="40">
        <v>11</v>
      </c>
      <c r="F17" s="40">
        <v>123.172446702592</v>
      </c>
      <c r="G17" s="40">
        <v>4544176.8649548301</v>
      </c>
      <c r="H17" s="40">
        <v>1985014.3315912001</v>
      </c>
      <c r="I17" s="40">
        <v>458740.993873987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6988055.3628667304</v>
      </c>
    </row>
    <row r="18" spans="1:17">
      <c r="A18" s="40" t="s">
        <v>16</v>
      </c>
      <c r="B18" s="40" t="s">
        <v>185</v>
      </c>
      <c r="C18" s="40" t="s">
        <v>180</v>
      </c>
      <c r="D18" s="40">
        <v>0</v>
      </c>
      <c r="E18" s="40">
        <v>16</v>
      </c>
      <c r="F18" s="40">
        <v>1060.3996748817301</v>
      </c>
      <c r="G18" s="40">
        <v>6525304.0766430497</v>
      </c>
      <c r="H18" s="40">
        <v>151236.63524429299</v>
      </c>
      <c r="I18" s="40">
        <v>671069.30516225204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7348670.4167244704</v>
      </c>
    </row>
    <row r="19" spans="1:17">
      <c r="A19" s="40" t="s">
        <v>16</v>
      </c>
      <c r="B19" s="40" t="s">
        <v>185</v>
      </c>
      <c r="C19" s="40" t="s">
        <v>182</v>
      </c>
      <c r="D19" s="40">
        <v>0</v>
      </c>
      <c r="E19" s="40">
        <v>221</v>
      </c>
      <c r="F19" s="40">
        <v>279113.54787039198</v>
      </c>
      <c r="G19" s="40">
        <v>32406053.401506901</v>
      </c>
      <c r="H19" s="40">
        <v>4069874.3316825302</v>
      </c>
      <c r="I19" s="40">
        <v>2099398.7435400598</v>
      </c>
      <c r="J19" s="40">
        <v>335459.05484186299</v>
      </c>
      <c r="K19" s="40">
        <v>3515.9666804499998</v>
      </c>
      <c r="L19" s="40">
        <v>1757.9833402249999</v>
      </c>
      <c r="M19" s="40">
        <v>1757.9833402249999</v>
      </c>
      <c r="N19" s="40">
        <v>1757.9833402249999</v>
      </c>
      <c r="O19" s="40">
        <v>1757.9833402249999</v>
      </c>
      <c r="P19" s="40">
        <v>374275.74528105301</v>
      </c>
      <c r="Q19" s="40">
        <v>39574722.724764101</v>
      </c>
    </row>
    <row r="20" spans="1:17">
      <c r="A20" s="40" t="s">
        <v>16</v>
      </c>
      <c r="B20" s="40" t="s">
        <v>84</v>
      </c>
      <c r="C20" s="40" t="s">
        <v>181</v>
      </c>
      <c r="D20" s="40">
        <v>0</v>
      </c>
      <c r="E20" s="40">
        <v>2320</v>
      </c>
      <c r="F20" s="40">
        <v>53709659.605192102</v>
      </c>
      <c r="G20" s="40">
        <v>2540722908.1260099</v>
      </c>
      <c r="H20" s="40">
        <v>2386427181.1687698</v>
      </c>
      <c r="I20" s="40">
        <v>1509263115.20419</v>
      </c>
      <c r="J20" s="40">
        <v>428305203.04652101</v>
      </c>
      <c r="K20" s="40">
        <v>236463587.743916</v>
      </c>
      <c r="L20" s="40">
        <v>73980070.356900096</v>
      </c>
      <c r="M20" s="40">
        <v>49102202.235585101</v>
      </c>
      <c r="N20" s="40">
        <v>23986992.7875011</v>
      </c>
      <c r="O20" s="40">
        <v>16670663.339500999</v>
      </c>
      <c r="P20" s="40">
        <v>167094006.24570599</v>
      </c>
      <c r="Q20" s="40">
        <v>7485725589.8597898</v>
      </c>
    </row>
    <row r="21" spans="1:17">
      <c r="A21" s="40" t="s">
        <v>16</v>
      </c>
      <c r="B21" s="40" t="s">
        <v>84</v>
      </c>
      <c r="C21" s="40" t="s">
        <v>180</v>
      </c>
      <c r="D21" s="40">
        <v>0</v>
      </c>
      <c r="E21" s="40">
        <v>8554</v>
      </c>
      <c r="F21" s="40">
        <v>118278933.621078</v>
      </c>
      <c r="G21" s="40">
        <v>11139846632.732599</v>
      </c>
      <c r="H21" s="40">
        <v>11226226087.578699</v>
      </c>
      <c r="I21" s="40">
        <v>7900633001.3037901</v>
      </c>
      <c r="J21" s="40">
        <v>2069292606.8073299</v>
      </c>
      <c r="K21" s="40">
        <v>1132330305.41663</v>
      </c>
      <c r="L21" s="40">
        <v>323484605.09268498</v>
      </c>
      <c r="M21" s="40">
        <v>211669324.98486599</v>
      </c>
      <c r="N21" s="40">
        <v>138076043.001479</v>
      </c>
      <c r="O21" s="40">
        <v>97236239.591703102</v>
      </c>
      <c r="P21" s="40">
        <v>872814494.79991698</v>
      </c>
      <c r="Q21" s="40">
        <v>35229888274.930702</v>
      </c>
    </row>
    <row r="22" spans="1:17">
      <c r="A22" s="40" t="s">
        <v>16</v>
      </c>
      <c r="B22" s="40" t="s">
        <v>84</v>
      </c>
      <c r="C22" s="40" t="s">
        <v>182</v>
      </c>
      <c r="D22" s="40">
        <v>0</v>
      </c>
      <c r="E22" s="40">
        <v>1295</v>
      </c>
      <c r="F22" s="40">
        <v>2252.9810899792401</v>
      </c>
      <c r="G22" s="40">
        <v>1237906395.10921</v>
      </c>
      <c r="H22" s="40">
        <v>798054186.46102798</v>
      </c>
      <c r="I22" s="40">
        <v>346679509.65684199</v>
      </c>
      <c r="J22" s="40">
        <v>63921485.075793304</v>
      </c>
      <c r="K22" s="40">
        <v>32638201.215128101</v>
      </c>
      <c r="L22" s="40">
        <v>9936210.9806659706</v>
      </c>
      <c r="M22" s="40">
        <v>5983770.1724084802</v>
      </c>
      <c r="N22" s="40">
        <v>4490491.4996234598</v>
      </c>
      <c r="O22" s="40">
        <v>3571885.42841763</v>
      </c>
      <c r="P22" s="40">
        <v>31642262.194723301</v>
      </c>
      <c r="Q22" s="40">
        <v>2534826650.77492</v>
      </c>
    </row>
    <row r="23" spans="1:17">
      <c r="A23" s="40" t="s">
        <v>29</v>
      </c>
      <c r="C23" s="40" t="s">
        <v>181</v>
      </c>
    </row>
    <row r="24" spans="1:17">
      <c r="A24" s="40" t="s">
        <v>29</v>
      </c>
      <c r="C24" s="40" t="s">
        <v>180</v>
      </c>
    </row>
    <row r="25" spans="1:17">
      <c r="A25" s="40" t="s">
        <v>29</v>
      </c>
      <c r="C25" s="40" t="s">
        <v>182</v>
      </c>
    </row>
    <row r="26" spans="1:17">
      <c r="A26" s="40" t="s">
        <v>29</v>
      </c>
      <c r="B26" s="40" t="s">
        <v>186</v>
      </c>
      <c r="C26" s="40" t="s">
        <v>181</v>
      </c>
      <c r="D26" s="40">
        <v>0</v>
      </c>
      <c r="E26" s="40">
        <v>357</v>
      </c>
      <c r="F26" s="40">
        <v>5336.9095303472996</v>
      </c>
      <c r="G26" s="40">
        <v>943363864.99311996</v>
      </c>
      <c r="H26" s="40">
        <v>303027484.81490803</v>
      </c>
      <c r="I26" s="40">
        <v>129574237.16517401</v>
      </c>
      <c r="J26" s="40">
        <v>48871341.849407598</v>
      </c>
      <c r="K26" s="40">
        <v>41237467.530813299</v>
      </c>
      <c r="L26" s="40">
        <v>21541506.061904602</v>
      </c>
      <c r="M26" s="40">
        <v>21543928.890186802</v>
      </c>
      <c r="N26" s="40">
        <v>16728102.0215689</v>
      </c>
      <c r="O26" s="40">
        <v>13885515.920901099</v>
      </c>
      <c r="P26" s="40">
        <v>47443950.196695998</v>
      </c>
      <c r="Q26" s="40">
        <v>1587222736.3542099</v>
      </c>
    </row>
    <row r="27" spans="1:17">
      <c r="A27" s="40" t="s">
        <v>29</v>
      </c>
      <c r="B27" s="40" t="s">
        <v>186</v>
      </c>
      <c r="C27" s="40" t="s">
        <v>180</v>
      </c>
      <c r="D27" s="40">
        <v>0</v>
      </c>
      <c r="E27" s="40">
        <v>121</v>
      </c>
      <c r="F27" s="40">
        <v>4672.9196153652101</v>
      </c>
      <c r="G27" s="40">
        <v>265863663.28031299</v>
      </c>
      <c r="H27" s="40">
        <v>62366891.126901403</v>
      </c>
      <c r="I27" s="40">
        <v>22994861.462434001</v>
      </c>
      <c r="J27" s="40">
        <v>12029598.965505</v>
      </c>
      <c r="K27" s="40">
        <v>4455570.7383116903</v>
      </c>
      <c r="L27" s="40">
        <v>971298.28569159098</v>
      </c>
      <c r="M27" s="40">
        <v>725009.65784318605</v>
      </c>
      <c r="N27" s="40">
        <v>623581.80482552503</v>
      </c>
      <c r="O27" s="40">
        <v>623581.80482552503</v>
      </c>
      <c r="P27" s="40">
        <v>5214718.05031313</v>
      </c>
      <c r="Q27" s="40">
        <v>375873448.09658003</v>
      </c>
    </row>
    <row r="28" spans="1:17">
      <c r="A28" s="40" t="s">
        <v>29</v>
      </c>
      <c r="B28" s="40" t="s">
        <v>186</v>
      </c>
      <c r="C28" s="40" t="s">
        <v>182</v>
      </c>
      <c r="D28" s="40">
        <v>0</v>
      </c>
      <c r="E28" s="40">
        <v>451</v>
      </c>
      <c r="F28" s="40">
        <v>93530893.174149901</v>
      </c>
      <c r="G28" s="40">
        <v>390483322.271469</v>
      </c>
      <c r="H28" s="40">
        <v>119971890.91584501</v>
      </c>
      <c r="I28" s="40">
        <v>70070067.677688003</v>
      </c>
      <c r="J28" s="40">
        <v>19508735.3893728</v>
      </c>
      <c r="K28" s="40">
        <v>12062018.090262201</v>
      </c>
      <c r="L28" s="40">
        <v>2515466.8177780998</v>
      </c>
      <c r="M28" s="40">
        <v>2743270.8478251598</v>
      </c>
      <c r="N28" s="40">
        <v>1437116.6863806499</v>
      </c>
      <c r="O28" s="40">
        <v>1135657.2377853501</v>
      </c>
      <c r="P28" s="40">
        <v>16592167.283695299</v>
      </c>
      <c r="Q28" s="40">
        <v>730050606.39225197</v>
      </c>
    </row>
    <row r="29" spans="1:17">
      <c r="A29" s="40" t="s">
        <v>29</v>
      </c>
      <c r="B29" s="40" t="s">
        <v>184</v>
      </c>
      <c r="C29" s="40" t="s">
        <v>181</v>
      </c>
      <c r="D29" s="40">
        <v>0</v>
      </c>
      <c r="E29" s="40">
        <v>8</v>
      </c>
      <c r="F29" s="40">
        <v>-6.1118043959140798E-10</v>
      </c>
      <c r="G29" s="40">
        <v>4439433.9750221903</v>
      </c>
      <c r="H29" s="40">
        <v>3804275.9482469</v>
      </c>
      <c r="I29" s="40">
        <v>1194028.8975915201</v>
      </c>
      <c r="J29" s="40">
        <v>0</v>
      </c>
      <c r="K29" s="40">
        <v>226840.974340897</v>
      </c>
      <c r="L29" s="40">
        <v>642668.48109082505</v>
      </c>
      <c r="M29" s="40">
        <v>642668.48109082505</v>
      </c>
      <c r="N29" s="40">
        <v>642668.48109082505</v>
      </c>
      <c r="O29" s="40">
        <v>339422.11239341099</v>
      </c>
      <c r="P29" s="40">
        <v>4289769.7762291403</v>
      </c>
      <c r="Q29" s="40">
        <v>16221777.1270965</v>
      </c>
    </row>
    <row r="30" spans="1:17">
      <c r="A30" s="40" t="s">
        <v>29</v>
      </c>
      <c r="B30" s="40" t="s">
        <v>184</v>
      </c>
      <c r="C30" s="40" t="s">
        <v>180</v>
      </c>
      <c r="D30" s="40">
        <v>0</v>
      </c>
      <c r="E30" s="40">
        <v>8</v>
      </c>
      <c r="F30" s="40">
        <v>-1.4042598195374E-9</v>
      </c>
      <c r="G30" s="40">
        <v>20920051.773534499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20920051.773534499</v>
      </c>
    </row>
    <row r="31" spans="1:17">
      <c r="A31" s="40" t="s">
        <v>29</v>
      </c>
      <c r="B31" s="40" t="s">
        <v>184</v>
      </c>
      <c r="C31" s="40" t="s">
        <v>182</v>
      </c>
      <c r="D31" s="40">
        <v>0</v>
      </c>
      <c r="E31" s="40">
        <v>170</v>
      </c>
      <c r="F31" s="40">
        <v>5.8753357734531195E-10</v>
      </c>
      <c r="G31" s="40">
        <v>71689770.601011798</v>
      </c>
      <c r="H31" s="40">
        <v>6143713.3029044596</v>
      </c>
      <c r="I31" s="40">
        <v>199907.8198313</v>
      </c>
      <c r="J31" s="40">
        <v>99953.909915650001</v>
      </c>
      <c r="K31" s="40">
        <v>99953.909915650103</v>
      </c>
      <c r="L31" s="40">
        <v>401251.84615230298</v>
      </c>
      <c r="M31" s="40">
        <v>49976.954957825001</v>
      </c>
      <c r="N31" s="40">
        <v>49976.954957825001</v>
      </c>
      <c r="O31" s="40">
        <v>49976.954957825001</v>
      </c>
      <c r="P31" s="40">
        <v>830973.64151577803</v>
      </c>
      <c r="Q31" s="40">
        <v>79615455.896120399</v>
      </c>
    </row>
    <row r="32" spans="1:17">
      <c r="A32" s="40" t="s">
        <v>29</v>
      </c>
      <c r="B32" s="40" t="s">
        <v>187</v>
      </c>
      <c r="C32" s="40" t="s">
        <v>181</v>
      </c>
      <c r="D32" s="40">
        <v>0</v>
      </c>
      <c r="E32" s="40">
        <v>37</v>
      </c>
      <c r="F32" s="40">
        <v>1.24055077321827E-9</v>
      </c>
      <c r="G32" s="40">
        <v>50377036.842267901</v>
      </c>
      <c r="H32" s="40">
        <v>4543924.0873209601</v>
      </c>
      <c r="I32" s="40">
        <v>13046134.272249401</v>
      </c>
      <c r="J32" s="40">
        <v>0</v>
      </c>
      <c r="K32" s="40">
        <v>529097.44036701997</v>
      </c>
      <c r="L32" s="40">
        <v>0</v>
      </c>
      <c r="M32" s="40">
        <v>402189.43727780599</v>
      </c>
      <c r="N32" s="40">
        <v>222441.44235062701</v>
      </c>
      <c r="O32" s="40">
        <v>0</v>
      </c>
      <c r="P32" s="40">
        <v>0</v>
      </c>
      <c r="Q32" s="40">
        <v>69120823.521833703</v>
      </c>
    </row>
    <row r="33" spans="1:17">
      <c r="A33" s="40" t="s">
        <v>29</v>
      </c>
      <c r="B33" s="40" t="s">
        <v>187</v>
      </c>
      <c r="C33" s="40" t="s">
        <v>180</v>
      </c>
      <c r="D33" s="40">
        <v>0</v>
      </c>
      <c r="E33" s="40">
        <v>22</v>
      </c>
      <c r="F33" s="40">
        <v>1.0077201295643999E-9</v>
      </c>
      <c r="G33" s="40">
        <v>24703016.705295201</v>
      </c>
      <c r="H33" s="40">
        <v>1915045.4455210499</v>
      </c>
      <c r="I33" s="40">
        <v>40797.284425444297</v>
      </c>
      <c r="J33" s="40">
        <v>567076.80817430699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27225936.243416</v>
      </c>
    </row>
    <row r="34" spans="1:17">
      <c r="A34" s="40" t="s">
        <v>29</v>
      </c>
      <c r="B34" s="40" t="s">
        <v>187</v>
      </c>
      <c r="C34" s="40" t="s">
        <v>182</v>
      </c>
      <c r="D34" s="40">
        <v>0</v>
      </c>
      <c r="E34" s="40">
        <v>127</v>
      </c>
      <c r="F34" s="40">
        <v>-1.3574208423960999E-9</v>
      </c>
      <c r="G34" s="40">
        <v>82676389.705006495</v>
      </c>
      <c r="H34" s="40">
        <v>11070466.784566101</v>
      </c>
      <c r="I34" s="40">
        <v>723369.03662380797</v>
      </c>
      <c r="J34" s="40">
        <v>3033262.8563460899</v>
      </c>
      <c r="K34" s="40">
        <v>2455149.3048628001</v>
      </c>
      <c r="L34" s="40">
        <v>726998.952635066</v>
      </c>
      <c r="M34" s="40">
        <v>0</v>
      </c>
      <c r="N34" s="40">
        <v>0</v>
      </c>
      <c r="O34" s="40">
        <v>0</v>
      </c>
      <c r="P34" s="40">
        <v>383975.251616024</v>
      </c>
      <c r="Q34" s="40">
        <v>101069611.891656</v>
      </c>
    </row>
    <row r="35" spans="1:17">
      <c r="A35" s="40" t="s">
        <v>29</v>
      </c>
      <c r="B35" s="40" t="s">
        <v>83</v>
      </c>
      <c r="C35" s="40" t="s">
        <v>181</v>
      </c>
      <c r="D35" s="40">
        <v>0</v>
      </c>
      <c r="E35" s="40">
        <v>19</v>
      </c>
      <c r="F35" s="40">
        <v>1.4915713109076E-9</v>
      </c>
      <c r="G35" s="40">
        <v>37267879.204853997</v>
      </c>
      <c r="H35" s="40">
        <v>28490207.573346201</v>
      </c>
      <c r="I35" s="40">
        <v>13203241.6631629</v>
      </c>
      <c r="J35" s="40">
        <v>5233929.9633857301</v>
      </c>
      <c r="K35" s="40">
        <v>2225346.27739307</v>
      </c>
      <c r="L35" s="40">
        <v>1004059.62774565</v>
      </c>
      <c r="M35" s="40">
        <v>514257.18580300699</v>
      </c>
      <c r="N35" s="40">
        <v>409604.96426890302</v>
      </c>
      <c r="O35" s="40">
        <v>175248.53661735501</v>
      </c>
      <c r="P35" s="40">
        <v>0</v>
      </c>
      <c r="Q35" s="40">
        <v>88523774.996576697</v>
      </c>
    </row>
    <row r="36" spans="1:17">
      <c r="A36" s="40" t="s">
        <v>29</v>
      </c>
      <c r="B36" s="40" t="s">
        <v>83</v>
      </c>
      <c r="C36" s="40" t="s">
        <v>180</v>
      </c>
      <c r="D36" s="40">
        <v>0</v>
      </c>
      <c r="E36" s="40">
        <v>4</v>
      </c>
      <c r="F36" s="40">
        <v>7.27595761418343E-10</v>
      </c>
      <c r="G36" s="40">
        <v>7687551.6056733299</v>
      </c>
      <c r="H36" s="40">
        <v>6237324.8911183001</v>
      </c>
      <c r="I36" s="40">
        <v>6025185.0667560799</v>
      </c>
      <c r="J36" s="40">
        <v>755601.91960712499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20705663.4831548</v>
      </c>
    </row>
    <row r="37" spans="1:17">
      <c r="A37" s="40" t="s">
        <v>29</v>
      </c>
      <c r="B37" s="40" t="s">
        <v>83</v>
      </c>
      <c r="C37" s="40" t="s">
        <v>182</v>
      </c>
      <c r="D37" s="40">
        <v>0</v>
      </c>
      <c r="E37" s="40">
        <v>360</v>
      </c>
      <c r="F37" s="40">
        <v>-1.0041105724667401E-9</v>
      </c>
      <c r="G37" s="40">
        <v>93822452.986520901</v>
      </c>
      <c r="H37" s="40">
        <v>51994216.286274098</v>
      </c>
      <c r="I37" s="40">
        <v>25497242.503731199</v>
      </c>
      <c r="J37" s="40">
        <v>2862625.3005480799</v>
      </c>
      <c r="K37" s="40">
        <v>1819261.6166556999</v>
      </c>
      <c r="L37" s="40">
        <v>803193.713011252</v>
      </c>
      <c r="M37" s="40">
        <v>312535.49696974701</v>
      </c>
      <c r="N37" s="40">
        <v>0</v>
      </c>
      <c r="O37" s="40">
        <v>0</v>
      </c>
      <c r="P37" s="40">
        <v>0</v>
      </c>
      <c r="Q37" s="40">
        <v>177111527.90371099</v>
      </c>
    </row>
    <row r="38" spans="1:17">
      <c r="A38" s="40" t="s">
        <v>29</v>
      </c>
      <c r="B38" s="40" t="s">
        <v>185</v>
      </c>
      <c r="C38" s="40" t="s">
        <v>181</v>
      </c>
      <c r="D38" s="40">
        <v>0</v>
      </c>
      <c r="E38" s="40">
        <v>15</v>
      </c>
      <c r="F38" s="40">
        <v>2.9231159714981901E-9</v>
      </c>
      <c r="G38" s="40">
        <v>15508279.9281803</v>
      </c>
      <c r="H38" s="40">
        <v>19489250.558368199</v>
      </c>
      <c r="I38" s="40">
        <v>19945336.433799401</v>
      </c>
      <c r="J38" s="40">
        <v>13679324.2013996</v>
      </c>
      <c r="K38" s="40">
        <v>12241761.721910199</v>
      </c>
      <c r="L38" s="40">
        <v>6106731.8429872999</v>
      </c>
      <c r="M38" s="40">
        <v>4392723.1473621298</v>
      </c>
      <c r="N38" s="40">
        <v>3324597.6368426499</v>
      </c>
      <c r="O38" s="40">
        <v>3324597.6368426499</v>
      </c>
      <c r="P38" s="40">
        <v>23569966.637530901</v>
      </c>
      <c r="Q38" s="40">
        <v>121582569.745224</v>
      </c>
    </row>
    <row r="39" spans="1:17">
      <c r="A39" s="40" t="s">
        <v>29</v>
      </c>
      <c r="B39" s="40" t="s">
        <v>185</v>
      </c>
      <c r="C39" s="40" t="s">
        <v>180</v>
      </c>
      <c r="D39" s="40">
        <v>0</v>
      </c>
      <c r="E39" s="40">
        <v>5</v>
      </c>
      <c r="F39" s="40">
        <v>-2.6193447411060302E-10</v>
      </c>
      <c r="G39" s="40">
        <v>3028091.7647776199</v>
      </c>
      <c r="H39" s="40">
        <v>6946672.15980478</v>
      </c>
      <c r="I39" s="40">
        <v>6908372.2461299002</v>
      </c>
      <c r="J39" s="40">
        <v>2924941.4564914298</v>
      </c>
      <c r="K39" s="40">
        <v>2255241.4850315</v>
      </c>
      <c r="L39" s="40">
        <v>1127620.74251575</v>
      </c>
      <c r="M39" s="40">
        <v>1127620.74251575</v>
      </c>
      <c r="N39" s="40">
        <v>1127620.74251575</v>
      </c>
      <c r="O39" s="40">
        <v>1127620.74251575</v>
      </c>
      <c r="P39" s="40">
        <v>1844128.61534869</v>
      </c>
      <c r="Q39" s="40">
        <v>28417930.697646901</v>
      </c>
    </row>
    <row r="40" spans="1:17">
      <c r="A40" s="40" t="s">
        <v>29</v>
      </c>
      <c r="B40" s="40" t="s">
        <v>185</v>
      </c>
      <c r="C40" s="40" t="s">
        <v>182</v>
      </c>
      <c r="D40" s="40">
        <v>0</v>
      </c>
      <c r="E40" s="40">
        <v>681</v>
      </c>
      <c r="F40" s="40">
        <v>1.4237798495742E-8</v>
      </c>
      <c r="G40" s="40">
        <v>376341081.74996698</v>
      </c>
      <c r="H40" s="40">
        <v>44805443.250336401</v>
      </c>
      <c r="I40" s="40">
        <v>23420552.020172801</v>
      </c>
      <c r="J40" s="40">
        <v>10312083.0947394</v>
      </c>
      <c r="K40" s="40">
        <v>13135501.544535501</v>
      </c>
      <c r="L40" s="40">
        <v>4863323.0054613603</v>
      </c>
      <c r="M40" s="40">
        <v>2794426.8299074899</v>
      </c>
      <c r="N40" s="40">
        <v>1929011.71894932</v>
      </c>
      <c r="O40" s="40">
        <v>1316990.8527996901</v>
      </c>
      <c r="P40" s="40">
        <v>14201929.536556199</v>
      </c>
      <c r="Q40" s="40">
        <v>493120343.60342401</v>
      </c>
    </row>
    <row r="41" spans="1:17">
      <c r="A41" s="40" t="s">
        <v>29</v>
      </c>
      <c r="B41" s="40" t="s">
        <v>84</v>
      </c>
      <c r="C41" s="40" t="s">
        <v>181</v>
      </c>
      <c r="D41" s="40">
        <v>0</v>
      </c>
      <c r="E41" s="40">
        <v>1696</v>
      </c>
      <c r="F41" s="40">
        <v>16127032.0322691</v>
      </c>
      <c r="G41" s="40">
        <v>5111477087.6145496</v>
      </c>
      <c r="H41" s="40">
        <v>3392729425.1819601</v>
      </c>
      <c r="I41" s="40">
        <v>1971280313.2483399</v>
      </c>
      <c r="J41" s="40">
        <v>709159814.58625305</v>
      </c>
      <c r="K41" s="40">
        <v>512962729.35978299</v>
      </c>
      <c r="L41" s="40">
        <v>186679444.860241</v>
      </c>
      <c r="M41" s="40">
        <v>157968792.62818399</v>
      </c>
      <c r="N41" s="40">
        <v>130000192.60841601</v>
      </c>
      <c r="O41" s="40">
        <v>107607357.543795</v>
      </c>
      <c r="P41" s="40">
        <v>511071933.53641498</v>
      </c>
      <c r="Q41" s="40">
        <v>12807064123.200199</v>
      </c>
    </row>
    <row r="42" spans="1:17">
      <c r="A42" s="40" t="s">
        <v>29</v>
      </c>
      <c r="B42" s="40" t="s">
        <v>84</v>
      </c>
      <c r="C42" s="40" t="s">
        <v>180</v>
      </c>
      <c r="D42" s="40">
        <v>0</v>
      </c>
      <c r="E42" s="40">
        <v>664</v>
      </c>
      <c r="F42" s="40">
        <v>12385171.363973901</v>
      </c>
      <c r="G42" s="40">
        <v>1395686156.5008299</v>
      </c>
      <c r="H42" s="40">
        <v>1210130273.13009</v>
      </c>
      <c r="I42" s="40">
        <v>943110709.16715002</v>
      </c>
      <c r="J42" s="40">
        <v>388193076.47307098</v>
      </c>
      <c r="K42" s="40">
        <v>343184447.86137903</v>
      </c>
      <c r="L42" s="40">
        <v>137369267.82383999</v>
      </c>
      <c r="M42" s="40">
        <v>106240329.52266701</v>
      </c>
      <c r="N42" s="40">
        <v>90070639.802823499</v>
      </c>
      <c r="O42" s="40">
        <v>78857400.262501895</v>
      </c>
      <c r="P42" s="40">
        <v>440925473.18180698</v>
      </c>
      <c r="Q42" s="40">
        <v>5146152945.0901403</v>
      </c>
    </row>
    <row r="43" spans="1:17">
      <c r="A43" s="40" t="s">
        <v>29</v>
      </c>
      <c r="B43" s="40" t="s">
        <v>84</v>
      </c>
      <c r="C43" s="40" t="s">
        <v>182</v>
      </c>
      <c r="D43" s="40">
        <v>0</v>
      </c>
      <c r="E43" s="40">
        <v>1697</v>
      </c>
      <c r="F43" s="40">
        <v>749938825.96360302</v>
      </c>
      <c r="G43" s="40">
        <v>3123492885.27178</v>
      </c>
      <c r="H43" s="40">
        <v>2039399366.5739</v>
      </c>
      <c r="I43" s="40">
        <v>1530816029.2017</v>
      </c>
      <c r="J43" s="40">
        <v>551800547.84869504</v>
      </c>
      <c r="K43" s="40">
        <v>412652519.97114199</v>
      </c>
      <c r="L43" s="40">
        <v>170192181.99641201</v>
      </c>
      <c r="M43" s="40">
        <v>136442113.52914599</v>
      </c>
      <c r="N43" s="40">
        <v>118206748.36129899</v>
      </c>
      <c r="O43" s="40">
        <v>100342379.614673</v>
      </c>
      <c r="P43" s="40">
        <v>558474192.00870097</v>
      </c>
      <c r="Q43" s="40">
        <v>9491757790.3410606</v>
      </c>
    </row>
    <row r="44" spans="1:17">
      <c r="A44" s="40" t="s">
        <v>30</v>
      </c>
      <c r="C44" s="40" t="s">
        <v>181</v>
      </c>
    </row>
    <row r="45" spans="1:17">
      <c r="A45" s="40" t="s">
        <v>30</v>
      </c>
      <c r="C45" s="40" t="s">
        <v>180</v>
      </c>
    </row>
    <row r="46" spans="1:17">
      <c r="A46" s="40" t="s">
        <v>30</v>
      </c>
      <c r="C46" s="40" t="s">
        <v>182</v>
      </c>
    </row>
    <row r="47" spans="1:17">
      <c r="A47" s="40" t="s">
        <v>30</v>
      </c>
      <c r="B47" s="40" t="s">
        <v>186</v>
      </c>
      <c r="C47" s="40" t="s">
        <v>181</v>
      </c>
      <c r="D47" s="40">
        <v>0</v>
      </c>
      <c r="E47" s="40">
        <v>1831</v>
      </c>
      <c r="F47" s="40">
        <v>1.63663571584038E-9</v>
      </c>
      <c r="G47" s="40">
        <v>430201932.63409299</v>
      </c>
      <c r="H47" s="40">
        <v>320527310.22902203</v>
      </c>
      <c r="I47" s="40">
        <v>185950106.87804499</v>
      </c>
      <c r="J47" s="40">
        <v>30994358.9972503</v>
      </c>
      <c r="K47" s="40">
        <v>10969150.528134</v>
      </c>
      <c r="L47" s="40">
        <v>2348990.1798161198</v>
      </c>
      <c r="M47" s="40">
        <v>1499148.36945904</v>
      </c>
      <c r="N47" s="40">
        <v>966692.90523700998</v>
      </c>
      <c r="O47" s="40">
        <v>683423.73599586706</v>
      </c>
      <c r="P47" s="40">
        <v>2713319.8302366599</v>
      </c>
      <c r="Q47" s="40">
        <v>986854434.28728998</v>
      </c>
    </row>
    <row r="48" spans="1:17">
      <c r="A48" s="40" t="s">
        <v>30</v>
      </c>
      <c r="B48" s="40" t="s">
        <v>186</v>
      </c>
      <c r="C48" s="40" t="s">
        <v>180</v>
      </c>
      <c r="D48" s="40">
        <v>0</v>
      </c>
      <c r="E48" s="40">
        <v>1403</v>
      </c>
      <c r="F48" s="40">
        <v>722068.77303695504</v>
      </c>
      <c r="G48" s="40">
        <v>356183579.26639199</v>
      </c>
      <c r="H48" s="40">
        <v>218930613.02596399</v>
      </c>
      <c r="I48" s="40">
        <v>103449550.74175</v>
      </c>
      <c r="J48" s="40">
        <v>11552069.101386599</v>
      </c>
      <c r="K48" s="40">
        <v>3561101.0568435802</v>
      </c>
      <c r="L48" s="40">
        <v>734313.908345478</v>
      </c>
      <c r="M48" s="40">
        <v>558428.21970849403</v>
      </c>
      <c r="N48" s="40">
        <v>363545.72599470802</v>
      </c>
      <c r="O48" s="40">
        <v>251576.12526732401</v>
      </c>
      <c r="P48" s="40">
        <v>2592240.3307666001</v>
      </c>
      <c r="Q48" s="40">
        <v>698899086.275455</v>
      </c>
    </row>
    <row r="49" spans="1:17">
      <c r="A49" s="40" t="s">
        <v>30</v>
      </c>
      <c r="B49" s="40" t="s">
        <v>186</v>
      </c>
      <c r="C49" s="40" t="s">
        <v>182</v>
      </c>
      <c r="D49" s="40">
        <v>0</v>
      </c>
      <c r="E49" s="40">
        <v>2083</v>
      </c>
      <c r="F49" s="40">
        <v>522104.18279028899</v>
      </c>
      <c r="G49" s="40">
        <v>404799147.24953598</v>
      </c>
      <c r="H49" s="40">
        <v>217123710.13045701</v>
      </c>
      <c r="I49" s="40">
        <v>61222357.048629202</v>
      </c>
      <c r="J49" s="40">
        <v>7247441.3874683799</v>
      </c>
      <c r="K49" s="40">
        <v>2678676.0616151202</v>
      </c>
      <c r="L49" s="40">
        <v>722575.49801245995</v>
      </c>
      <c r="M49" s="40">
        <v>516816.72829319001</v>
      </c>
      <c r="N49" s="40">
        <v>330684.56446341699</v>
      </c>
      <c r="O49" s="40">
        <v>271733.99630335002</v>
      </c>
      <c r="P49" s="40">
        <v>1457896.1909546701</v>
      </c>
      <c r="Q49" s="40">
        <v>696893143.03852296</v>
      </c>
    </row>
    <row r="50" spans="1:17">
      <c r="A50" s="40" t="s">
        <v>30</v>
      </c>
      <c r="B50" s="40" t="s">
        <v>184</v>
      </c>
      <c r="C50" s="40" t="s">
        <v>181</v>
      </c>
      <c r="D50" s="40">
        <v>0</v>
      </c>
      <c r="E50" s="40">
        <v>43</v>
      </c>
      <c r="F50" s="40">
        <v>-5.0022208597511098E-11</v>
      </c>
      <c r="G50" s="40">
        <v>3935863.38804546</v>
      </c>
      <c r="H50" s="40">
        <v>528721.94172822405</v>
      </c>
      <c r="I50" s="40">
        <v>510304.08223372599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4974889.4120073998</v>
      </c>
    </row>
    <row r="51" spans="1:17">
      <c r="A51" s="40" t="s">
        <v>30</v>
      </c>
      <c r="B51" s="40" t="s">
        <v>184</v>
      </c>
      <c r="C51" s="40" t="s">
        <v>180</v>
      </c>
      <c r="D51" s="40">
        <v>0</v>
      </c>
      <c r="E51" s="40">
        <v>111</v>
      </c>
      <c r="F51" s="40">
        <v>5.8371085742692198E-12</v>
      </c>
      <c r="G51" s="40">
        <v>17226802.108961601</v>
      </c>
      <c r="H51" s="40">
        <v>4651368.3522530096</v>
      </c>
      <c r="I51" s="40">
        <v>1568578.91390971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23446749.375124399</v>
      </c>
    </row>
    <row r="52" spans="1:17">
      <c r="A52" s="40" t="s">
        <v>30</v>
      </c>
      <c r="B52" s="40" t="s">
        <v>184</v>
      </c>
      <c r="C52" s="40" t="s">
        <v>182</v>
      </c>
      <c r="D52" s="40">
        <v>0</v>
      </c>
      <c r="E52" s="40">
        <v>325</v>
      </c>
      <c r="F52" s="40">
        <v>7.0908612315179198E-11</v>
      </c>
      <c r="G52" s="40">
        <v>29439707.887793101</v>
      </c>
      <c r="H52" s="40">
        <v>4326918.1365326596</v>
      </c>
      <c r="I52" s="40">
        <v>1424068.8393236201</v>
      </c>
      <c r="J52" s="40">
        <v>420728.83118472999</v>
      </c>
      <c r="K52" s="40">
        <v>270675.82594839198</v>
      </c>
      <c r="L52" s="40">
        <v>52739.500206750003</v>
      </c>
      <c r="M52" s="40">
        <v>52739.500206750003</v>
      </c>
      <c r="N52" s="40">
        <v>52739.500206750003</v>
      </c>
      <c r="O52" s="40">
        <v>52739.500206750003</v>
      </c>
      <c r="P52" s="40">
        <v>192756.636086788</v>
      </c>
      <c r="Q52" s="40">
        <v>36285814.157696299</v>
      </c>
    </row>
    <row r="53" spans="1:17">
      <c r="A53" s="40" t="s">
        <v>30</v>
      </c>
      <c r="B53" s="40" t="s">
        <v>187</v>
      </c>
      <c r="C53" s="40" t="s">
        <v>181</v>
      </c>
      <c r="D53" s="40">
        <v>0</v>
      </c>
      <c r="E53" s="40">
        <v>564</v>
      </c>
      <c r="F53" s="40">
        <v>-5.2722270993399401E-11</v>
      </c>
      <c r="G53" s="40">
        <v>101096191.149736</v>
      </c>
      <c r="H53" s="40">
        <v>48589745.577991799</v>
      </c>
      <c r="I53" s="40">
        <v>24643722.199469801</v>
      </c>
      <c r="J53" s="40">
        <v>3217784.3902886598</v>
      </c>
      <c r="K53" s="40">
        <v>774422.24796712503</v>
      </c>
      <c r="L53" s="40">
        <v>120622.67224889599</v>
      </c>
      <c r="M53" s="40">
        <v>30561.9239362679</v>
      </c>
      <c r="N53" s="40">
        <v>11552.461950049999</v>
      </c>
      <c r="O53" s="40">
        <v>11552.461950049999</v>
      </c>
      <c r="P53" s="40">
        <v>2244.2742719313401</v>
      </c>
      <c r="Q53" s="40">
        <v>178498399.35981101</v>
      </c>
    </row>
    <row r="54" spans="1:17">
      <c r="A54" s="40" t="s">
        <v>30</v>
      </c>
      <c r="B54" s="40" t="s">
        <v>187</v>
      </c>
      <c r="C54" s="40" t="s">
        <v>180</v>
      </c>
      <c r="D54" s="40">
        <v>0</v>
      </c>
      <c r="E54" s="40">
        <v>564</v>
      </c>
      <c r="F54" s="40">
        <v>-9.3102414666645896E-10</v>
      </c>
      <c r="G54" s="40">
        <v>114328926.97612999</v>
      </c>
      <c r="H54" s="40">
        <v>38261500.673679799</v>
      </c>
      <c r="I54" s="40">
        <v>17762899.442715202</v>
      </c>
      <c r="J54" s="40">
        <v>2387479.8982245401</v>
      </c>
      <c r="K54" s="40">
        <v>906680.99698237597</v>
      </c>
      <c r="L54" s="40">
        <v>72466.752586702001</v>
      </c>
      <c r="M54" s="40">
        <v>0</v>
      </c>
      <c r="N54" s="40">
        <v>0</v>
      </c>
      <c r="O54" s="40">
        <v>0</v>
      </c>
      <c r="P54" s="40">
        <v>0</v>
      </c>
      <c r="Q54" s="40">
        <v>173719954.74031901</v>
      </c>
    </row>
    <row r="55" spans="1:17">
      <c r="A55" s="40" t="s">
        <v>30</v>
      </c>
      <c r="B55" s="40" t="s">
        <v>187</v>
      </c>
      <c r="C55" s="40" t="s">
        <v>182</v>
      </c>
      <c r="D55" s="40">
        <v>0</v>
      </c>
      <c r="E55" s="40">
        <v>1187</v>
      </c>
      <c r="F55" s="40">
        <v>127438.50594865999</v>
      </c>
      <c r="G55" s="40">
        <v>176884599.13061899</v>
      </c>
      <c r="H55" s="40">
        <v>28433607.924456298</v>
      </c>
      <c r="I55" s="40">
        <v>4613656.3665053304</v>
      </c>
      <c r="J55" s="40">
        <v>678024.18897263706</v>
      </c>
      <c r="K55" s="40">
        <v>106105.928414043</v>
      </c>
      <c r="L55" s="40">
        <v>18835.535788124998</v>
      </c>
      <c r="M55" s="40">
        <v>18835.535788124998</v>
      </c>
      <c r="N55" s="40">
        <v>18835.535788124998</v>
      </c>
      <c r="O55" s="40">
        <v>18835.535788124998</v>
      </c>
      <c r="P55" s="40">
        <v>406491.50364401302</v>
      </c>
      <c r="Q55" s="40">
        <v>211325265.69171199</v>
      </c>
    </row>
    <row r="56" spans="1:17">
      <c r="A56" s="40" t="s">
        <v>30</v>
      </c>
      <c r="B56" s="40" t="s">
        <v>83</v>
      </c>
      <c r="C56" s="40" t="s">
        <v>181</v>
      </c>
      <c r="D56" s="40">
        <v>0</v>
      </c>
      <c r="E56" s="40">
        <v>3</v>
      </c>
      <c r="F56" s="40">
        <v>0</v>
      </c>
      <c r="G56" s="40">
        <v>56094.0410065506</v>
      </c>
      <c r="H56" s="40">
        <v>51823.846094340603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107917.88710089101</v>
      </c>
    </row>
    <row r="57" spans="1:17">
      <c r="A57" s="40" t="s">
        <v>30</v>
      </c>
      <c r="B57" s="40" t="s">
        <v>83</v>
      </c>
      <c r="C57" s="40" t="s">
        <v>180</v>
      </c>
      <c r="D57" s="40">
        <v>0</v>
      </c>
      <c r="E57" s="40">
        <v>16</v>
      </c>
      <c r="F57" s="40">
        <v>-232730.123188153</v>
      </c>
      <c r="G57" s="40">
        <v>920722.40358458902</v>
      </c>
      <c r="H57" s="40">
        <v>138687.70292015601</v>
      </c>
      <c r="I57" s="40">
        <v>40476.805807693097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867156.78912428604</v>
      </c>
    </row>
    <row r="58" spans="1:17">
      <c r="A58" s="40" t="s">
        <v>30</v>
      </c>
      <c r="B58" s="40" t="s">
        <v>83</v>
      </c>
      <c r="C58" s="40" t="s">
        <v>182</v>
      </c>
      <c r="D58" s="40">
        <v>0</v>
      </c>
      <c r="E58" s="40">
        <v>251</v>
      </c>
      <c r="F58" s="40">
        <v>-2.7853275241795901E-11</v>
      </c>
      <c r="G58" s="40">
        <v>4040074.0944858901</v>
      </c>
      <c r="H58" s="40">
        <v>14599.3522143397</v>
      </c>
      <c r="I58" s="40">
        <v>38838.002031727498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4093511.44873195</v>
      </c>
    </row>
    <row r="59" spans="1:17">
      <c r="A59" s="40" t="s">
        <v>30</v>
      </c>
      <c r="B59" s="40" t="s">
        <v>185</v>
      </c>
      <c r="C59" s="40" t="s">
        <v>181</v>
      </c>
      <c r="D59" s="40">
        <v>0</v>
      </c>
      <c r="E59" s="40">
        <v>26</v>
      </c>
      <c r="F59" s="40">
        <v>5.0931703299284001E-11</v>
      </c>
      <c r="G59" s="40">
        <v>2043322.10547491</v>
      </c>
      <c r="H59" s="40">
        <v>466869.86628989602</v>
      </c>
      <c r="I59" s="40">
        <v>261186.09626200001</v>
      </c>
      <c r="J59" s="40">
        <v>130593.048131</v>
      </c>
      <c r="K59" s="40">
        <v>130593.048131</v>
      </c>
      <c r="L59" s="40">
        <v>65296.524065500002</v>
      </c>
      <c r="M59" s="40">
        <v>65296.524065500002</v>
      </c>
      <c r="N59" s="40">
        <v>65296.524065500002</v>
      </c>
      <c r="O59" s="40">
        <v>65296.524065500002</v>
      </c>
      <c r="P59" s="40">
        <v>60371.552519509802</v>
      </c>
      <c r="Q59" s="40">
        <v>3354121.8130703098</v>
      </c>
    </row>
    <row r="60" spans="1:17">
      <c r="A60" s="40" t="s">
        <v>30</v>
      </c>
      <c r="B60" s="40" t="s">
        <v>185</v>
      </c>
      <c r="C60" s="40" t="s">
        <v>180</v>
      </c>
      <c r="D60" s="40">
        <v>0</v>
      </c>
      <c r="E60" s="40">
        <v>40</v>
      </c>
      <c r="F60" s="40">
        <v>227287.994539003</v>
      </c>
      <c r="G60" s="40">
        <v>4438296.6071865698</v>
      </c>
      <c r="H60" s="40">
        <v>730234.64188002504</v>
      </c>
      <c r="I60" s="40">
        <v>295344.09135742101</v>
      </c>
      <c r="J60" s="40">
        <v>2052.9390519200301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5693216.2740149396</v>
      </c>
    </row>
    <row r="61" spans="1:17">
      <c r="A61" s="40" t="s">
        <v>30</v>
      </c>
      <c r="B61" s="40" t="s">
        <v>185</v>
      </c>
      <c r="C61" s="40" t="s">
        <v>182</v>
      </c>
      <c r="D61" s="40">
        <v>0</v>
      </c>
      <c r="E61" s="40">
        <v>508</v>
      </c>
      <c r="F61" s="40">
        <v>5.2168047659506601E-11</v>
      </c>
      <c r="G61" s="40">
        <v>32513966.234021898</v>
      </c>
      <c r="H61" s="40">
        <v>973068.89201042894</v>
      </c>
      <c r="I61" s="40">
        <v>309151.83725923998</v>
      </c>
      <c r="J61" s="40">
        <v>11259.1595144613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33807446.122805998</v>
      </c>
    </row>
    <row r="62" spans="1:17">
      <c r="A62" s="40" t="s">
        <v>30</v>
      </c>
      <c r="B62" s="40" t="s">
        <v>84</v>
      </c>
      <c r="C62" s="40" t="s">
        <v>181</v>
      </c>
      <c r="D62" s="40">
        <v>0</v>
      </c>
      <c r="E62" s="40">
        <v>9047</v>
      </c>
      <c r="F62" s="40">
        <v>5578495.7973826705</v>
      </c>
      <c r="G62" s="40">
        <v>2354542070.19734</v>
      </c>
      <c r="H62" s="40">
        <v>2182594944.7349401</v>
      </c>
      <c r="I62" s="40">
        <v>1595843660.5354099</v>
      </c>
      <c r="J62" s="40">
        <v>401864650.35312098</v>
      </c>
      <c r="K62" s="40">
        <v>171822175.30316201</v>
      </c>
      <c r="L62" s="40">
        <v>45091960.303837799</v>
      </c>
      <c r="M62" s="40">
        <v>30271156.125514001</v>
      </c>
      <c r="N62" s="40">
        <v>20705441.255308401</v>
      </c>
      <c r="O62" s="40">
        <v>15533364.814766301</v>
      </c>
      <c r="P62" s="40">
        <v>41109676.775975898</v>
      </c>
      <c r="Q62" s="40">
        <v>6864957596.1967402</v>
      </c>
    </row>
    <row r="63" spans="1:17">
      <c r="A63" s="40" t="s">
        <v>30</v>
      </c>
      <c r="B63" s="40" t="s">
        <v>84</v>
      </c>
      <c r="C63" s="40" t="s">
        <v>180</v>
      </c>
      <c r="D63" s="40">
        <v>0</v>
      </c>
      <c r="E63" s="40">
        <v>9814</v>
      </c>
      <c r="F63" s="40">
        <v>10738218.7321098</v>
      </c>
      <c r="G63" s="40">
        <v>2771449919.6320701</v>
      </c>
      <c r="H63" s="40">
        <v>2571704595.7476301</v>
      </c>
      <c r="I63" s="40">
        <v>1945370297.7451999</v>
      </c>
      <c r="J63" s="40">
        <v>456917471.72033697</v>
      </c>
      <c r="K63" s="40">
        <v>201771242.580953</v>
      </c>
      <c r="L63" s="40">
        <v>54902501.863867998</v>
      </c>
      <c r="M63" s="40">
        <v>39003520.942689903</v>
      </c>
      <c r="N63" s="40">
        <v>28682124.126695801</v>
      </c>
      <c r="O63" s="40">
        <v>20616676.148312099</v>
      </c>
      <c r="P63" s="40">
        <v>93375247.279222801</v>
      </c>
      <c r="Q63" s="40">
        <v>8194531816.5191298</v>
      </c>
    </row>
    <row r="64" spans="1:17">
      <c r="A64" s="40" t="s">
        <v>30</v>
      </c>
      <c r="B64" s="40" t="s">
        <v>84</v>
      </c>
      <c r="C64" s="40" t="s">
        <v>182</v>
      </c>
      <c r="D64" s="40">
        <v>0</v>
      </c>
      <c r="E64" s="40">
        <v>5183</v>
      </c>
      <c r="F64" s="40">
        <v>534070.315950808</v>
      </c>
      <c r="G64" s="40">
        <v>1145241341.6607001</v>
      </c>
      <c r="H64" s="40">
        <v>977857803.87960804</v>
      </c>
      <c r="I64" s="40">
        <v>616934198.487203</v>
      </c>
      <c r="J64" s="40">
        <v>154077188.42611301</v>
      </c>
      <c r="K64" s="40">
        <v>81339045.333221003</v>
      </c>
      <c r="L64" s="40">
        <v>21542416.771822602</v>
      </c>
      <c r="M64" s="40">
        <v>13966058.7480882</v>
      </c>
      <c r="N64" s="40">
        <v>7731254.4810091499</v>
      </c>
      <c r="O64" s="40">
        <v>4775269.8650701595</v>
      </c>
      <c r="P64" s="40">
        <v>13807148.101384001</v>
      </c>
      <c r="Q64" s="40">
        <v>3037805796.0701699</v>
      </c>
    </row>
    <row r="65" spans="1:17">
      <c r="A65" s="40" t="s">
        <v>54</v>
      </c>
      <c r="C65" s="40" t="s">
        <v>181</v>
      </c>
    </row>
    <row r="66" spans="1:17">
      <c r="A66" s="40" t="s">
        <v>54</v>
      </c>
      <c r="C66" s="40" t="s">
        <v>180</v>
      </c>
    </row>
    <row r="67" spans="1:17">
      <c r="A67" s="40" t="s">
        <v>54</v>
      </c>
      <c r="C67" s="40" t="s">
        <v>182</v>
      </c>
    </row>
    <row r="68" spans="1:17">
      <c r="A68" s="40" t="s">
        <v>54</v>
      </c>
      <c r="B68" s="40" t="s">
        <v>186</v>
      </c>
      <c r="C68" s="40" t="s">
        <v>181</v>
      </c>
      <c r="D68" s="40">
        <v>0</v>
      </c>
      <c r="E68" s="40">
        <v>328</v>
      </c>
      <c r="F68" s="40">
        <v>24467.772717862499</v>
      </c>
      <c r="G68" s="40">
        <v>773082617.54042006</v>
      </c>
      <c r="H68" s="40">
        <v>904124482.08467495</v>
      </c>
      <c r="I68" s="40">
        <v>421084459.596672</v>
      </c>
      <c r="J68" s="40">
        <v>104319561.21168099</v>
      </c>
      <c r="K68" s="40">
        <v>68759005.155284107</v>
      </c>
      <c r="L68" s="40">
        <v>26873679.7909333</v>
      </c>
      <c r="M68" s="40">
        <v>22786366.9197524</v>
      </c>
      <c r="N68" s="40">
        <v>19168159.503856</v>
      </c>
      <c r="O68" s="40">
        <v>17821262.6768304</v>
      </c>
      <c r="P68" s="40">
        <v>196580281.68346301</v>
      </c>
      <c r="Q68" s="40">
        <v>2554624343.9362898</v>
      </c>
    </row>
    <row r="69" spans="1:17">
      <c r="A69" s="40" t="s">
        <v>54</v>
      </c>
      <c r="B69" s="40" t="s">
        <v>186</v>
      </c>
      <c r="C69" s="40" t="s">
        <v>180</v>
      </c>
      <c r="D69" s="40">
        <v>0</v>
      </c>
      <c r="E69" s="40">
        <v>627</v>
      </c>
      <c r="F69" s="40">
        <v>8298328.0932391305</v>
      </c>
      <c r="G69" s="40">
        <v>2322012032.5349498</v>
      </c>
      <c r="H69" s="40">
        <v>1482816912.5643001</v>
      </c>
      <c r="I69" s="40">
        <v>1288709650.4088299</v>
      </c>
      <c r="J69" s="40">
        <v>186219998.39719501</v>
      </c>
      <c r="K69" s="40">
        <v>123598434.424934</v>
      </c>
      <c r="L69" s="40">
        <v>53047327.636483803</v>
      </c>
      <c r="M69" s="40">
        <v>49420970.111472003</v>
      </c>
      <c r="N69" s="40">
        <v>44445460.823189199</v>
      </c>
      <c r="O69" s="40">
        <v>28646931.363901801</v>
      </c>
      <c r="P69" s="40">
        <v>151179068.32726699</v>
      </c>
      <c r="Q69" s="40">
        <v>5738395114.6857595</v>
      </c>
    </row>
    <row r="70" spans="1:17">
      <c r="A70" s="40" t="s">
        <v>54</v>
      </c>
      <c r="B70" s="40" t="s">
        <v>186</v>
      </c>
      <c r="C70" s="40" t="s">
        <v>182</v>
      </c>
      <c r="D70" s="40">
        <v>0</v>
      </c>
      <c r="E70" s="40">
        <v>369</v>
      </c>
      <c r="F70" s="40">
        <v>2.08914343602373E-8</v>
      </c>
      <c r="G70" s="40">
        <v>583793061.19704497</v>
      </c>
      <c r="H70" s="40">
        <v>445368258.99142802</v>
      </c>
      <c r="I70" s="40">
        <v>215946251.66841999</v>
      </c>
      <c r="J70" s="40">
        <v>61444704.1110982</v>
      </c>
      <c r="K70" s="40">
        <v>33585233.271627702</v>
      </c>
      <c r="L70" s="40">
        <v>12537097.8806538</v>
      </c>
      <c r="M70" s="40">
        <v>9058125.3650163095</v>
      </c>
      <c r="N70" s="40">
        <v>8611536.8714345209</v>
      </c>
      <c r="O70" s="40">
        <v>8366006.2547140401</v>
      </c>
      <c r="P70" s="40">
        <v>180509894.979949</v>
      </c>
      <c r="Q70" s="40">
        <v>1559220170.5913899</v>
      </c>
    </row>
    <row r="71" spans="1:17">
      <c r="A71" s="40" t="s">
        <v>54</v>
      </c>
      <c r="B71" s="40" t="s">
        <v>184</v>
      </c>
      <c r="C71" s="40" t="s">
        <v>181</v>
      </c>
      <c r="D71" s="40">
        <v>0</v>
      </c>
      <c r="E71" s="40">
        <v>8</v>
      </c>
      <c r="F71" s="40">
        <v>3.5154812394466701E-10</v>
      </c>
      <c r="G71" s="40">
        <v>11156729.986111</v>
      </c>
      <c r="H71" s="40">
        <v>88668.506447072403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11245398.492558001</v>
      </c>
    </row>
    <row r="72" spans="1:17">
      <c r="A72" s="40" t="s">
        <v>54</v>
      </c>
      <c r="B72" s="40" t="s">
        <v>184</v>
      </c>
      <c r="C72" s="40" t="s">
        <v>180</v>
      </c>
      <c r="D72" s="40">
        <v>0</v>
      </c>
      <c r="E72" s="40">
        <v>28</v>
      </c>
      <c r="F72" s="40">
        <v>4.04725142288953E-11</v>
      </c>
      <c r="G72" s="40">
        <v>8941308.4881595504</v>
      </c>
      <c r="H72" s="40">
        <v>430767.04573731602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9372075.5338968709</v>
      </c>
    </row>
    <row r="73" spans="1:17">
      <c r="A73" s="40" t="s">
        <v>54</v>
      </c>
      <c r="B73" s="40" t="s">
        <v>184</v>
      </c>
      <c r="C73" s="40" t="s">
        <v>182</v>
      </c>
      <c r="D73" s="40">
        <v>0</v>
      </c>
      <c r="E73" s="40">
        <v>62</v>
      </c>
      <c r="F73" s="40">
        <v>7.0999135459715002E-9</v>
      </c>
      <c r="G73" s="40">
        <v>32999326.191367298</v>
      </c>
      <c r="H73" s="40">
        <v>23589187.856145602</v>
      </c>
      <c r="I73" s="40">
        <v>29818437.8535241</v>
      </c>
      <c r="J73" s="40">
        <v>10169682.482724501</v>
      </c>
      <c r="K73" s="40">
        <v>10002852.038412699</v>
      </c>
      <c r="L73" s="40">
        <v>4997946.6362596797</v>
      </c>
      <c r="M73" s="40">
        <v>4997946.6362596797</v>
      </c>
      <c r="N73" s="40">
        <v>4997946.6362596797</v>
      </c>
      <c r="O73" s="40">
        <v>682283.52712871903</v>
      </c>
      <c r="P73" s="40">
        <v>0</v>
      </c>
      <c r="Q73" s="40">
        <v>122255609.858082</v>
      </c>
    </row>
    <row r="74" spans="1:17">
      <c r="A74" s="40" t="s">
        <v>54</v>
      </c>
      <c r="B74" s="40" t="s">
        <v>187</v>
      </c>
      <c r="C74" s="40" t="s">
        <v>181</v>
      </c>
      <c r="D74" s="40">
        <v>0</v>
      </c>
      <c r="E74" s="40">
        <v>92</v>
      </c>
      <c r="F74" s="40">
        <v>25600.004017653999</v>
      </c>
      <c r="G74" s="40">
        <v>175368073.98697999</v>
      </c>
      <c r="H74" s="40">
        <v>93150054.656346098</v>
      </c>
      <c r="I74" s="40">
        <v>61809405.8856868</v>
      </c>
      <c r="J74" s="40">
        <v>11604025.8071904</v>
      </c>
      <c r="K74" s="40">
        <v>4613450.5657047499</v>
      </c>
      <c r="L74" s="40">
        <v>2306725.2828523801</v>
      </c>
      <c r="M74" s="40">
        <v>2306725.2828523801</v>
      </c>
      <c r="N74" s="40">
        <v>2306725.2828523801</v>
      </c>
      <c r="O74" s="40">
        <v>2093440.5686705599</v>
      </c>
      <c r="P74" s="40">
        <v>110177.62520322</v>
      </c>
      <c r="Q74" s="40">
        <v>355694404.94835699</v>
      </c>
    </row>
    <row r="75" spans="1:17">
      <c r="A75" s="40" t="s">
        <v>54</v>
      </c>
      <c r="B75" s="40" t="s">
        <v>187</v>
      </c>
      <c r="C75" s="40" t="s">
        <v>180</v>
      </c>
      <c r="D75" s="40">
        <v>0</v>
      </c>
      <c r="E75" s="40">
        <v>197</v>
      </c>
      <c r="F75" s="40">
        <v>48132.774288474</v>
      </c>
      <c r="G75" s="40">
        <v>257828312.17175701</v>
      </c>
      <c r="H75" s="40">
        <v>94060699.612004906</v>
      </c>
      <c r="I75" s="40">
        <v>26037772.465171501</v>
      </c>
      <c r="J75" s="40">
        <v>7882783.4289699299</v>
      </c>
      <c r="K75" s="40">
        <v>5875502.0196543103</v>
      </c>
      <c r="L75" s="40">
        <v>2835375.9873057501</v>
      </c>
      <c r="M75" s="40">
        <v>2042366.1303526999</v>
      </c>
      <c r="N75" s="40">
        <v>408605.55636372499</v>
      </c>
      <c r="O75" s="40">
        <v>408605.55636372499</v>
      </c>
      <c r="P75" s="40">
        <v>6881672.6156408899</v>
      </c>
      <c r="Q75" s="40">
        <v>404309828.317873</v>
      </c>
    </row>
    <row r="76" spans="1:17">
      <c r="A76" s="40" t="s">
        <v>54</v>
      </c>
      <c r="B76" s="40" t="s">
        <v>187</v>
      </c>
      <c r="C76" s="40" t="s">
        <v>182</v>
      </c>
      <c r="D76" s="40">
        <v>0</v>
      </c>
      <c r="E76" s="40">
        <v>206</v>
      </c>
      <c r="F76" s="40">
        <v>6.8115184603811899E-9</v>
      </c>
      <c r="G76" s="40">
        <v>193010318.46690401</v>
      </c>
      <c r="H76" s="40">
        <v>28591422.298207801</v>
      </c>
      <c r="I76" s="40">
        <v>5953535.8324598595</v>
      </c>
      <c r="J76" s="40">
        <v>655109.75229452096</v>
      </c>
      <c r="K76" s="40">
        <v>446977.24196290801</v>
      </c>
      <c r="L76" s="40">
        <v>217487.65323354999</v>
      </c>
      <c r="M76" s="40">
        <v>217487.65323354999</v>
      </c>
      <c r="N76" s="40">
        <v>217487.65323354999</v>
      </c>
      <c r="O76" s="40">
        <v>432007.91676881298</v>
      </c>
      <c r="P76" s="40">
        <v>8787757.8581856396</v>
      </c>
      <c r="Q76" s="40">
        <v>238529592.32648399</v>
      </c>
    </row>
    <row r="77" spans="1:17">
      <c r="A77" s="40" t="s">
        <v>54</v>
      </c>
      <c r="B77" s="40" t="s">
        <v>83</v>
      </c>
      <c r="C77" s="40" t="s">
        <v>181</v>
      </c>
      <c r="D77" s="40">
        <v>0</v>
      </c>
      <c r="E77" s="40">
        <v>1</v>
      </c>
      <c r="F77" s="40">
        <v>1.8189894035458601E-12</v>
      </c>
      <c r="G77" s="40">
        <v>0</v>
      </c>
      <c r="H77" s="40">
        <v>0</v>
      </c>
      <c r="I77" s="40">
        <v>155463.94694760899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155463.94694760899</v>
      </c>
    </row>
    <row r="78" spans="1:17">
      <c r="A78" s="40" t="s">
        <v>54</v>
      </c>
      <c r="B78" s="40" t="s">
        <v>83</v>
      </c>
      <c r="C78" s="40" t="s">
        <v>180</v>
      </c>
      <c r="D78" s="40">
        <v>0</v>
      </c>
      <c r="E78" s="40">
        <v>5</v>
      </c>
      <c r="F78" s="40">
        <v>0</v>
      </c>
      <c r="G78" s="40">
        <v>145736.81082496099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145736.81082496099</v>
      </c>
    </row>
    <row r="79" spans="1:17">
      <c r="A79" s="40" t="s">
        <v>54</v>
      </c>
      <c r="B79" s="40" t="s">
        <v>83</v>
      </c>
      <c r="C79" s="40" t="s">
        <v>182</v>
      </c>
      <c r="D79" s="40">
        <v>0</v>
      </c>
      <c r="E79" s="40">
        <v>51</v>
      </c>
      <c r="F79" s="40">
        <v>4.8203219193965203E-11</v>
      </c>
      <c r="G79" s="40">
        <v>4470333.9151255498</v>
      </c>
      <c r="H79" s="40">
        <v>76459.476302078998</v>
      </c>
      <c r="I79" s="40">
        <v>522433.751412243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5069227.1428398704</v>
      </c>
    </row>
    <row r="80" spans="1:17">
      <c r="A80" s="40" t="s">
        <v>54</v>
      </c>
      <c r="B80" s="40" t="s">
        <v>185</v>
      </c>
      <c r="C80" s="40" t="s">
        <v>181</v>
      </c>
      <c r="D80" s="40">
        <v>0</v>
      </c>
      <c r="E80" s="40">
        <v>4</v>
      </c>
      <c r="F80" s="40">
        <v>-1.06228981167078E-9</v>
      </c>
      <c r="G80" s="40">
        <v>13459120.4527626</v>
      </c>
      <c r="H80" s="40">
        <v>11871847.7762144</v>
      </c>
      <c r="I80" s="40">
        <v>10430657.0254317</v>
      </c>
      <c r="J80" s="40">
        <v>1498304.08682605</v>
      </c>
      <c r="K80" s="40">
        <v>1498304.08682605</v>
      </c>
      <c r="L80" s="40">
        <v>749152.04341302498</v>
      </c>
      <c r="M80" s="40">
        <v>749152.04341302498</v>
      </c>
      <c r="N80" s="40">
        <v>749152.04341302498</v>
      </c>
      <c r="O80" s="40">
        <v>749152.04341302498</v>
      </c>
      <c r="P80" s="40">
        <v>14888543.9568449</v>
      </c>
      <c r="Q80" s="40">
        <v>56643385.558557697</v>
      </c>
    </row>
    <row r="81" spans="1:17">
      <c r="A81" s="40" t="s">
        <v>54</v>
      </c>
      <c r="B81" s="40" t="s">
        <v>185</v>
      </c>
      <c r="C81" s="40" t="s">
        <v>180</v>
      </c>
      <c r="D81" s="40">
        <v>0</v>
      </c>
      <c r="E81" s="40">
        <v>6</v>
      </c>
      <c r="F81" s="40">
        <v>294.63695024786301</v>
      </c>
      <c r="G81" s="40">
        <v>2237284.9241372198</v>
      </c>
      <c r="H81" s="40">
        <v>978443.29907379998</v>
      </c>
      <c r="I81" s="40">
        <v>705328.86973693105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3921351.7298981999</v>
      </c>
    </row>
    <row r="82" spans="1:17">
      <c r="A82" s="40" t="s">
        <v>54</v>
      </c>
      <c r="B82" s="40" t="s">
        <v>185</v>
      </c>
      <c r="C82" s="40" t="s">
        <v>182</v>
      </c>
      <c r="D82" s="40">
        <v>0</v>
      </c>
      <c r="E82" s="40">
        <v>126</v>
      </c>
      <c r="F82" s="40">
        <v>4.4275338950683399E-10</v>
      </c>
      <c r="G82" s="40">
        <v>55744164.724842899</v>
      </c>
      <c r="H82" s="40">
        <v>558811.04418904497</v>
      </c>
      <c r="I82" s="40">
        <v>2686228.6944524199</v>
      </c>
      <c r="J82" s="40">
        <v>57260.028795899998</v>
      </c>
      <c r="K82" s="40">
        <v>57260.028795899998</v>
      </c>
      <c r="L82" s="40">
        <v>28630.014397949999</v>
      </c>
      <c r="M82" s="40">
        <v>28630.014397949999</v>
      </c>
      <c r="N82" s="40">
        <v>28630.014397949999</v>
      </c>
      <c r="O82" s="40">
        <v>28630.014397949999</v>
      </c>
      <c r="P82" s="40">
        <v>559922.23528513894</v>
      </c>
      <c r="Q82" s="40">
        <v>59778166.813953102</v>
      </c>
    </row>
    <row r="83" spans="1:17">
      <c r="A83" s="40" t="s">
        <v>54</v>
      </c>
      <c r="B83" s="40" t="s">
        <v>84</v>
      </c>
      <c r="C83" s="40" t="s">
        <v>181</v>
      </c>
      <c r="D83" s="40">
        <v>0</v>
      </c>
      <c r="E83" s="40">
        <v>63</v>
      </c>
      <c r="F83" s="40">
        <v>-4.5536580728366997E-8</v>
      </c>
      <c r="G83" s="40">
        <v>274847039.55192202</v>
      </c>
      <c r="H83" s="40">
        <v>254600099.82733601</v>
      </c>
      <c r="I83" s="40">
        <v>192538579.88461199</v>
      </c>
      <c r="J83" s="40">
        <v>63025592.114544198</v>
      </c>
      <c r="K83" s="40">
        <v>45372520.7439178</v>
      </c>
      <c r="L83" s="40">
        <v>17856920.892042398</v>
      </c>
      <c r="M83" s="40">
        <v>16956748.924999502</v>
      </c>
      <c r="N83" s="40">
        <v>14233848.3213694</v>
      </c>
      <c r="O83" s="40">
        <v>8415910.6201628298</v>
      </c>
      <c r="P83" s="40">
        <v>5874468.8280165298</v>
      </c>
      <c r="Q83" s="40">
        <v>893721729.70892203</v>
      </c>
    </row>
    <row r="84" spans="1:17">
      <c r="A84" s="40" t="s">
        <v>54</v>
      </c>
      <c r="B84" s="40" t="s">
        <v>84</v>
      </c>
      <c r="C84" s="40" t="s">
        <v>180</v>
      </c>
      <c r="D84" s="40">
        <v>0</v>
      </c>
      <c r="E84" s="40">
        <v>123</v>
      </c>
      <c r="F84" s="40">
        <v>11403.1154667312</v>
      </c>
      <c r="G84" s="40">
        <v>2096683400.0256</v>
      </c>
      <c r="H84" s="40">
        <v>843479297.78339803</v>
      </c>
      <c r="I84" s="40">
        <v>341974642.68682897</v>
      </c>
      <c r="J84" s="40">
        <v>57823806.723615997</v>
      </c>
      <c r="K84" s="40">
        <v>27856535.2819435</v>
      </c>
      <c r="L84" s="40">
        <v>7525029.2630281104</v>
      </c>
      <c r="M84" s="40">
        <v>5876886.8225743603</v>
      </c>
      <c r="N84" s="40">
        <v>6916598.4239889896</v>
      </c>
      <c r="O84" s="40">
        <v>5597627.9971291702</v>
      </c>
      <c r="P84" s="40">
        <v>59551032.180542901</v>
      </c>
      <c r="Q84" s="40">
        <v>3453296260.3041101</v>
      </c>
    </row>
    <row r="85" spans="1:17">
      <c r="A85" s="40" t="s">
        <v>54</v>
      </c>
      <c r="B85" s="40" t="s">
        <v>84</v>
      </c>
      <c r="C85" s="40" t="s">
        <v>182</v>
      </c>
      <c r="D85" s="40">
        <v>0</v>
      </c>
      <c r="E85" s="40">
        <v>71</v>
      </c>
      <c r="F85" s="40">
        <v>-2.2572749003302299E-8</v>
      </c>
      <c r="G85" s="40">
        <v>1850378554.31988</v>
      </c>
      <c r="H85" s="40">
        <v>1714367869.66764</v>
      </c>
      <c r="I85" s="40">
        <v>776827708.77790594</v>
      </c>
      <c r="J85" s="40">
        <v>73115325.856403396</v>
      </c>
      <c r="K85" s="40">
        <v>63649243.447613701</v>
      </c>
      <c r="L85" s="40">
        <v>23014187.085312501</v>
      </c>
      <c r="M85" s="40">
        <v>24099942.3428871</v>
      </c>
      <c r="N85" s="40">
        <v>21895703.6106738</v>
      </c>
      <c r="O85" s="40">
        <v>21739724.266176701</v>
      </c>
      <c r="P85" s="40">
        <v>304397968.81861901</v>
      </c>
      <c r="Q85" s="40">
        <v>4873486228.1931105</v>
      </c>
    </row>
    <row r="86" spans="1:17">
      <c r="A86" s="40" t="s">
        <v>31</v>
      </c>
      <c r="C86" s="40" t="s">
        <v>181</v>
      </c>
    </row>
    <row r="87" spans="1:17">
      <c r="A87" s="40" t="s">
        <v>31</v>
      </c>
      <c r="C87" s="40" t="s">
        <v>180</v>
      </c>
    </row>
    <row r="88" spans="1:17">
      <c r="A88" s="40" t="s">
        <v>31</v>
      </c>
      <c r="C88" s="40" t="s">
        <v>182</v>
      </c>
    </row>
    <row r="89" spans="1:17">
      <c r="A89" s="40" t="s">
        <v>31</v>
      </c>
      <c r="B89" s="40" t="s">
        <v>186</v>
      </c>
      <c r="C89" s="40" t="s">
        <v>181</v>
      </c>
      <c r="D89" s="40">
        <v>0</v>
      </c>
      <c r="E89" s="40">
        <v>1686</v>
      </c>
      <c r="F89" s="40">
        <v>8473124.5024504699</v>
      </c>
      <c r="G89" s="40">
        <v>2152501716.7953901</v>
      </c>
      <c r="H89" s="40">
        <v>2015692098.06113</v>
      </c>
      <c r="I89" s="40">
        <v>1429851701.4788899</v>
      </c>
      <c r="J89" s="40">
        <v>329636384.92359602</v>
      </c>
      <c r="K89" s="40">
        <v>158548422.42083499</v>
      </c>
      <c r="L89" s="40">
        <v>52678580.807433702</v>
      </c>
      <c r="M89" s="40">
        <v>31315980.625515599</v>
      </c>
      <c r="N89" s="40">
        <v>21608923.115757499</v>
      </c>
      <c r="O89" s="40">
        <v>17820445.856553599</v>
      </c>
      <c r="P89" s="40">
        <v>124018638.673683</v>
      </c>
      <c r="Q89" s="40">
        <v>6342146017.2612305</v>
      </c>
    </row>
    <row r="90" spans="1:17">
      <c r="A90" s="40" t="s">
        <v>31</v>
      </c>
      <c r="B90" s="40" t="s">
        <v>186</v>
      </c>
      <c r="C90" s="40" t="s">
        <v>180</v>
      </c>
      <c r="D90" s="40">
        <v>0</v>
      </c>
      <c r="E90" s="40">
        <v>2847</v>
      </c>
      <c r="F90" s="40">
        <v>27199816.935157001</v>
      </c>
      <c r="G90" s="40">
        <v>4785068307.89223</v>
      </c>
      <c r="H90" s="40">
        <v>3811450957.12291</v>
      </c>
      <c r="I90" s="40">
        <v>3016262531.7460399</v>
      </c>
      <c r="J90" s="40">
        <v>474261186.96339899</v>
      </c>
      <c r="K90" s="40">
        <v>246781248.77026799</v>
      </c>
      <c r="L90" s="40">
        <v>55040319.636141099</v>
      </c>
      <c r="M90" s="40">
        <v>38903247.068676703</v>
      </c>
      <c r="N90" s="40">
        <v>26556187.254567899</v>
      </c>
      <c r="O90" s="40">
        <v>21218108.264103699</v>
      </c>
      <c r="P90" s="40">
        <v>235853409.84913099</v>
      </c>
      <c r="Q90" s="40">
        <v>12738595321.5026</v>
      </c>
    </row>
    <row r="91" spans="1:17">
      <c r="A91" s="40" t="s">
        <v>31</v>
      </c>
      <c r="B91" s="40" t="s">
        <v>186</v>
      </c>
      <c r="C91" s="40" t="s">
        <v>182</v>
      </c>
      <c r="D91" s="40">
        <v>0</v>
      </c>
      <c r="E91" s="40">
        <v>1590</v>
      </c>
      <c r="F91" s="40">
        <v>-3.3959821621465401E-9</v>
      </c>
      <c r="G91" s="40">
        <v>1338737705.25899</v>
      </c>
      <c r="H91" s="40">
        <v>799610368.06047797</v>
      </c>
      <c r="I91" s="40">
        <v>295649301.40978003</v>
      </c>
      <c r="J91" s="40">
        <v>70879710.909099504</v>
      </c>
      <c r="K91" s="40">
        <v>40649366.914704598</v>
      </c>
      <c r="L91" s="40">
        <v>14870676.1336373</v>
      </c>
      <c r="M91" s="40">
        <v>11867464.499185</v>
      </c>
      <c r="N91" s="40">
        <v>9891235.2851517797</v>
      </c>
      <c r="O91" s="40">
        <v>8834771.6514969692</v>
      </c>
      <c r="P91" s="40">
        <v>30874589.8599962</v>
      </c>
      <c r="Q91" s="40">
        <v>2621865189.9825201</v>
      </c>
    </row>
    <row r="92" spans="1:17">
      <c r="A92" s="40" t="s">
        <v>31</v>
      </c>
      <c r="B92" s="40" t="s">
        <v>184</v>
      </c>
      <c r="C92" s="40" t="s">
        <v>181</v>
      </c>
      <c r="D92" s="40">
        <v>0</v>
      </c>
      <c r="E92" s="40">
        <v>66</v>
      </c>
      <c r="F92" s="40">
        <v>3.5652192309498802E-10</v>
      </c>
      <c r="G92" s="40">
        <v>32019532.2620285</v>
      </c>
      <c r="H92" s="40">
        <v>6424389.7050913796</v>
      </c>
      <c r="I92" s="40">
        <v>5400273.6806940297</v>
      </c>
      <c r="J92" s="40">
        <v>7286793.9743161602</v>
      </c>
      <c r="K92" s="40">
        <v>7256676.1267819898</v>
      </c>
      <c r="L92" s="40">
        <v>117419.72175955601</v>
      </c>
      <c r="M92" s="40">
        <v>217730.623406667</v>
      </c>
      <c r="N92" s="40">
        <v>279519.35109577503</v>
      </c>
      <c r="O92" s="40">
        <v>279519.35109577503</v>
      </c>
      <c r="P92" s="40">
        <v>994624.68050595606</v>
      </c>
      <c r="Q92" s="40">
        <v>60276479.476775803</v>
      </c>
    </row>
    <row r="93" spans="1:17">
      <c r="A93" s="40" t="s">
        <v>31</v>
      </c>
      <c r="B93" s="40" t="s">
        <v>184</v>
      </c>
      <c r="C93" s="40" t="s">
        <v>180</v>
      </c>
      <c r="D93" s="40">
        <v>0</v>
      </c>
      <c r="E93" s="40">
        <v>124</v>
      </c>
      <c r="F93" s="40">
        <v>2.1498181013157599E-10</v>
      </c>
      <c r="G93" s="40">
        <v>53217815.234123401</v>
      </c>
      <c r="H93" s="40">
        <v>6533413.96842469</v>
      </c>
      <c r="I93" s="40">
        <v>2527978.1688192501</v>
      </c>
      <c r="J93" s="40">
        <v>810615.26078293403</v>
      </c>
      <c r="K93" s="40">
        <v>351537.33094803698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63441359.963098302</v>
      </c>
    </row>
    <row r="94" spans="1:17">
      <c r="A94" s="40" t="s">
        <v>31</v>
      </c>
      <c r="B94" s="40" t="s">
        <v>184</v>
      </c>
      <c r="C94" s="40" t="s">
        <v>182</v>
      </c>
      <c r="D94" s="40">
        <v>0</v>
      </c>
      <c r="E94" s="40">
        <v>135</v>
      </c>
      <c r="F94" s="40">
        <v>-4.8100901040015701E-10</v>
      </c>
      <c r="G94" s="40">
        <v>45935418.794564597</v>
      </c>
      <c r="H94" s="40">
        <v>15284658.131266201</v>
      </c>
      <c r="I94" s="40">
        <v>13027505.4050765</v>
      </c>
      <c r="J94" s="40">
        <v>2580126.8583533601</v>
      </c>
      <c r="K94" s="40">
        <v>1775723.9035326401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78603433.092793301</v>
      </c>
    </row>
    <row r="95" spans="1:17">
      <c r="A95" s="40" t="s">
        <v>31</v>
      </c>
      <c r="B95" s="40" t="s">
        <v>187</v>
      </c>
      <c r="C95" s="40" t="s">
        <v>181</v>
      </c>
      <c r="D95" s="40">
        <v>0</v>
      </c>
      <c r="E95" s="40">
        <v>337</v>
      </c>
      <c r="F95" s="40">
        <v>8.6469071902683903E-9</v>
      </c>
      <c r="G95" s="40">
        <v>476483282.94175702</v>
      </c>
      <c r="H95" s="40">
        <v>143264839.03130901</v>
      </c>
      <c r="I95" s="40">
        <v>34225882.248695299</v>
      </c>
      <c r="J95" s="40">
        <v>3009205.7197421901</v>
      </c>
      <c r="K95" s="40">
        <v>1025939.68711913</v>
      </c>
      <c r="L95" s="40">
        <v>160324.21241227299</v>
      </c>
      <c r="M95" s="40">
        <v>75867.903611721296</v>
      </c>
      <c r="N95" s="40">
        <v>20091.238173999998</v>
      </c>
      <c r="O95" s="40">
        <v>20091.238173999998</v>
      </c>
      <c r="P95" s="40">
        <v>23062.503190906202</v>
      </c>
      <c r="Q95" s="40">
        <v>658308586.72418499</v>
      </c>
    </row>
    <row r="96" spans="1:17">
      <c r="A96" s="40" t="s">
        <v>31</v>
      </c>
      <c r="B96" s="40" t="s">
        <v>187</v>
      </c>
      <c r="C96" s="40" t="s">
        <v>180</v>
      </c>
      <c r="D96" s="40">
        <v>0</v>
      </c>
      <c r="E96" s="40">
        <v>706</v>
      </c>
      <c r="F96" s="40">
        <v>-3.6626488508772999E-9</v>
      </c>
      <c r="G96" s="40">
        <v>631623435.12000299</v>
      </c>
      <c r="H96" s="40">
        <v>392234281.16393298</v>
      </c>
      <c r="I96" s="40">
        <v>188751315.30886701</v>
      </c>
      <c r="J96" s="40">
        <v>10635852.8454693</v>
      </c>
      <c r="K96" s="40">
        <v>3156069.8607858601</v>
      </c>
      <c r="L96" s="40">
        <v>1022086.51626722</v>
      </c>
      <c r="M96" s="40">
        <v>711822.35845903703</v>
      </c>
      <c r="N96" s="40">
        <v>598970.03806237504</v>
      </c>
      <c r="O96" s="40">
        <v>458924.65946533898</v>
      </c>
      <c r="P96" s="40">
        <v>3473898.46546668</v>
      </c>
      <c r="Q96" s="40">
        <v>1232666656.3367801</v>
      </c>
    </row>
    <row r="97" spans="1:17">
      <c r="A97" s="40" t="s">
        <v>31</v>
      </c>
      <c r="B97" s="40" t="s">
        <v>187</v>
      </c>
      <c r="C97" s="40" t="s">
        <v>182</v>
      </c>
      <c r="D97" s="40">
        <v>0</v>
      </c>
      <c r="E97" s="40">
        <v>502</v>
      </c>
      <c r="F97" s="40">
        <v>-1.04293462754868E-8</v>
      </c>
      <c r="G97" s="40">
        <v>498329046.48527598</v>
      </c>
      <c r="H97" s="40">
        <v>115169666.95959599</v>
      </c>
      <c r="I97" s="40">
        <v>9791184.2256394103</v>
      </c>
      <c r="J97" s="40">
        <v>888898.95961828402</v>
      </c>
      <c r="K97" s="40">
        <v>271000.37358157098</v>
      </c>
      <c r="L97" s="40">
        <v>76095.564584025007</v>
      </c>
      <c r="M97" s="40">
        <v>76095.564584025007</v>
      </c>
      <c r="N97" s="40">
        <v>76095.564584025007</v>
      </c>
      <c r="O97" s="40">
        <v>76095.564584025007</v>
      </c>
      <c r="P97" s="40">
        <v>1055315.6795279901</v>
      </c>
      <c r="Q97" s="40">
        <v>625809494.941576</v>
      </c>
    </row>
    <row r="98" spans="1:17">
      <c r="A98" s="40" t="s">
        <v>31</v>
      </c>
      <c r="B98" s="40" t="s">
        <v>83</v>
      </c>
      <c r="C98" s="40" t="s">
        <v>181</v>
      </c>
      <c r="D98" s="40">
        <v>0</v>
      </c>
      <c r="E98" s="40">
        <v>11</v>
      </c>
      <c r="F98" s="40">
        <v>-6.5028871176764395E-11</v>
      </c>
      <c r="G98" s="40">
        <v>3649459.4807294402</v>
      </c>
      <c r="H98" s="40">
        <v>1723907.5806390501</v>
      </c>
      <c r="I98" s="40">
        <v>1052574.3509323699</v>
      </c>
      <c r="J98" s="40">
        <v>641915.05965930002</v>
      </c>
      <c r="K98" s="40">
        <v>108603.61069683101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7176460.0826569898</v>
      </c>
    </row>
    <row r="99" spans="1:17">
      <c r="A99" s="40" t="s">
        <v>31</v>
      </c>
      <c r="B99" s="40" t="s">
        <v>83</v>
      </c>
      <c r="C99" s="40" t="s">
        <v>180</v>
      </c>
      <c r="D99" s="40">
        <v>0</v>
      </c>
      <c r="E99" s="40">
        <v>27</v>
      </c>
      <c r="F99" s="40">
        <v>-4312.9210673838397</v>
      </c>
      <c r="G99" s="40">
        <v>2415453214.3288999</v>
      </c>
      <c r="H99" s="40">
        <v>1724670334.11391</v>
      </c>
      <c r="I99" s="40">
        <v>574433608.74537504</v>
      </c>
      <c r="J99" s="40">
        <v>100019206.439716</v>
      </c>
      <c r="K99" s="40">
        <v>52795054.575816996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4867367105.28265</v>
      </c>
    </row>
    <row r="100" spans="1:17">
      <c r="A100" s="40" t="s">
        <v>31</v>
      </c>
      <c r="B100" s="40" t="s">
        <v>83</v>
      </c>
      <c r="C100" s="40" t="s">
        <v>182</v>
      </c>
      <c r="D100" s="40">
        <v>0</v>
      </c>
      <c r="E100" s="40">
        <v>125</v>
      </c>
      <c r="F100" s="40">
        <v>-2.8373960958560899E-8</v>
      </c>
      <c r="G100" s="40">
        <v>307877997.41501099</v>
      </c>
      <c r="H100" s="40">
        <v>296760911.18759501</v>
      </c>
      <c r="I100" s="40">
        <v>205590197.084059</v>
      </c>
      <c r="J100" s="40">
        <v>3032705.2299223202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813261810.916587</v>
      </c>
    </row>
    <row r="101" spans="1:17">
      <c r="A101" s="40" t="s">
        <v>31</v>
      </c>
      <c r="B101" s="40" t="s">
        <v>185</v>
      </c>
      <c r="C101" s="40" t="s">
        <v>181</v>
      </c>
      <c r="D101" s="40">
        <v>0</v>
      </c>
      <c r="E101" s="40">
        <v>18</v>
      </c>
      <c r="F101" s="40">
        <v>-7.4578565545380103E-11</v>
      </c>
      <c r="G101" s="40">
        <v>2713336.2602637899</v>
      </c>
      <c r="H101" s="40">
        <v>1001774.56330477</v>
      </c>
      <c r="I101" s="40">
        <v>574013.64736315096</v>
      </c>
      <c r="J101" s="40">
        <v>105323.12167307999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4394447.5926047796</v>
      </c>
    </row>
    <row r="102" spans="1:17">
      <c r="A102" s="40" t="s">
        <v>31</v>
      </c>
      <c r="B102" s="40" t="s">
        <v>185</v>
      </c>
      <c r="C102" s="40" t="s">
        <v>180</v>
      </c>
      <c r="D102" s="40">
        <v>0</v>
      </c>
      <c r="E102" s="40">
        <v>32</v>
      </c>
      <c r="F102" s="40">
        <v>2.4419932742603103E-10</v>
      </c>
      <c r="G102" s="40">
        <v>20655200.878894899</v>
      </c>
      <c r="H102" s="40">
        <v>8875299.3360068705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29530500.214901701</v>
      </c>
    </row>
    <row r="103" spans="1:17">
      <c r="A103" s="40" t="s">
        <v>31</v>
      </c>
      <c r="B103" s="40" t="s">
        <v>185</v>
      </c>
      <c r="C103" s="40" t="s">
        <v>182</v>
      </c>
      <c r="D103" s="40">
        <v>0</v>
      </c>
      <c r="E103" s="40">
        <v>302</v>
      </c>
      <c r="F103" s="40">
        <v>-1.9423396224738099E-9</v>
      </c>
      <c r="G103" s="40">
        <v>158912338.303628</v>
      </c>
      <c r="H103" s="40">
        <v>3149798.2761219102</v>
      </c>
      <c r="I103" s="40">
        <v>1292846.96671455</v>
      </c>
      <c r="J103" s="40">
        <v>983710.27301643498</v>
      </c>
      <c r="K103" s="40">
        <v>100176.499862104</v>
      </c>
      <c r="L103" s="40">
        <v>77320.361112863902</v>
      </c>
      <c r="M103" s="40">
        <v>47442.4201306471</v>
      </c>
      <c r="N103" s="40">
        <v>0</v>
      </c>
      <c r="O103" s="40">
        <v>0</v>
      </c>
      <c r="P103" s="40">
        <v>0</v>
      </c>
      <c r="Q103" s="40">
        <v>164563633.100586</v>
      </c>
    </row>
    <row r="104" spans="1:17">
      <c r="A104" s="40" t="s">
        <v>31</v>
      </c>
      <c r="B104" s="40" t="s">
        <v>84</v>
      </c>
      <c r="C104" s="40" t="s">
        <v>181</v>
      </c>
      <c r="D104" s="40">
        <v>0</v>
      </c>
      <c r="E104" s="40">
        <v>1371</v>
      </c>
      <c r="F104" s="40">
        <v>35906378.217943199</v>
      </c>
      <c r="G104" s="40">
        <v>4087978671.83284</v>
      </c>
      <c r="H104" s="40">
        <v>3601336856.4071002</v>
      </c>
      <c r="I104" s="40">
        <v>3100512780.3008399</v>
      </c>
      <c r="J104" s="40">
        <v>1206287846.1805601</v>
      </c>
      <c r="K104" s="40">
        <v>771932924.90454805</v>
      </c>
      <c r="L104" s="40">
        <v>262244887.77959001</v>
      </c>
      <c r="M104" s="40">
        <v>193419840.149075</v>
      </c>
      <c r="N104" s="40">
        <v>160033354.95283699</v>
      </c>
      <c r="O104" s="40">
        <v>117206560.741733</v>
      </c>
      <c r="P104" s="40">
        <v>472672701.56213498</v>
      </c>
      <c r="Q104" s="40">
        <v>14009532803.0292</v>
      </c>
    </row>
    <row r="105" spans="1:17">
      <c r="A105" s="40" t="s">
        <v>31</v>
      </c>
      <c r="B105" s="40" t="s">
        <v>84</v>
      </c>
      <c r="C105" s="40" t="s">
        <v>180</v>
      </c>
      <c r="D105" s="40">
        <v>0</v>
      </c>
      <c r="E105" s="40">
        <v>2543</v>
      </c>
      <c r="F105" s="40">
        <v>747724767.71604502</v>
      </c>
      <c r="G105" s="40">
        <v>11545643041.398899</v>
      </c>
      <c r="H105" s="40">
        <v>11456303248.4489</v>
      </c>
      <c r="I105" s="40">
        <v>9432765388.2940292</v>
      </c>
      <c r="J105" s="40">
        <v>1893200966.03562</v>
      </c>
      <c r="K105" s="40">
        <v>792586952.24865901</v>
      </c>
      <c r="L105" s="40">
        <v>234354320.16262501</v>
      </c>
      <c r="M105" s="40">
        <v>180576328.72282499</v>
      </c>
      <c r="N105" s="40">
        <v>123873666.838579</v>
      </c>
      <c r="O105" s="40">
        <v>86137600.8098979</v>
      </c>
      <c r="P105" s="40">
        <v>675008406.23465204</v>
      </c>
      <c r="Q105" s="40">
        <v>37168174686.910599</v>
      </c>
    </row>
    <row r="106" spans="1:17">
      <c r="A106" s="40" t="s">
        <v>31</v>
      </c>
      <c r="B106" s="40" t="s">
        <v>84</v>
      </c>
      <c r="C106" s="40" t="s">
        <v>182</v>
      </c>
      <c r="D106" s="40">
        <v>0</v>
      </c>
      <c r="E106" s="40">
        <v>556</v>
      </c>
      <c r="F106" s="40">
        <v>-7.9718347478774393E-9</v>
      </c>
      <c r="G106" s="40">
        <v>977454098.96524799</v>
      </c>
      <c r="H106" s="40">
        <v>863364070.63975203</v>
      </c>
      <c r="I106" s="40">
        <v>859264906.64857304</v>
      </c>
      <c r="J106" s="40">
        <v>471272875.87726301</v>
      </c>
      <c r="K106" s="40">
        <v>124901451.04070801</v>
      </c>
      <c r="L106" s="40">
        <v>54014693.798826702</v>
      </c>
      <c r="M106" s="40">
        <v>44554654.859495603</v>
      </c>
      <c r="N106" s="40">
        <v>37780346.5363447</v>
      </c>
      <c r="O106" s="40">
        <v>15744982.2881258</v>
      </c>
      <c r="P106" s="40">
        <v>72551472.258338198</v>
      </c>
      <c r="Q106" s="40">
        <v>3520903552.9126701</v>
      </c>
    </row>
    <row r="107" spans="1:17">
      <c r="A107" s="40" t="s">
        <v>32</v>
      </c>
      <c r="C107" s="40" t="s">
        <v>181</v>
      </c>
    </row>
    <row r="108" spans="1:17">
      <c r="A108" s="40" t="s">
        <v>32</v>
      </c>
      <c r="C108" s="40" t="s">
        <v>180</v>
      </c>
    </row>
    <row r="109" spans="1:17">
      <c r="A109" s="40" t="s">
        <v>32</v>
      </c>
      <c r="C109" s="40" t="s">
        <v>182</v>
      </c>
    </row>
    <row r="110" spans="1:17">
      <c r="A110" s="40" t="s">
        <v>32</v>
      </c>
      <c r="B110" s="40" t="s">
        <v>186</v>
      </c>
      <c r="C110" s="40" t="s">
        <v>181</v>
      </c>
      <c r="D110" s="40">
        <v>0</v>
      </c>
      <c r="E110" s="40">
        <v>27</v>
      </c>
      <c r="F110" s="40">
        <v>3.3458036341471598E-10</v>
      </c>
      <c r="G110" s="40">
        <v>11587262.1373892</v>
      </c>
      <c r="H110" s="40">
        <v>6672066.9119836502</v>
      </c>
      <c r="I110" s="40">
        <v>478279.78605121101</v>
      </c>
      <c r="J110" s="40">
        <v>12319.857440462099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18749928.6928645</v>
      </c>
    </row>
    <row r="111" spans="1:17">
      <c r="A111" s="40" t="s">
        <v>32</v>
      </c>
      <c r="B111" s="40" t="s">
        <v>186</v>
      </c>
      <c r="C111" s="40" t="s">
        <v>180</v>
      </c>
      <c r="D111" s="40">
        <v>0</v>
      </c>
      <c r="E111" s="40">
        <v>22</v>
      </c>
      <c r="F111" s="40">
        <v>1181478.2166047699</v>
      </c>
      <c r="G111" s="40">
        <v>32486382.867828101</v>
      </c>
      <c r="H111" s="40">
        <v>27260297.018204801</v>
      </c>
      <c r="I111" s="40">
        <v>149374.829735493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61077532.932373099</v>
      </c>
    </row>
    <row r="112" spans="1:17">
      <c r="A112" s="40" t="s">
        <v>32</v>
      </c>
      <c r="B112" s="40" t="s">
        <v>186</v>
      </c>
      <c r="C112" s="40" t="s">
        <v>182</v>
      </c>
      <c r="D112" s="40">
        <v>0</v>
      </c>
      <c r="E112" s="40">
        <v>27</v>
      </c>
      <c r="F112" s="40">
        <v>5.6843418860808005E-13</v>
      </c>
      <c r="G112" s="40">
        <v>38441905.357049599</v>
      </c>
      <c r="H112" s="40">
        <v>34436019.193722397</v>
      </c>
      <c r="I112" s="40">
        <v>330899.89753226901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73208824.4483044</v>
      </c>
    </row>
    <row r="113" spans="1:17">
      <c r="A113" s="40" t="s">
        <v>32</v>
      </c>
      <c r="B113" s="40" t="s">
        <v>184</v>
      </c>
      <c r="C113" s="40" t="s">
        <v>181</v>
      </c>
      <c r="D113" s="40">
        <v>0</v>
      </c>
      <c r="E113" s="40">
        <v>1</v>
      </c>
      <c r="F113" s="40">
        <v>1.06865627458319E-11</v>
      </c>
      <c r="G113" s="40">
        <v>64291.9621568</v>
      </c>
      <c r="H113" s="40">
        <v>33263.003731291697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97554.9658880918</v>
      </c>
    </row>
    <row r="114" spans="1:17">
      <c r="A114" s="40" t="s">
        <v>32</v>
      </c>
      <c r="B114" s="40" t="s">
        <v>184</v>
      </c>
      <c r="C114" s="40" t="s">
        <v>180</v>
      </c>
      <c r="D114" s="40">
        <v>0</v>
      </c>
      <c r="E114" s="40">
        <v>1</v>
      </c>
      <c r="F114" s="40">
        <v>-3.6379788070917101E-12</v>
      </c>
      <c r="G114" s="40">
        <v>96313.291175278995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96313.291175278995</v>
      </c>
    </row>
    <row r="115" spans="1:17">
      <c r="A115" s="40" t="s">
        <v>32</v>
      </c>
      <c r="B115" s="40" t="s">
        <v>184</v>
      </c>
      <c r="C115" s="40" t="s">
        <v>182</v>
      </c>
      <c r="D115" s="40">
        <v>0</v>
      </c>
      <c r="E115" s="40">
        <v>10</v>
      </c>
      <c r="F115" s="40">
        <v>6.4119376474991402E-11</v>
      </c>
      <c r="G115" s="40">
        <v>2435647.14465506</v>
      </c>
      <c r="H115" s="40">
        <v>59873.815001417999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2495520.9596564798</v>
      </c>
    </row>
    <row r="116" spans="1:17">
      <c r="A116" s="40" t="s">
        <v>32</v>
      </c>
      <c r="B116" s="40" t="s">
        <v>187</v>
      </c>
      <c r="C116" s="40" t="s">
        <v>181</v>
      </c>
      <c r="D116" s="40">
        <v>0</v>
      </c>
      <c r="E116" s="40">
        <v>21</v>
      </c>
      <c r="F116" s="40">
        <v>2.1475443645613299E-10</v>
      </c>
      <c r="G116" s="40">
        <v>6643678.5793806203</v>
      </c>
      <c r="H116" s="40">
        <v>1188889.97021226</v>
      </c>
      <c r="I116" s="40">
        <v>30442.857738379698</v>
      </c>
      <c r="J116" s="40">
        <v>2777.7979142095501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7865789.2052454697</v>
      </c>
    </row>
    <row r="117" spans="1:17">
      <c r="A117" s="40" t="s">
        <v>32</v>
      </c>
      <c r="B117" s="40" t="s">
        <v>187</v>
      </c>
      <c r="C117" s="40" t="s">
        <v>180</v>
      </c>
      <c r="D117" s="40">
        <v>0</v>
      </c>
      <c r="E117" s="40">
        <v>8</v>
      </c>
      <c r="F117" s="40">
        <v>1.30739863379858E-11</v>
      </c>
      <c r="G117" s="40">
        <v>1124754.4630845899</v>
      </c>
      <c r="H117" s="40">
        <v>871381.79642449599</v>
      </c>
      <c r="I117" s="40">
        <v>52216.707729559203</v>
      </c>
      <c r="J117" s="40">
        <v>25114.047717500001</v>
      </c>
      <c r="K117" s="40">
        <v>25114.047717500001</v>
      </c>
      <c r="L117" s="40">
        <v>12557.023858750001</v>
      </c>
      <c r="M117" s="40">
        <v>12557.023858750001</v>
      </c>
      <c r="N117" s="40">
        <v>12557.023858750001</v>
      </c>
      <c r="O117" s="40">
        <v>12557.023858750001</v>
      </c>
      <c r="P117" s="40">
        <v>4201.8158654161198</v>
      </c>
      <c r="Q117" s="40">
        <v>2153010.9739740598</v>
      </c>
    </row>
    <row r="118" spans="1:17">
      <c r="A118" s="40" t="s">
        <v>32</v>
      </c>
      <c r="B118" s="40" t="s">
        <v>187</v>
      </c>
      <c r="C118" s="40" t="s">
        <v>182</v>
      </c>
      <c r="D118" s="40">
        <v>0</v>
      </c>
      <c r="E118" s="40">
        <v>7</v>
      </c>
      <c r="F118" s="40">
        <v>1.9099388737231499E-11</v>
      </c>
      <c r="G118" s="40">
        <v>585225.25038986397</v>
      </c>
      <c r="H118" s="40">
        <v>149679.72439630001</v>
      </c>
      <c r="I118" s="40">
        <v>79903.579561924096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814808.55434808705</v>
      </c>
    </row>
    <row r="119" spans="1:17">
      <c r="A119" s="40" t="s">
        <v>32</v>
      </c>
      <c r="B119" s="40" t="s">
        <v>83</v>
      </c>
      <c r="C119" s="40" t="s">
        <v>181</v>
      </c>
    </row>
    <row r="120" spans="1:17">
      <c r="A120" s="40" t="s">
        <v>32</v>
      </c>
      <c r="B120" s="40" t="s">
        <v>83</v>
      </c>
      <c r="C120" s="40" t="s">
        <v>180</v>
      </c>
    </row>
    <row r="121" spans="1:17">
      <c r="A121" s="40" t="s">
        <v>32</v>
      </c>
      <c r="B121" s="40" t="s">
        <v>83</v>
      </c>
      <c r="C121" s="40" t="s">
        <v>182</v>
      </c>
      <c r="D121" s="40">
        <v>0</v>
      </c>
      <c r="E121" s="40">
        <v>4</v>
      </c>
      <c r="F121" s="40">
        <v>0</v>
      </c>
      <c r="G121" s="40">
        <v>18587.933754703201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18587.933754703201</v>
      </c>
    </row>
    <row r="122" spans="1:17">
      <c r="A122" s="40" t="s">
        <v>32</v>
      </c>
      <c r="B122" s="40" t="s">
        <v>185</v>
      </c>
      <c r="C122" s="40" t="s">
        <v>181</v>
      </c>
      <c r="D122" s="40">
        <v>0</v>
      </c>
      <c r="E122" s="40">
        <v>1</v>
      </c>
      <c r="F122" s="40">
        <v>0</v>
      </c>
      <c r="G122" s="40">
        <v>88311.575688315803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88311.575688315803</v>
      </c>
    </row>
    <row r="123" spans="1:17">
      <c r="A123" s="40" t="s">
        <v>32</v>
      </c>
      <c r="B123" s="40" t="s">
        <v>185</v>
      </c>
      <c r="C123" s="40" t="s">
        <v>180</v>
      </c>
      <c r="D123" s="40">
        <v>0</v>
      </c>
      <c r="E123" s="40">
        <v>1</v>
      </c>
      <c r="F123" s="40">
        <v>-4.0927261579781803E-12</v>
      </c>
      <c r="G123" s="40">
        <v>36891.962090332898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36891.962090332898</v>
      </c>
    </row>
    <row r="124" spans="1:17">
      <c r="A124" s="40" t="s">
        <v>32</v>
      </c>
      <c r="B124" s="40" t="s">
        <v>185</v>
      </c>
      <c r="C124" s="40" t="s">
        <v>182</v>
      </c>
      <c r="D124" s="40">
        <v>0</v>
      </c>
      <c r="E124" s="40">
        <v>12</v>
      </c>
      <c r="F124" s="40">
        <v>-1.7621459846850501E-12</v>
      </c>
      <c r="G124" s="40">
        <v>549571.96288388595</v>
      </c>
      <c r="H124" s="40">
        <v>13059.3048131</v>
      </c>
      <c r="I124" s="40">
        <v>13059.3048131</v>
      </c>
      <c r="J124" s="40">
        <v>3768.1815365863499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579458.75404667202</v>
      </c>
    </row>
    <row r="125" spans="1:17">
      <c r="A125" s="40" t="s">
        <v>32</v>
      </c>
      <c r="B125" s="40" t="s">
        <v>84</v>
      </c>
      <c r="C125" s="40" t="s">
        <v>181</v>
      </c>
      <c r="D125" s="40">
        <v>0</v>
      </c>
      <c r="E125" s="40">
        <v>130</v>
      </c>
      <c r="F125" s="40">
        <v>2.4793962438707199E-9</v>
      </c>
      <c r="G125" s="40">
        <v>59390377.330628604</v>
      </c>
      <c r="H125" s="40">
        <v>43177580.283434004</v>
      </c>
      <c r="I125" s="40">
        <v>6678594.0823659701</v>
      </c>
      <c r="J125" s="40">
        <v>418541.66848926601</v>
      </c>
      <c r="K125" s="40">
        <v>341571.943845701</v>
      </c>
      <c r="L125" s="40">
        <v>169519.822093125</v>
      </c>
      <c r="M125" s="40">
        <v>144217.14203379501</v>
      </c>
      <c r="N125" s="40">
        <v>98183.701818453905</v>
      </c>
      <c r="O125" s="40">
        <v>84132.059853625004</v>
      </c>
      <c r="P125" s="40">
        <v>814268.61295501306</v>
      </c>
      <c r="Q125" s="40">
        <v>111316986.64751799</v>
      </c>
    </row>
    <row r="126" spans="1:17">
      <c r="A126" s="40" t="s">
        <v>32</v>
      </c>
      <c r="B126" s="40" t="s">
        <v>84</v>
      </c>
      <c r="C126" s="40" t="s">
        <v>180</v>
      </c>
      <c r="D126" s="40">
        <v>0</v>
      </c>
      <c r="E126" s="40">
        <v>380</v>
      </c>
      <c r="F126" s="40">
        <v>2.93553625851928E-10</v>
      </c>
      <c r="G126" s="40">
        <v>129573215.735929</v>
      </c>
      <c r="H126" s="40">
        <v>63756135.377111003</v>
      </c>
      <c r="I126" s="40">
        <v>10019883.331392899</v>
      </c>
      <c r="J126" s="40">
        <v>525243.51347469201</v>
      </c>
      <c r="K126" s="40">
        <v>232121.830841697</v>
      </c>
      <c r="L126" s="40">
        <v>234062.92472710001</v>
      </c>
      <c r="M126" s="40">
        <v>230407.20111327199</v>
      </c>
      <c r="N126" s="40">
        <v>216427.499752837</v>
      </c>
      <c r="O126" s="40">
        <v>173116.11334288199</v>
      </c>
      <c r="P126" s="40">
        <v>407755.26314708701</v>
      </c>
      <c r="Q126" s="40">
        <v>205368368.790833</v>
      </c>
    </row>
    <row r="127" spans="1:17">
      <c r="A127" s="40" t="s">
        <v>32</v>
      </c>
      <c r="B127" s="40" t="s">
        <v>84</v>
      </c>
      <c r="C127" s="40" t="s">
        <v>182</v>
      </c>
      <c r="D127" s="40">
        <v>0</v>
      </c>
      <c r="E127" s="40">
        <v>49</v>
      </c>
      <c r="F127" s="40">
        <v>-2.4328983272425801E-11</v>
      </c>
      <c r="G127" s="40">
        <v>7852573.4718674999</v>
      </c>
      <c r="H127" s="40">
        <v>5273927.5118079102</v>
      </c>
      <c r="I127" s="40">
        <v>2241799.5717613199</v>
      </c>
      <c r="J127" s="40">
        <v>208758.010246947</v>
      </c>
      <c r="K127" s="40">
        <v>56968.132739808098</v>
      </c>
      <c r="L127" s="40">
        <v>9543.3381326500003</v>
      </c>
      <c r="M127" s="40">
        <v>9543.3381326500003</v>
      </c>
      <c r="N127" s="40">
        <v>9543.3381326500003</v>
      </c>
      <c r="O127" s="40">
        <v>9262.0607982140009</v>
      </c>
      <c r="P127" s="40">
        <v>0</v>
      </c>
      <c r="Q127" s="40">
        <v>15671918.7736196</v>
      </c>
    </row>
    <row r="128" spans="1:17">
      <c r="A128" s="40" t="s">
        <v>33</v>
      </c>
      <c r="C128" s="40" t="s">
        <v>181</v>
      </c>
    </row>
    <row r="129" spans="1:17">
      <c r="A129" s="40" t="s">
        <v>33</v>
      </c>
      <c r="C129" s="40" t="s">
        <v>180</v>
      </c>
      <c r="D129" s="40">
        <v>0</v>
      </c>
      <c r="E129" s="40">
        <v>1</v>
      </c>
      <c r="F129" s="40">
        <v>-7.2759576141834308E-12</v>
      </c>
      <c r="G129" s="40">
        <v>46771.000954525101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46771.000954525101</v>
      </c>
    </row>
    <row r="130" spans="1:17">
      <c r="A130" s="40" t="s">
        <v>33</v>
      </c>
      <c r="C130" s="40" t="s">
        <v>182</v>
      </c>
      <c r="D130" s="40">
        <v>0</v>
      </c>
      <c r="E130" s="40">
        <v>8</v>
      </c>
      <c r="F130" s="40">
        <v>5.9117155615240303E-12</v>
      </c>
      <c r="G130" s="40">
        <v>936623.60440272803</v>
      </c>
      <c r="H130" s="40">
        <v>98269.191736603098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1034892.79613933</v>
      </c>
    </row>
    <row r="131" spans="1:17">
      <c r="A131" s="40" t="s">
        <v>33</v>
      </c>
      <c r="B131" s="40" t="s">
        <v>186</v>
      </c>
      <c r="C131" s="40" t="s">
        <v>181</v>
      </c>
      <c r="D131" s="40">
        <v>0</v>
      </c>
      <c r="E131" s="40">
        <v>28361</v>
      </c>
      <c r="F131" s="40">
        <v>37554041.915300399</v>
      </c>
      <c r="G131" s="40">
        <v>8920072032.3907108</v>
      </c>
      <c r="H131" s="40">
        <v>7221784659.9659405</v>
      </c>
      <c r="I131" s="40">
        <v>4484689053.7511101</v>
      </c>
      <c r="J131" s="40">
        <v>1353982362.74175</v>
      </c>
      <c r="K131" s="40">
        <v>846802903.08903694</v>
      </c>
      <c r="L131" s="40">
        <v>213664745.37797901</v>
      </c>
      <c r="M131" s="40">
        <v>127900732.206608</v>
      </c>
      <c r="N131" s="40">
        <v>76758723.071902707</v>
      </c>
      <c r="O131" s="40">
        <v>49476004.258376099</v>
      </c>
      <c r="P131" s="40">
        <v>134221992.27353701</v>
      </c>
      <c r="Q131" s="40">
        <v>23466907251.042099</v>
      </c>
    </row>
    <row r="132" spans="1:17">
      <c r="A132" s="40" t="s">
        <v>33</v>
      </c>
      <c r="B132" s="40" t="s">
        <v>186</v>
      </c>
      <c r="C132" s="40" t="s">
        <v>180</v>
      </c>
      <c r="D132" s="40">
        <v>0</v>
      </c>
      <c r="E132" s="40">
        <v>18168</v>
      </c>
      <c r="F132" s="40">
        <v>9290631.1522259396</v>
      </c>
      <c r="G132" s="40">
        <v>6153075455.1115904</v>
      </c>
      <c r="H132" s="40">
        <v>4312822383.6881104</v>
      </c>
      <c r="I132" s="40">
        <v>2393135169.88065</v>
      </c>
      <c r="J132" s="40">
        <v>704078195.32552195</v>
      </c>
      <c r="K132" s="40">
        <v>421743090.01432198</v>
      </c>
      <c r="L132" s="40">
        <v>99207891.6858695</v>
      </c>
      <c r="M132" s="40">
        <v>60269658.054935597</v>
      </c>
      <c r="N132" s="40">
        <v>39581100.219209701</v>
      </c>
      <c r="O132" s="40">
        <v>26548425.4886204</v>
      </c>
      <c r="P132" s="40">
        <v>75158316.059476703</v>
      </c>
      <c r="Q132" s="40">
        <v>14294910316.680599</v>
      </c>
    </row>
    <row r="133" spans="1:17">
      <c r="A133" s="40" t="s">
        <v>33</v>
      </c>
      <c r="B133" s="40" t="s">
        <v>186</v>
      </c>
      <c r="C133" s="40" t="s">
        <v>182</v>
      </c>
      <c r="D133" s="40">
        <v>0</v>
      </c>
      <c r="E133" s="40">
        <v>23071</v>
      </c>
      <c r="F133" s="40">
        <v>5433635.1127187703</v>
      </c>
      <c r="G133" s="40">
        <v>5835687093.0861902</v>
      </c>
      <c r="H133" s="40">
        <v>3089782939.9368701</v>
      </c>
      <c r="I133" s="40">
        <v>827043650.85695601</v>
      </c>
      <c r="J133" s="40">
        <v>113001053.70922901</v>
      </c>
      <c r="K133" s="40">
        <v>51217481.306266099</v>
      </c>
      <c r="L133" s="40">
        <v>14863819.5004324</v>
      </c>
      <c r="M133" s="40">
        <v>10369325.2579818</v>
      </c>
      <c r="N133" s="40">
        <v>6955435.1511873202</v>
      </c>
      <c r="O133" s="40">
        <v>5109261.6151198503</v>
      </c>
      <c r="P133" s="40">
        <v>23746021.910790302</v>
      </c>
      <c r="Q133" s="40">
        <v>9983209717.4436207</v>
      </c>
    </row>
    <row r="134" spans="1:17">
      <c r="A134" s="40" t="s">
        <v>33</v>
      </c>
      <c r="B134" s="40" t="s">
        <v>184</v>
      </c>
      <c r="C134" s="40" t="s">
        <v>181</v>
      </c>
      <c r="D134" s="40">
        <v>0</v>
      </c>
      <c r="E134" s="40">
        <v>878</v>
      </c>
      <c r="F134" s="40">
        <v>2.7085889087175E-11</v>
      </c>
      <c r="G134" s="40">
        <v>99051483.149636</v>
      </c>
      <c r="H134" s="40">
        <v>14817332.794929899</v>
      </c>
      <c r="I134" s="40">
        <v>12020327.478597499</v>
      </c>
      <c r="J134" s="40">
        <v>5653515.1274330504</v>
      </c>
      <c r="K134" s="40">
        <v>4921671.0026212297</v>
      </c>
      <c r="L134" s="40">
        <v>1333098.8801179701</v>
      </c>
      <c r="M134" s="40">
        <v>840371.60901422799</v>
      </c>
      <c r="N134" s="40">
        <v>653859.09142579697</v>
      </c>
      <c r="O134" s="40">
        <v>380277.65334594197</v>
      </c>
      <c r="P134" s="40">
        <v>136457.177655993</v>
      </c>
      <c r="Q134" s="40">
        <v>139808393.96477801</v>
      </c>
    </row>
    <row r="135" spans="1:17">
      <c r="A135" s="40" t="s">
        <v>33</v>
      </c>
      <c r="B135" s="40" t="s">
        <v>184</v>
      </c>
      <c r="C135" s="40" t="s">
        <v>180</v>
      </c>
      <c r="D135" s="40">
        <v>0</v>
      </c>
      <c r="E135" s="40">
        <v>1006</v>
      </c>
      <c r="F135" s="40">
        <v>338932.35743315797</v>
      </c>
      <c r="G135" s="40">
        <v>142351346.33897701</v>
      </c>
      <c r="H135" s="40">
        <v>28687936.711840302</v>
      </c>
      <c r="I135" s="40">
        <v>18978350.857870098</v>
      </c>
      <c r="J135" s="40">
        <v>10470989.379141601</v>
      </c>
      <c r="K135" s="40">
        <v>12576035.352284599</v>
      </c>
      <c r="L135" s="40">
        <v>2753118.89160483</v>
      </c>
      <c r="M135" s="40">
        <v>1431561.20776231</v>
      </c>
      <c r="N135" s="40">
        <v>849681.47504511196</v>
      </c>
      <c r="O135" s="40">
        <v>525373.836181349</v>
      </c>
      <c r="P135" s="40">
        <v>1055739.26961931</v>
      </c>
      <c r="Q135" s="40">
        <v>220019065.67776</v>
      </c>
    </row>
    <row r="136" spans="1:17">
      <c r="A136" s="40" t="s">
        <v>33</v>
      </c>
      <c r="B136" s="40" t="s">
        <v>184</v>
      </c>
      <c r="C136" s="40" t="s">
        <v>182</v>
      </c>
      <c r="D136" s="40">
        <v>0</v>
      </c>
      <c r="E136" s="40">
        <v>3293</v>
      </c>
      <c r="F136" s="40">
        <v>4720899.1284794696</v>
      </c>
      <c r="G136" s="40">
        <v>333220986.56219703</v>
      </c>
      <c r="H136" s="40">
        <v>46550815.076242797</v>
      </c>
      <c r="I136" s="40">
        <v>30909304.514277399</v>
      </c>
      <c r="J136" s="40">
        <v>12592395.233512601</v>
      </c>
      <c r="K136" s="40">
        <v>8775934.3874548897</v>
      </c>
      <c r="L136" s="40">
        <v>2668041.3022806202</v>
      </c>
      <c r="M136" s="40">
        <v>2038639.01886145</v>
      </c>
      <c r="N136" s="40">
        <v>1224386.4104691001</v>
      </c>
      <c r="O136" s="40">
        <v>1217157.6829753299</v>
      </c>
      <c r="P136" s="40">
        <v>2152563.3250858001</v>
      </c>
      <c r="Q136" s="40">
        <v>446071122.641837</v>
      </c>
    </row>
    <row r="137" spans="1:17">
      <c r="A137" s="40" t="s">
        <v>33</v>
      </c>
      <c r="B137" s="40" t="s">
        <v>187</v>
      </c>
      <c r="C137" s="40" t="s">
        <v>181</v>
      </c>
      <c r="D137" s="40">
        <v>0</v>
      </c>
      <c r="E137" s="40">
        <v>6273</v>
      </c>
      <c r="F137" s="40">
        <v>4619690.34774563</v>
      </c>
      <c r="G137" s="40">
        <v>1329836893.1273</v>
      </c>
      <c r="H137" s="40">
        <v>648898997.62990797</v>
      </c>
      <c r="I137" s="40">
        <v>350290827.10100901</v>
      </c>
      <c r="J137" s="40">
        <v>122880054.14557099</v>
      </c>
      <c r="K137" s="40">
        <v>91895719.1505896</v>
      </c>
      <c r="L137" s="40">
        <v>23098863.529135201</v>
      </c>
      <c r="M137" s="40">
        <v>10985200.980291</v>
      </c>
      <c r="N137" s="40">
        <v>5712047.97368435</v>
      </c>
      <c r="O137" s="40">
        <v>2743957.3248417699</v>
      </c>
      <c r="P137" s="40">
        <v>8762134.5251246095</v>
      </c>
      <c r="Q137" s="40">
        <v>2599724385.8352098</v>
      </c>
    </row>
    <row r="138" spans="1:17">
      <c r="A138" s="40" t="s">
        <v>33</v>
      </c>
      <c r="B138" s="40" t="s">
        <v>187</v>
      </c>
      <c r="C138" s="40" t="s">
        <v>180</v>
      </c>
      <c r="D138" s="40">
        <v>0</v>
      </c>
      <c r="E138" s="40">
        <v>4316</v>
      </c>
      <c r="F138" s="40">
        <v>511801.506815453</v>
      </c>
      <c r="G138" s="40">
        <v>1052616148.1983401</v>
      </c>
      <c r="H138" s="40">
        <v>456814205.76715702</v>
      </c>
      <c r="I138" s="40">
        <v>221846951.22426701</v>
      </c>
      <c r="J138" s="40">
        <v>81911205.387383893</v>
      </c>
      <c r="K138" s="40">
        <v>63339396.126667999</v>
      </c>
      <c r="L138" s="40">
        <v>11124498.807366399</v>
      </c>
      <c r="M138" s="40">
        <v>5081484.0308158305</v>
      </c>
      <c r="N138" s="40">
        <v>2784630.7288426198</v>
      </c>
      <c r="O138" s="40">
        <v>2104440.5142323598</v>
      </c>
      <c r="P138" s="40">
        <v>4576168.34423903</v>
      </c>
      <c r="Q138" s="40">
        <v>1902710930.6361301</v>
      </c>
    </row>
    <row r="139" spans="1:17">
      <c r="A139" s="40" t="s">
        <v>33</v>
      </c>
      <c r="B139" s="40" t="s">
        <v>187</v>
      </c>
      <c r="C139" s="40" t="s">
        <v>182</v>
      </c>
      <c r="D139" s="40">
        <v>0</v>
      </c>
      <c r="E139" s="40">
        <v>9320</v>
      </c>
      <c r="F139" s="40">
        <v>1276293.153006</v>
      </c>
      <c r="G139" s="40">
        <v>1794283990.0504999</v>
      </c>
      <c r="H139" s="40">
        <v>429129365.41817403</v>
      </c>
      <c r="I139" s="40">
        <v>73706791.470668197</v>
      </c>
      <c r="J139" s="40">
        <v>14752390.307615001</v>
      </c>
      <c r="K139" s="40">
        <v>9193648.4714592099</v>
      </c>
      <c r="L139" s="40">
        <v>3688967.2866069502</v>
      </c>
      <c r="M139" s="40">
        <v>2820532.37508666</v>
      </c>
      <c r="N139" s="40">
        <v>1937774.6516233999</v>
      </c>
      <c r="O139" s="40">
        <v>1086654.7988593599</v>
      </c>
      <c r="P139" s="40">
        <v>3461591.2114700102</v>
      </c>
      <c r="Q139" s="40">
        <v>2335337999.1950898</v>
      </c>
    </row>
    <row r="140" spans="1:17">
      <c r="A140" s="40" t="s">
        <v>33</v>
      </c>
      <c r="B140" s="40" t="s">
        <v>83</v>
      </c>
      <c r="C140" s="40" t="s">
        <v>181</v>
      </c>
      <c r="D140" s="40">
        <v>0</v>
      </c>
      <c r="E140" s="40">
        <v>54</v>
      </c>
      <c r="F140" s="40">
        <v>2.2737367544323201E-13</v>
      </c>
      <c r="G140" s="40">
        <v>1151166.7161797001</v>
      </c>
      <c r="H140" s="40">
        <v>118222.49634828699</v>
      </c>
      <c r="I140" s="40">
        <v>85471.527539225295</v>
      </c>
      <c r="J140" s="40">
        <v>68796.074033001103</v>
      </c>
      <c r="K140" s="40">
        <v>7928.3527640979801</v>
      </c>
      <c r="L140" s="40">
        <v>0</v>
      </c>
      <c r="M140" s="40">
        <v>0</v>
      </c>
      <c r="N140" s="40">
        <v>4496.39526237479</v>
      </c>
      <c r="O140" s="40">
        <v>10787.2074721873</v>
      </c>
      <c r="P140" s="40">
        <v>0</v>
      </c>
      <c r="Q140" s="40">
        <v>1446868.7695988701</v>
      </c>
    </row>
    <row r="141" spans="1:17">
      <c r="A141" s="40" t="s">
        <v>33</v>
      </c>
      <c r="B141" s="40" t="s">
        <v>83</v>
      </c>
      <c r="C141" s="40" t="s">
        <v>180</v>
      </c>
      <c r="D141" s="40">
        <v>0</v>
      </c>
      <c r="E141" s="40">
        <v>89</v>
      </c>
      <c r="F141" s="40">
        <v>-479386.94149899</v>
      </c>
      <c r="G141" s="40">
        <v>2759364.7963664401</v>
      </c>
      <c r="H141" s="40">
        <v>2155496.0851295702</v>
      </c>
      <c r="I141" s="40">
        <v>108963.007931473</v>
      </c>
      <c r="J141" s="40">
        <v>96323.120669177006</v>
      </c>
      <c r="K141" s="40">
        <v>19297.9768462498</v>
      </c>
      <c r="L141" s="40">
        <v>2030.0528622143099</v>
      </c>
      <c r="M141" s="40">
        <v>0</v>
      </c>
      <c r="N141" s="40">
        <v>44113.135820977601</v>
      </c>
      <c r="O141" s="40">
        <v>60524.854999174997</v>
      </c>
      <c r="P141" s="40">
        <v>238202.04860043401</v>
      </c>
      <c r="Q141" s="40">
        <v>5004928.1377267204</v>
      </c>
    </row>
    <row r="142" spans="1:17">
      <c r="A142" s="40" t="s">
        <v>33</v>
      </c>
      <c r="B142" s="40" t="s">
        <v>83</v>
      </c>
      <c r="C142" s="40" t="s">
        <v>182</v>
      </c>
      <c r="D142" s="40">
        <v>0</v>
      </c>
      <c r="E142" s="40">
        <v>2856</v>
      </c>
      <c r="F142" s="40">
        <v>32610.414447089501</v>
      </c>
      <c r="G142" s="40">
        <v>56840715.624564201</v>
      </c>
      <c r="H142" s="40">
        <v>2452138.41831449</v>
      </c>
      <c r="I142" s="40">
        <v>332738.92479232303</v>
      </c>
      <c r="J142" s="40">
        <v>54920.920575609904</v>
      </c>
      <c r="K142" s="40">
        <v>55536.603370101198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59768660.906063803</v>
      </c>
    </row>
    <row r="143" spans="1:17">
      <c r="A143" s="40" t="s">
        <v>33</v>
      </c>
      <c r="B143" s="40" t="s">
        <v>185</v>
      </c>
      <c r="C143" s="40" t="s">
        <v>181</v>
      </c>
      <c r="D143" s="40">
        <v>0</v>
      </c>
      <c r="E143" s="40">
        <v>376</v>
      </c>
      <c r="F143" s="40">
        <v>3.43135297953268E-10</v>
      </c>
      <c r="G143" s="40">
        <v>29374481.2597109</v>
      </c>
      <c r="H143" s="40">
        <v>3629440.72031043</v>
      </c>
      <c r="I143" s="40">
        <v>4410658.0154228499</v>
      </c>
      <c r="J143" s="40">
        <v>2266230.9433089001</v>
      </c>
      <c r="K143" s="40">
        <v>1307735.0070790499</v>
      </c>
      <c r="L143" s="40">
        <v>634450.31053710205</v>
      </c>
      <c r="M143" s="40">
        <v>312953.34514878399</v>
      </c>
      <c r="N143" s="40">
        <v>279437.765199824</v>
      </c>
      <c r="O143" s="40">
        <v>46087.340066277502</v>
      </c>
      <c r="P143" s="40">
        <v>184733.45848605799</v>
      </c>
      <c r="Q143" s="40">
        <v>42446208.165270098</v>
      </c>
    </row>
    <row r="144" spans="1:17">
      <c r="A144" s="40" t="s">
        <v>33</v>
      </c>
      <c r="B144" s="40" t="s">
        <v>185</v>
      </c>
      <c r="C144" s="40" t="s">
        <v>180</v>
      </c>
      <c r="D144" s="40">
        <v>0</v>
      </c>
      <c r="E144" s="40">
        <v>342</v>
      </c>
      <c r="F144" s="40">
        <v>1.167563823401E-10</v>
      </c>
      <c r="G144" s="40">
        <v>34119088.754320003</v>
      </c>
      <c r="H144" s="40">
        <v>4699809.7666329602</v>
      </c>
      <c r="I144" s="40">
        <v>4617658.2727984702</v>
      </c>
      <c r="J144" s="40">
        <v>1070895.03966897</v>
      </c>
      <c r="K144" s="40">
        <v>1331348.1587056201</v>
      </c>
      <c r="L144" s="40">
        <v>316353.79486823198</v>
      </c>
      <c r="M144" s="40">
        <v>154067.75108887299</v>
      </c>
      <c r="N144" s="40">
        <v>96279.325196197504</v>
      </c>
      <c r="O144" s="40">
        <v>25421.452700208301</v>
      </c>
      <c r="P144" s="40">
        <v>295982.27516568103</v>
      </c>
      <c r="Q144" s="40">
        <v>46726904.591145203</v>
      </c>
    </row>
    <row r="145" spans="1:17">
      <c r="A145" s="40" t="s">
        <v>33</v>
      </c>
      <c r="B145" s="40" t="s">
        <v>185</v>
      </c>
      <c r="C145" s="40" t="s">
        <v>182</v>
      </c>
      <c r="D145" s="40">
        <v>0</v>
      </c>
      <c r="E145" s="40">
        <v>5102</v>
      </c>
      <c r="F145" s="40">
        <v>461408.02118549298</v>
      </c>
      <c r="G145" s="40">
        <v>400182692.11050999</v>
      </c>
      <c r="H145" s="40">
        <v>24862746.1628999</v>
      </c>
      <c r="I145" s="40">
        <v>11212774.525247701</v>
      </c>
      <c r="J145" s="40">
        <v>1865971.3517597101</v>
      </c>
      <c r="K145" s="40">
        <v>578392.25936866296</v>
      </c>
      <c r="L145" s="40">
        <v>438866.94004530599</v>
      </c>
      <c r="M145" s="40">
        <v>44060.831377218303</v>
      </c>
      <c r="N145" s="40">
        <v>95694.225377827999</v>
      </c>
      <c r="O145" s="40">
        <v>17566.253437160802</v>
      </c>
      <c r="P145" s="40">
        <v>250600.659862175</v>
      </c>
      <c r="Q145" s="40">
        <v>440010773.34107101</v>
      </c>
    </row>
    <row r="146" spans="1:17">
      <c r="A146" s="40" t="s">
        <v>33</v>
      </c>
      <c r="B146" s="40" t="s">
        <v>84</v>
      </c>
      <c r="C146" s="40" t="s">
        <v>181</v>
      </c>
      <c r="D146" s="40">
        <v>0</v>
      </c>
      <c r="E146" s="40">
        <v>131101</v>
      </c>
      <c r="F146" s="40">
        <v>315415367.671336</v>
      </c>
      <c r="G146" s="40">
        <v>44179810605.325897</v>
      </c>
      <c r="H146" s="40">
        <v>41902732898.579399</v>
      </c>
      <c r="I146" s="40">
        <v>35153628194.917801</v>
      </c>
      <c r="J146" s="40">
        <v>13610868030.965799</v>
      </c>
      <c r="K146" s="40">
        <v>10559761528.431499</v>
      </c>
      <c r="L146" s="40">
        <v>3682955819.7888498</v>
      </c>
      <c r="M146" s="40">
        <v>2596603457.7665801</v>
      </c>
      <c r="N146" s="40">
        <v>1762461279.4660201</v>
      </c>
      <c r="O146" s="40">
        <v>1199020426.7355499</v>
      </c>
      <c r="P146" s="40">
        <v>3149294009.1423302</v>
      </c>
      <c r="Q146" s="40">
        <v>158112551618.789</v>
      </c>
    </row>
    <row r="147" spans="1:17">
      <c r="A147" s="40" t="s">
        <v>33</v>
      </c>
      <c r="B147" s="40" t="s">
        <v>84</v>
      </c>
      <c r="C147" s="40" t="s">
        <v>180</v>
      </c>
      <c r="D147" s="40">
        <v>0</v>
      </c>
      <c r="E147" s="40">
        <v>105825</v>
      </c>
      <c r="F147" s="40">
        <v>198931293.312482</v>
      </c>
      <c r="G147" s="40">
        <v>37901365429.858002</v>
      </c>
      <c r="H147" s="40">
        <v>35923554450.523598</v>
      </c>
      <c r="I147" s="40">
        <v>30939457352.448002</v>
      </c>
      <c r="J147" s="40">
        <v>12265748401.249701</v>
      </c>
      <c r="K147" s="40">
        <v>9483937047.4988308</v>
      </c>
      <c r="L147" s="40">
        <v>3039424152.26612</v>
      </c>
      <c r="M147" s="40">
        <v>2124557289.10201</v>
      </c>
      <c r="N147" s="40">
        <v>1471709091.84901</v>
      </c>
      <c r="O147" s="40">
        <v>1045652337.70349</v>
      </c>
      <c r="P147" s="40">
        <v>2958465069.48703</v>
      </c>
      <c r="Q147" s="40">
        <v>137352801915.297</v>
      </c>
    </row>
    <row r="148" spans="1:17">
      <c r="A148" s="40" t="s">
        <v>33</v>
      </c>
      <c r="B148" s="40" t="s">
        <v>84</v>
      </c>
      <c r="C148" s="40" t="s">
        <v>182</v>
      </c>
      <c r="D148" s="40">
        <v>0</v>
      </c>
      <c r="E148" s="40">
        <v>67522</v>
      </c>
      <c r="F148" s="40">
        <v>38074353.520417698</v>
      </c>
      <c r="G148" s="40">
        <v>19968579256.152901</v>
      </c>
      <c r="H148" s="40">
        <v>16802889809.5469</v>
      </c>
      <c r="I148" s="40">
        <v>11401867804.3183</v>
      </c>
      <c r="J148" s="40">
        <v>3436410425.2089</v>
      </c>
      <c r="K148" s="40">
        <v>2236151454.5844598</v>
      </c>
      <c r="L148" s="40">
        <v>769340242.42733896</v>
      </c>
      <c r="M148" s="40">
        <v>583866596.29345298</v>
      </c>
      <c r="N148" s="40">
        <v>433341311.74027598</v>
      </c>
      <c r="O148" s="40">
        <v>316480867.67858601</v>
      </c>
      <c r="P148" s="40">
        <v>835794149.39179802</v>
      </c>
      <c r="Q148" s="40">
        <v>56822796270.864502</v>
      </c>
    </row>
    <row r="149" spans="1:17">
      <c r="A149" s="40" t="s">
        <v>34</v>
      </c>
      <c r="C149" s="40" t="s">
        <v>181</v>
      </c>
    </row>
    <row r="150" spans="1:17">
      <c r="A150" s="40" t="s">
        <v>34</v>
      </c>
      <c r="C150" s="40" t="s">
        <v>180</v>
      </c>
    </row>
    <row r="151" spans="1:17">
      <c r="A151" s="40" t="s">
        <v>34</v>
      </c>
      <c r="C151" s="40" t="s">
        <v>182</v>
      </c>
    </row>
    <row r="152" spans="1:17">
      <c r="A152" s="40" t="s">
        <v>34</v>
      </c>
      <c r="B152" s="40" t="s">
        <v>186</v>
      </c>
      <c r="C152" s="40" t="s">
        <v>181</v>
      </c>
      <c r="D152" s="40">
        <v>0</v>
      </c>
      <c r="E152" s="40">
        <v>1030</v>
      </c>
      <c r="F152" s="40">
        <v>435575.63220068999</v>
      </c>
      <c r="G152" s="40">
        <v>586592084.00532603</v>
      </c>
      <c r="H152" s="40">
        <v>348860386.01601201</v>
      </c>
      <c r="I152" s="40">
        <v>182619863.074563</v>
      </c>
      <c r="J152" s="40">
        <v>49930348.848502897</v>
      </c>
      <c r="K152" s="40">
        <v>28332332.028931402</v>
      </c>
      <c r="L152" s="40">
        <v>10423646.1081069</v>
      </c>
      <c r="M152" s="40">
        <v>9050198.0515641198</v>
      </c>
      <c r="N152" s="40">
        <v>6650208.65225357</v>
      </c>
      <c r="O152" s="40">
        <v>3908016.4375680601</v>
      </c>
      <c r="P152" s="40">
        <v>23121882.2379511</v>
      </c>
      <c r="Q152" s="40">
        <v>1249924541.0929799</v>
      </c>
    </row>
    <row r="153" spans="1:17">
      <c r="A153" s="40" t="s">
        <v>34</v>
      </c>
      <c r="B153" s="40" t="s">
        <v>186</v>
      </c>
      <c r="C153" s="40" t="s">
        <v>180</v>
      </c>
      <c r="D153" s="40">
        <v>0</v>
      </c>
      <c r="E153" s="40">
        <v>1614</v>
      </c>
      <c r="F153" s="40">
        <v>3617097.5044223699</v>
      </c>
      <c r="G153" s="40">
        <v>929328974.51829004</v>
      </c>
      <c r="H153" s="40">
        <v>443951502.56203198</v>
      </c>
      <c r="I153" s="40">
        <v>289633037.543199</v>
      </c>
      <c r="J153" s="40">
        <v>78871031.527523994</v>
      </c>
      <c r="K153" s="40">
        <v>39590004.956497498</v>
      </c>
      <c r="L153" s="40">
        <v>11866909.5488788</v>
      </c>
      <c r="M153" s="40">
        <v>6828305.9546049898</v>
      </c>
      <c r="N153" s="40">
        <v>6227431.6428531902</v>
      </c>
      <c r="O153" s="40">
        <v>4502163.5059320303</v>
      </c>
      <c r="P153" s="40">
        <v>23134662.7212217</v>
      </c>
      <c r="Q153" s="40">
        <v>1837551121.98545</v>
      </c>
    </row>
    <row r="154" spans="1:17">
      <c r="A154" s="40" t="s">
        <v>34</v>
      </c>
      <c r="B154" s="40" t="s">
        <v>186</v>
      </c>
      <c r="C154" s="40" t="s">
        <v>182</v>
      </c>
      <c r="D154" s="40">
        <v>0</v>
      </c>
      <c r="E154" s="40">
        <v>1587</v>
      </c>
      <c r="F154" s="40">
        <v>47978773.345417798</v>
      </c>
      <c r="G154" s="40">
        <v>522498826.92419702</v>
      </c>
      <c r="H154" s="40">
        <v>250481966.53965601</v>
      </c>
      <c r="I154" s="40">
        <v>135373488.86651</v>
      </c>
      <c r="J154" s="40">
        <v>41106976.272520699</v>
      </c>
      <c r="K154" s="40">
        <v>28027352.585508302</v>
      </c>
      <c r="L154" s="40">
        <v>10083007.926470799</v>
      </c>
      <c r="M154" s="40">
        <v>7372023.9386324603</v>
      </c>
      <c r="N154" s="40">
        <v>5598808.30579363</v>
      </c>
      <c r="O154" s="40">
        <v>3970783.41659994</v>
      </c>
      <c r="P154" s="40">
        <v>62167007.977531798</v>
      </c>
      <c r="Q154" s="40">
        <v>1114659016.09884</v>
      </c>
    </row>
    <row r="155" spans="1:17">
      <c r="A155" s="40" t="s">
        <v>34</v>
      </c>
      <c r="B155" s="40" t="s">
        <v>184</v>
      </c>
      <c r="C155" s="40" t="s">
        <v>181</v>
      </c>
      <c r="D155" s="40">
        <v>0</v>
      </c>
      <c r="E155" s="40">
        <v>30</v>
      </c>
      <c r="F155" s="40">
        <v>455.07387461642998</v>
      </c>
      <c r="G155" s="40">
        <v>8055160.5520406198</v>
      </c>
      <c r="H155" s="40">
        <v>3283254.58690337</v>
      </c>
      <c r="I155" s="40">
        <v>2686092.6416388401</v>
      </c>
      <c r="J155" s="40">
        <v>835589.46581506298</v>
      </c>
      <c r="K155" s="40">
        <v>728307.38380750001</v>
      </c>
      <c r="L155" s="40">
        <v>364153.69190375</v>
      </c>
      <c r="M155" s="40">
        <v>306631.59786234098</v>
      </c>
      <c r="N155" s="40">
        <v>259428.112921775</v>
      </c>
      <c r="O155" s="40">
        <v>259428.112921775</v>
      </c>
      <c r="P155" s="40">
        <v>174264.928122724</v>
      </c>
      <c r="Q155" s="40">
        <v>16952766.1478124</v>
      </c>
    </row>
    <row r="156" spans="1:17">
      <c r="A156" s="40" t="s">
        <v>34</v>
      </c>
      <c r="B156" s="40" t="s">
        <v>184</v>
      </c>
      <c r="C156" s="40" t="s">
        <v>180</v>
      </c>
      <c r="D156" s="40">
        <v>0</v>
      </c>
      <c r="E156" s="40">
        <v>63</v>
      </c>
      <c r="F156" s="40">
        <v>1927.41493228373</v>
      </c>
      <c r="G156" s="40">
        <v>14242729.152623801</v>
      </c>
      <c r="H156" s="40">
        <v>4131953.1409386899</v>
      </c>
      <c r="I156" s="40">
        <v>3878416.3065664601</v>
      </c>
      <c r="J156" s="40">
        <v>2076083.8503222601</v>
      </c>
      <c r="K156" s="40">
        <v>1396514.5426606601</v>
      </c>
      <c r="L156" s="40">
        <v>526202.53642307397</v>
      </c>
      <c r="M156" s="40">
        <v>376208.43480814999</v>
      </c>
      <c r="N156" s="40">
        <v>376208.43480814999</v>
      </c>
      <c r="O156" s="40">
        <v>376208.43480814999</v>
      </c>
      <c r="P156" s="40">
        <v>873047.87283234904</v>
      </c>
      <c r="Q156" s="40">
        <v>28255500.121723998</v>
      </c>
    </row>
    <row r="157" spans="1:17">
      <c r="A157" s="40" t="s">
        <v>34</v>
      </c>
      <c r="B157" s="40" t="s">
        <v>184</v>
      </c>
      <c r="C157" s="40" t="s">
        <v>182</v>
      </c>
      <c r="D157" s="40">
        <v>0</v>
      </c>
      <c r="E157" s="40">
        <v>144</v>
      </c>
      <c r="F157" s="40">
        <v>5.2310156206658602E-11</v>
      </c>
      <c r="G157" s="40">
        <v>29245828.382390201</v>
      </c>
      <c r="H157" s="40">
        <v>3946586.93582833</v>
      </c>
      <c r="I157" s="40">
        <v>2136662.0073978398</v>
      </c>
      <c r="J157" s="40">
        <v>264355.905374403</v>
      </c>
      <c r="K157" s="40">
        <v>152693.4101224</v>
      </c>
      <c r="L157" s="40">
        <v>70079.985081334002</v>
      </c>
      <c r="M157" s="40">
        <v>37671.071576249997</v>
      </c>
      <c r="N157" s="40">
        <v>62456.252155870898</v>
      </c>
      <c r="O157" s="40">
        <v>135866.99815167501</v>
      </c>
      <c r="P157" s="40">
        <v>576819.20003861003</v>
      </c>
      <c r="Q157" s="40">
        <v>36629020.148116902</v>
      </c>
    </row>
    <row r="158" spans="1:17">
      <c r="A158" s="40" t="s">
        <v>34</v>
      </c>
      <c r="B158" s="40" t="s">
        <v>187</v>
      </c>
      <c r="C158" s="40" t="s">
        <v>181</v>
      </c>
      <c r="D158" s="40">
        <v>0</v>
      </c>
      <c r="E158" s="40">
        <v>126</v>
      </c>
      <c r="F158" s="40">
        <v>459276.35025818902</v>
      </c>
      <c r="G158" s="40">
        <v>83463784.3372868</v>
      </c>
      <c r="H158" s="40">
        <v>26493610.8006301</v>
      </c>
      <c r="I158" s="40">
        <v>6961555.3440107703</v>
      </c>
      <c r="J158" s="40">
        <v>1162290.9584462501</v>
      </c>
      <c r="K158" s="40">
        <v>315586.16794928198</v>
      </c>
      <c r="L158" s="40">
        <v>99451.628961299997</v>
      </c>
      <c r="M158" s="40">
        <v>99451.628961299997</v>
      </c>
      <c r="N158" s="40">
        <v>82134.117903634295</v>
      </c>
      <c r="O158" s="40">
        <v>56987.423324709001</v>
      </c>
      <c r="P158" s="40">
        <v>8002.11358576569</v>
      </c>
      <c r="Q158" s="40">
        <v>119202130.871318</v>
      </c>
    </row>
    <row r="159" spans="1:17">
      <c r="A159" s="40" t="s">
        <v>34</v>
      </c>
      <c r="B159" s="40" t="s">
        <v>187</v>
      </c>
      <c r="C159" s="40" t="s">
        <v>180</v>
      </c>
      <c r="D159" s="40">
        <v>0</v>
      </c>
      <c r="E159" s="40">
        <v>222</v>
      </c>
      <c r="F159" s="40">
        <v>3947.2622898006798</v>
      </c>
      <c r="G159" s="40">
        <v>104539512.91200399</v>
      </c>
      <c r="H159" s="40">
        <v>36193786.6412246</v>
      </c>
      <c r="I159" s="40">
        <v>14414569.584153101</v>
      </c>
      <c r="J159" s="40">
        <v>1556590.66212874</v>
      </c>
      <c r="K159" s="40">
        <v>890965.66918718501</v>
      </c>
      <c r="L159" s="40">
        <v>229931.180075721</v>
      </c>
      <c r="M159" s="40">
        <v>65356.732125873503</v>
      </c>
      <c r="N159" s="40">
        <v>16902.529027352201</v>
      </c>
      <c r="O159" s="40">
        <v>0</v>
      </c>
      <c r="P159" s="40">
        <v>0</v>
      </c>
      <c r="Q159" s="40">
        <v>157911563.172216</v>
      </c>
    </row>
    <row r="160" spans="1:17">
      <c r="A160" s="40" t="s">
        <v>34</v>
      </c>
      <c r="B160" s="40" t="s">
        <v>187</v>
      </c>
      <c r="C160" s="40" t="s">
        <v>182</v>
      </c>
      <c r="D160" s="40">
        <v>0</v>
      </c>
      <c r="E160" s="40">
        <v>652</v>
      </c>
      <c r="F160" s="40">
        <v>7.2145667218137501E-10</v>
      </c>
      <c r="G160" s="40">
        <v>146318249.37311</v>
      </c>
      <c r="H160" s="40">
        <v>69883346.991089493</v>
      </c>
      <c r="I160" s="40">
        <v>28348377.963176198</v>
      </c>
      <c r="J160" s="40">
        <v>6303749.8140543401</v>
      </c>
      <c r="K160" s="40">
        <v>4824809.3748734603</v>
      </c>
      <c r="L160" s="40">
        <v>2119795.95043182</v>
      </c>
      <c r="M160" s="40">
        <v>2092272.1845158399</v>
      </c>
      <c r="N160" s="40">
        <v>2066886.1271502499</v>
      </c>
      <c r="O160" s="40">
        <v>2240296.60460715</v>
      </c>
      <c r="P160" s="40">
        <v>3494200.7207446401</v>
      </c>
      <c r="Q160" s="40">
        <v>267691985.10375401</v>
      </c>
    </row>
    <row r="161" spans="1:17">
      <c r="A161" s="40" t="s">
        <v>34</v>
      </c>
      <c r="B161" s="40" t="s">
        <v>83</v>
      </c>
      <c r="C161" s="40" t="s">
        <v>181</v>
      </c>
      <c r="D161" s="40">
        <v>0</v>
      </c>
      <c r="E161" s="40">
        <v>18</v>
      </c>
      <c r="F161" s="40">
        <v>-3.2014213502407099E-9</v>
      </c>
      <c r="G161" s="40">
        <v>23244987.420062099</v>
      </c>
      <c r="H161" s="40">
        <v>18629956.910921399</v>
      </c>
      <c r="I161" s="40">
        <v>16437137.1814766</v>
      </c>
      <c r="J161" s="40">
        <v>821595.10825501499</v>
      </c>
      <c r="K161" s="40">
        <v>241616.644474967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59375293.265189998</v>
      </c>
    </row>
    <row r="162" spans="1:17">
      <c r="A162" s="40" t="s">
        <v>34</v>
      </c>
      <c r="B162" s="40" t="s">
        <v>83</v>
      </c>
      <c r="C162" s="40" t="s">
        <v>180</v>
      </c>
      <c r="D162" s="40">
        <v>0</v>
      </c>
      <c r="E162" s="40">
        <v>34</v>
      </c>
      <c r="F162" s="40">
        <v>7672.6173496513902</v>
      </c>
      <c r="G162" s="40">
        <v>22931360.769842699</v>
      </c>
      <c r="H162" s="40">
        <v>17381909.1565823</v>
      </c>
      <c r="I162" s="40">
        <v>11577085.596415401</v>
      </c>
      <c r="J162" s="40">
        <v>2141922.9180147201</v>
      </c>
      <c r="K162" s="40">
        <v>1199062.8252362499</v>
      </c>
      <c r="L162" s="40">
        <v>479929.45188142499</v>
      </c>
      <c r="M162" s="40">
        <v>426759.87038909702</v>
      </c>
      <c r="N162" s="40">
        <v>370826.75828552397</v>
      </c>
      <c r="O162" s="40">
        <v>112008.65282005</v>
      </c>
      <c r="P162" s="40">
        <v>16028.848999985799</v>
      </c>
      <c r="Q162" s="40">
        <v>56644567.465817198</v>
      </c>
    </row>
    <row r="163" spans="1:17">
      <c r="A163" s="40" t="s">
        <v>34</v>
      </c>
      <c r="B163" s="40" t="s">
        <v>83</v>
      </c>
      <c r="C163" s="40" t="s">
        <v>182</v>
      </c>
      <c r="D163" s="40">
        <v>0</v>
      </c>
      <c r="E163" s="40">
        <v>108</v>
      </c>
      <c r="F163" s="40">
        <v>3.30146576743573E-10</v>
      </c>
      <c r="G163" s="40">
        <v>7471049.42976237</v>
      </c>
      <c r="H163" s="40">
        <v>4436548.9962908002</v>
      </c>
      <c r="I163" s="40">
        <v>1422229.08532015</v>
      </c>
      <c r="J163" s="40">
        <v>50730.37638935</v>
      </c>
      <c r="K163" s="40">
        <v>50730.37638935</v>
      </c>
      <c r="L163" s="40">
        <v>25365.188194675</v>
      </c>
      <c r="M163" s="40">
        <v>25365.188194675</v>
      </c>
      <c r="N163" s="40">
        <v>25365.188194675</v>
      </c>
      <c r="O163" s="40">
        <v>25365.188194675</v>
      </c>
      <c r="P163" s="40">
        <v>9929957.0010027196</v>
      </c>
      <c r="Q163" s="40">
        <v>23462706.017933398</v>
      </c>
    </row>
    <row r="164" spans="1:17">
      <c r="A164" s="40" t="s">
        <v>34</v>
      </c>
      <c r="B164" s="40" t="s">
        <v>185</v>
      </c>
      <c r="C164" s="40" t="s">
        <v>181</v>
      </c>
      <c r="D164" s="40">
        <v>0</v>
      </c>
      <c r="E164" s="40">
        <v>21</v>
      </c>
      <c r="F164" s="40">
        <v>-6.3346305978484503E-10</v>
      </c>
      <c r="G164" s="40">
        <v>7133926.8872942198</v>
      </c>
      <c r="H164" s="40">
        <v>8161672.1533509204</v>
      </c>
      <c r="I164" s="40">
        <v>11850108.453803999</v>
      </c>
      <c r="J164" s="40">
        <v>1906040.99279431</v>
      </c>
      <c r="K164" s="40">
        <v>176802.89593120001</v>
      </c>
      <c r="L164" s="40">
        <v>86131.438162364793</v>
      </c>
      <c r="M164" s="40">
        <v>27374.312012074999</v>
      </c>
      <c r="N164" s="40">
        <v>27374.312012074999</v>
      </c>
      <c r="O164" s="40">
        <v>12011.6397085031</v>
      </c>
      <c r="P164" s="40">
        <v>0</v>
      </c>
      <c r="Q164" s="40">
        <v>29381443.085069701</v>
      </c>
    </row>
    <row r="165" spans="1:17">
      <c r="A165" s="40" t="s">
        <v>34</v>
      </c>
      <c r="B165" s="40" t="s">
        <v>185</v>
      </c>
      <c r="C165" s="40" t="s">
        <v>180</v>
      </c>
      <c r="D165" s="40">
        <v>0</v>
      </c>
      <c r="E165" s="40">
        <v>32</v>
      </c>
      <c r="F165" s="40">
        <v>4.4860826164949701E-10</v>
      </c>
      <c r="G165" s="40">
        <v>13253448.1032716</v>
      </c>
      <c r="H165" s="40">
        <v>10164028.407786399</v>
      </c>
      <c r="I165" s="40">
        <v>3576272.1353706499</v>
      </c>
      <c r="J165" s="40">
        <v>1284834.6812273001</v>
      </c>
      <c r="K165" s="40">
        <v>1028766.19363927</v>
      </c>
      <c r="L165" s="40">
        <v>299826.79454669001</v>
      </c>
      <c r="M165" s="40">
        <v>250889.336697825</v>
      </c>
      <c r="N165" s="40">
        <v>235620.52532035799</v>
      </c>
      <c r="O165" s="40">
        <v>74815.572532107195</v>
      </c>
      <c r="P165" s="40">
        <v>327358.31840859202</v>
      </c>
      <c r="Q165" s="40">
        <v>30495860.0688008</v>
      </c>
    </row>
    <row r="166" spans="1:17">
      <c r="A166" s="40" t="s">
        <v>34</v>
      </c>
      <c r="B166" s="40" t="s">
        <v>185</v>
      </c>
      <c r="C166" s="40" t="s">
        <v>182</v>
      </c>
      <c r="D166" s="40">
        <v>0</v>
      </c>
      <c r="E166" s="40">
        <v>255</v>
      </c>
      <c r="F166" s="40">
        <v>6.2891558627597998E-10</v>
      </c>
      <c r="G166" s="40">
        <v>37365667.422732003</v>
      </c>
      <c r="H166" s="40">
        <v>2530846.8558891099</v>
      </c>
      <c r="I166" s="40">
        <v>1456550.43856665</v>
      </c>
      <c r="J166" s="40">
        <v>415614.26522952999</v>
      </c>
      <c r="K166" s="40">
        <v>673333.342956012</v>
      </c>
      <c r="L166" s="40">
        <v>61278.276430700003</v>
      </c>
      <c r="M166" s="40">
        <v>236528.22609674401</v>
      </c>
      <c r="N166" s="40">
        <v>93083.349556461995</v>
      </c>
      <c r="O166" s="40">
        <v>61278.276430700003</v>
      </c>
      <c r="P166" s="40">
        <v>342129.02752345399</v>
      </c>
      <c r="Q166" s="40">
        <v>43236309.481411397</v>
      </c>
    </row>
    <row r="167" spans="1:17">
      <c r="A167" s="40" t="s">
        <v>34</v>
      </c>
      <c r="B167" s="40" t="s">
        <v>84</v>
      </c>
      <c r="C167" s="40" t="s">
        <v>181</v>
      </c>
      <c r="D167" s="40">
        <v>0</v>
      </c>
      <c r="E167" s="40">
        <v>3958</v>
      </c>
      <c r="F167" s="40">
        <v>15367513.8746354</v>
      </c>
      <c r="G167" s="40">
        <v>3327621426.1152701</v>
      </c>
      <c r="H167" s="40">
        <v>2949510914.42489</v>
      </c>
      <c r="I167" s="40">
        <v>2326238765.5611401</v>
      </c>
      <c r="J167" s="40">
        <v>904449942.39658403</v>
      </c>
      <c r="K167" s="40">
        <v>704522160.89516699</v>
      </c>
      <c r="L167" s="40">
        <v>260881750.253887</v>
      </c>
      <c r="M167" s="40">
        <v>206416780.21221501</v>
      </c>
      <c r="N167" s="40">
        <v>160271703.14716601</v>
      </c>
      <c r="O167" s="40">
        <v>133994203.09590399</v>
      </c>
      <c r="P167" s="40">
        <v>515629892.352175</v>
      </c>
      <c r="Q167" s="40">
        <v>11504905052.329</v>
      </c>
    </row>
    <row r="168" spans="1:17">
      <c r="A168" s="40" t="s">
        <v>34</v>
      </c>
      <c r="B168" s="40" t="s">
        <v>84</v>
      </c>
      <c r="C168" s="40" t="s">
        <v>180</v>
      </c>
      <c r="D168" s="40">
        <v>0</v>
      </c>
      <c r="E168" s="40">
        <v>7248</v>
      </c>
      <c r="F168" s="40">
        <v>86041609.075192899</v>
      </c>
      <c r="G168" s="40">
        <v>6340097503.9944296</v>
      </c>
      <c r="H168" s="40">
        <v>6036096080.0982199</v>
      </c>
      <c r="I168" s="40">
        <v>5242608968.1230402</v>
      </c>
      <c r="J168" s="40">
        <v>2066961474.8917301</v>
      </c>
      <c r="K168" s="40">
        <v>1580409987.21684</v>
      </c>
      <c r="L168" s="40">
        <v>552909464.14415097</v>
      </c>
      <c r="M168" s="40">
        <v>421031951.77670699</v>
      </c>
      <c r="N168" s="40">
        <v>340231875.50552499</v>
      </c>
      <c r="O168" s="40">
        <v>275050934.78029901</v>
      </c>
      <c r="P168" s="40">
        <v>1265394500.8269601</v>
      </c>
      <c r="Q168" s="40">
        <v>24206834350.433102</v>
      </c>
    </row>
    <row r="169" spans="1:17">
      <c r="A169" s="40" t="s">
        <v>34</v>
      </c>
      <c r="B169" s="40" t="s">
        <v>84</v>
      </c>
      <c r="C169" s="40" t="s">
        <v>182</v>
      </c>
      <c r="D169" s="40">
        <v>0</v>
      </c>
      <c r="E169" s="40">
        <v>3014</v>
      </c>
      <c r="F169" s="40">
        <v>65215305.8192655</v>
      </c>
      <c r="G169" s="40">
        <v>1621803999.424</v>
      </c>
      <c r="H169" s="40">
        <v>1194248169.0506899</v>
      </c>
      <c r="I169" s="40">
        <v>833983041.47819698</v>
      </c>
      <c r="J169" s="40">
        <v>301882796.08599198</v>
      </c>
      <c r="K169" s="40">
        <v>245281737.85735601</v>
      </c>
      <c r="L169" s="40">
        <v>106920097.350978</v>
      </c>
      <c r="M169" s="40">
        <v>94575740.282986194</v>
      </c>
      <c r="N169" s="40">
        <v>69251726.555519104</v>
      </c>
      <c r="O169" s="40">
        <v>55330682.198601201</v>
      </c>
      <c r="P169" s="40">
        <v>285122012.991346</v>
      </c>
      <c r="Q169" s="40">
        <v>4873615309.0949202</v>
      </c>
    </row>
    <row r="170" spans="1:17">
      <c r="A170" s="40" t="s">
        <v>55</v>
      </c>
      <c r="C170" s="40" t="s">
        <v>181</v>
      </c>
    </row>
    <row r="171" spans="1:17">
      <c r="A171" s="40" t="s">
        <v>55</v>
      </c>
      <c r="C171" s="40" t="s">
        <v>180</v>
      </c>
    </row>
    <row r="172" spans="1:17">
      <c r="A172" s="40" t="s">
        <v>55</v>
      </c>
      <c r="C172" s="40" t="s">
        <v>182</v>
      </c>
    </row>
    <row r="173" spans="1:17">
      <c r="A173" s="40" t="s">
        <v>55</v>
      </c>
      <c r="B173" s="40" t="s">
        <v>186</v>
      </c>
      <c r="C173" s="40" t="s">
        <v>181</v>
      </c>
      <c r="D173" s="40">
        <v>0</v>
      </c>
      <c r="E173" s="40">
        <v>179</v>
      </c>
      <c r="F173" s="40">
        <v>8.5378815128933605E-9</v>
      </c>
      <c r="G173" s="40">
        <v>477058027.23582399</v>
      </c>
      <c r="H173" s="40">
        <v>336496755.35422403</v>
      </c>
      <c r="I173" s="40">
        <v>235024690.17445001</v>
      </c>
      <c r="J173" s="40">
        <v>79004566.631403103</v>
      </c>
      <c r="K173" s="40">
        <v>58854857.061971702</v>
      </c>
      <c r="L173" s="40">
        <v>25652909.280566599</v>
      </c>
      <c r="M173" s="40">
        <v>21127329.8111782</v>
      </c>
      <c r="N173" s="40">
        <v>10638364.6629251</v>
      </c>
      <c r="O173" s="40">
        <v>9430006.7021463104</v>
      </c>
      <c r="P173" s="40">
        <v>34498095.729562998</v>
      </c>
      <c r="Q173" s="40">
        <v>1287785602.6442499</v>
      </c>
    </row>
    <row r="174" spans="1:17">
      <c r="A174" s="40" t="s">
        <v>55</v>
      </c>
      <c r="B174" s="40" t="s">
        <v>186</v>
      </c>
      <c r="C174" s="40" t="s">
        <v>180</v>
      </c>
      <c r="D174" s="40">
        <v>0</v>
      </c>
      <c r="E174" s="40">
        <v>129</v>
      </c>
      <c r="F174" s="40">
        <v>8618.3437867370994</v>
      </c>
      <c r="G174" s="40">
        <v>520389518.95205802</v>
      </c>
      <c r="H174" s="40">
        <v>385478732.95178097</v>
      </c>
      <c r="I174" s="40">
        <v>149902389.71236101</v>
      </c>
      <c r="J174" s="40">
        <v>27671802.057599999</v>
      </c>
      <c r="K174" s="40">
        <v>13534650.953658501</v>
      </c>
      <c r="L174" s="40">
        <v>4200096.1605233103</v>
      </c>
      <c r="M174" s="40">
        <v>2873974.12008911</v>
      </c>
      <c r="N174" s="40">
        <v>2378218.2041410501</v>
      </c>
      <c r="O174" s="40">
        <v>1737094.45777041</v>
      </c>
      <c r="P174" s="40">
        <v>3703118.9518618998</v>
      </c>
      <c r="Q174" s="40">
        <v>1111878214.8656299</v>
      </c>
    </row>
    <row r="175" spans="1:17">
      <c r="A175" s="40" t="s">
        <v>55</v>
      </c>
      <c r="B175" s="40" t="s">
        <v>186</v>
      </c>
      <c r="C175" s="40" t="s">
        <v>182</v>
      </c>
      <c r="D175" s="40">
        <v>0</v>
      </c>
      <c r="E175" s="40">
        <v>215</v>
      </c>
      <c r="F175" s="40">
        <v>-2.7820590275951E-9</v>
      </c>
      <c r="G175" s="40">
        <v>334587972.73078197</v>
      </c>
      <c r="H175" s="40">
        <v>157713916.03439599</v>
      </c>
      <c r="I175" s="40">
        <v>81883045.028598204</v>
      </c>
      <c r="J175" s="40">
        <v>26561473.984437201</v>
      </c>
      <c r="K175" s="40">
        <v>19742096.7324102</v>
      </c>
      <c r="L175" s="40">
        <v>1233573.53661745</v>
      </c>
      <c r="M175" s="40">
        <v>942753.093792108</v>
      </c>
      <c r="N175" s="40">
        <v>774266.09113052499</v>
      </c>
      <c r="O175" s="40">
        <v>760228.36963924195</v>
      </c>
      <c r="P175" s="40">
        <v>3405116.0651006699</v>
      </c>
      <c r="Q175" s="40">
        <v>627604441.66690397</v>
      </c>
    </row>
    <row r="176" spans="1:17">
      <c r="A176" s="40" t="s">
        <v>55</v>
      </c>
      <c r="B176" s="40" t="s">
        <v>184</v>
      </c>
      <c r="C176" s="40" t="s">
        <v>181</v>
      </c>
      <c r="D176" s="40">
        <v>0</v>
      </c>
      <c r="E176" s="40">
        <v>7</v>
      </c>
      <c r="F176" s="40">
        <v>8.13543010735884E-10</v>
      </c>
      <c r="G176" s="40">
        <v>5405997.1524512703</v>
      </c>
      <c r="H176" s="40">
        <v>1816058.59531119</v>
      </c>
      <c r="I176" s="40">
        <v>948746.28918855404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8170802.0369510101</v>
      </c>
    </row>
    <row r="177" spans="1:17">
      <c r="A177" s="40" t="s">
        <v>55</v>
      </c>
      <c r="B177" s="40" t="s">
        <v>184</v>
      </c>
      <c r="C177" s="40" t="s">
        <v>180</v>
      </c>
      <c r="D177" s="40">
        <v>0</v>
      </c>
      <c r="E177" s="40">
        <v>9</v>
      </c>
      <c r="F177" s="40">
        <v>-4.0017766878008801E-10</v>
      </c>
      <c r="G177" s="40">
        <v>7392013.5245529898</v>
      </c>
      <c r="H177" s="40">
        <v>643924.18347669998</v>
      </c>
      <c r="I177" s="40">
        <v>18426368.442944299</v>
      </c>
      <c r="J177" s="40">
        <v>0</v>
      </c>
      <c r="K177" s="40">
        <v>1375817.8532982599</v>
      </c>
      <c r="L177" s="40">
        <v>961616.88710307505</v>
      </c>
      <c r="M177" s="40">
        <v>961616.88710307505</v>
      </c>
      <c r="N177" s="40">
        <v>961616.88710307505</v>
      </c>
      <c r="O177" s="40">
        <v>684533.57176185597</v>
      </c>
      <c r="P177" s="40">
        <v>0</v>
      </c>
      <c r="Q177" s="40">
        <v>31407508.2373433</v>
      </c>
    </row>
    <row r="178" spans="1:17">
      <c r="A178" s="40" t="s">
        <v>55</v>
      </c>
      <c r="B178" s="40" t="s">
        <v>184</v>
      </c>
      <c r="C178" s="40" t="s">
        <v>182</v>
      </c>
      <c r="D178" s="40">
        <v>0</v>
      </c>
      <c r="E178" s="40">
        <v>84</v>
      </c>
      <c r="F178" s="40">
        <v>5.0920334615511799E-10</v>
      </c>
      <c r="G178" s="40">
        <v>46378598.092790499</v>
      </c>
      <c r="H178" s="40">
        <v>6237121.2986249598</v>
      </c>
      <c r="I178" s="40">
        <v>37773.029040088899</v>
      </c>
      <c r="J178" s="40">
        <v>11552.461950049999</v>
      </c>
      <c r="K178" s="40">
        <v>11552.461950049999</v>
      </c>
      <c r="L178" s="40">
        <v>5776.2309750249997</v>
      </c>
      <c r="M178" s="40">
        <v>5776.2309750249997</v>
      </c>
      <c r="N178" s="40">
        <v>5776.2309750249997</v>
      </c>
      <c r="O178" s="40">
        <v>5776.2309750249997</v>
      </c>
      <c r="P178" s="40">
        <v>378852.49172327801</v>
      </c>
      <c r="Q178" s="40">
        <v>53078554.759979002</v>
      </c>
    </row>
    <row r="179" spans="1:17">
      <c r="A179" s="40" t="s">
        <v>55</v>
      </c>
      <c r="B179" s="40" t="s">
        <v>187</v>
      </c>
      <c r="C179" s="40" t="s">
        <v>181</v>
      </c>
      <c r="D179" s="40">
        <v>0</v>
      </c>
      <c r="E179" s="40">
        <v>11</v>
      </c>
      <c r="F179" s="40">
        <v>-5.0249582272954295E-10</v>
      </c>
      <c r="G179" s="40">
        <v>15866439.674133601</v>
      </c>
      <c r="H179" s="40">
        <v>17513204.7730533</v>
      </c>
      <c r="I179" s="40">
        <v>75342.143152499993</v>
      </c>
      <c r="J179" s="40">
        <v>37671.071576249997</v>
      </c>
      <c r="K179" s="40">
        <v>37671.071576249997</v>
      </c>
      <c r="L179" s="40">
        <v>18835.535788124998</v>
      </c>
      <c r="M179" s="40">
        <v>18835.535788124998</v>
      </c>
      <c r="N179" s="40">
        <v>18835.535788124998</v>
      </c>
      <c r="O179" s="40">
        <v>18835.535788124998</v>
      </c>
      <c r="P179" s="40">
        <v>437065.61786500702</v>
      </c>
      <c r="Q179" s="40">
        <v>34042736.494509399</v>
      </c>
    </row>
    <row r="180" spans="1:17">
      <c r="A180" s="40" t="s">
        <v>55</v>
      </c>
      <c r="B180" s="40" t="s">
        <v>187</v>
      </c>
      <c r="C180" s="40" t="s">
        <v>180</v>
      </c>
      <c r="D180" s="40">
        <v>0</v>
      </c>
      <c r="E180" s="40">
        <v>35</v>
      </c>
      <c r="F180" s="40">
        <v>-7.0212990976870101E-10</v>
      </c>
      <c r="G180" s="40">
        <v>72973599.257849604</v>
      </c>
      <c r="H180" s="40">
        <v>31165213.500957798</v>
      </c>
      <c r="I180" s="40">
        <v>10278550.1987716</v>
      </c>
      <c r="J180" s="40">
        <v>1083922.2994873</v>
      </c>
      <c r="K180" s="40">
        <v>1083922.2994873</v>
      </c>
      <c r="L180" s="40">
        <v>656199.570617183</v>
      </c>
      <c r="M180" s="40">
        <v>541961.14974364999</v>
      </c>
      <c r="N180" s="40">
        <v>541961.14974364999</v>
      </c>
      <c r="O180" s="40">
        <v>247042.882318013</v>
      </c>
      <c r="P180" s="40">
        <v>0</v>
      </c>
      <c r="Q180" s="40">
        <v>118572372.30897599</v>
      </c>
    </row>
    <row r="181" spans="1:17">
      <c r="A181" s="40" t="s">
        <v>55</v>
      </c>
      <c r="B181" s="40" t="s">
        <v>187</v>
      </c>
      <c r="C181" s="40" t="s">
        <v>182</v>
      </c>
      <c r="D181" s="40">
        <v>0</v>
      </c>
      <c r="E181" s="40">
        <v>219</v>
      </c>
      <c r="F181" s="40">
        <v>-2.2653239284409202E-9</v>
      </c>
      <c r="G181" s="40">
        <v>158972149.03730801</v>
      </c>
      <c r="H181" s="40">
        <v>36674900.997042298</v>
      </c>
      <c r="I181" s="40">
        <v>8446921.0413918197</v>
      </c>
      <c r="J181" s="40">
        <v>314529.34812104102</v>
      </c>
      <c r="K181" s="40">
        <v>45205.285891500003</v>
      </c>
      <c r="L181" s="40">
        <v>22602.642945750002</v>
      </c>
      <c r="M181" s="40">
        <v>11713.6093513713</v>
      </c>
      <c r="N181" s="40">
        <v>8538.7762239500007</v>
      </c>
      <c r="O181" s="40">
        <v>8538.7762239500007</v>
      </c>
      <c r="P181" s="40">
        <v>5657266.8000218896</v>
      </c>
      <c r="Q181" s="40">
        <v>210162366.31452101</v>
      </c>
    </row>
    <row r="182" spans="1:17">
      <c r="A182" s="40" t="s">
        <v>55</v>
      </c>
      <c r="B182" s="40" t="s">
        <v>83</v>
      </c>
      <c r="C182" s="40" t="s">
        <v>181</v>
      </c>
    </row>
    <row r="183" spans="1:17">
      <c r="A183" s="40" t="s">
        <v>55</v>
      </c>
      <c r="B183" s="40" t="s">
        <v>83</v>
      </c>
      <c r="C183" s="40" t="s">
        <v>180</v>
      </c>
      <c r="D183" s="40">
        <v>0</v>
      </c>
      <c r="E183" s="40">
        <v>1</v>
      </c>
      <c r="F183" s="40">
        <v>0</v>
      </c>
      <c r="G183" s="40">
        <v>154592.748462246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154592.748462246</v>
      </c>
    </row>
    <row r="184" spans="1:17">
      <c r="A184" s="40" t="s">
        <v>55</v>
      </c>
      <c r="B184" s="40" t="s">
        <v>83</v>
      </c>
      <c r="C184" s="40" t="s">
        <v>182</v>
      </c>
      <c r="D184" s="40">
        <v>0</v>
      </c>
      <c r="E184" s="40">
        <v>54</v>
      </c>
      <c r="F184" s="40">
        <v>2.8194335754960801E-11</v>
      </c>
      <c r="G184" s="40">
        <v>7036377.3821948199</v>
      </c>
      <c r="H184" s="40">
        <v>314757.13677811302</v>
      </c>
      <c r="I184" s="40">
        <v>5022.8095434999996</v>
      </c>
      <c r="J184" s="40">
        <v>2511.4047717499998</v>
      </c>
      <c r="K184" s="40">
        <v>2511.4047717499998</v>
      </c>
      <c r="L184" s="40">
        <v>1255.7023858749999</v>
      </c>
      <c r="M184" s="40">
        <v>1255.7023858749999</v>
      </c>
      <c r="N184" s="40">
        <v>1255.7023858749999</v>
      </c>
      <c r="O184" s="40">
        <v>1255.7023858749999</v>
      </c>
      <c r="P184" s="40">
        <v>209101.62968887499</v>
      </c>
      <c r="Q184" s="40">
        <v>7575304.5772923101</v>
      </c>
    </row>
    <row r="185" spans="1:17">
      <c r="A185" s="40" t="s">
        <v>55</v>
      </c>
      <c r="B185" s="40" t="s">
        <v>185</v>
      </c>
      <c r="C185" s="40" t="s">
        <v>181</v>
      </c>
      <c r="D185" s="40">
        <v>0</v>
      </c>
      <c r="E185" s="40">
        <v>1</v>
      </c>
      <c r="F185" s="40">
        <v>7.2759576141834308E-12</v>
      </c>
      <c r="G185" s="40">
        <v>46013.5693605618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46013.5693605618</v>
      </c>
    </row>
    <row r="186" spans="1:17">
      <c r="A186" s="40" t="s">
        <v>55</v>
      </c>
      <c r="B186" s="40" t="s">
        <v>185</v>
      </c>
      <c r="C186" s="40" t="s">
        <v>180</v>
      </c>
      <c r="D186" s="40">
        <v>0</v>
      </c>
      <c r="E186" s="40">
        <v>3</v>
      </c>
      <c r="F186" s="40">
        <v>0</v>
      </c>
      <c r="G186" s="40">
        <v>6658355.0593812698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6658355.0593812698</v>
      </c>
    </row>
    <row r="187" spans="1:17">
      <c r="A187" s="40" t="s">
        <v>55</v>
      </c>
      <c r="B187" s="40" t="s">
        <v>185</v>
      </c>
      <c r="C187" s="40" t="s">
        <v>182</v>
      </c>
      <c r="D187" s="40">
        <v>0</v>
      </c>
      <c r="E187" s="40">
        <v>81</v>
      </c>
      <c r="F187" s="40">
        <v>5.1693405112018798E-10</v>
      </c>
      <c r="G187" s="40">
        <v>9366981.7987484392</v>
      </c>
      <c r="H187" s="40">
        <v>5589465.5910960501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14956447.3898445</v>
      </c>
    </row>
    <row r="188" spans="1:17">
      <c r="A188" s="40" t="s">
        <v>55</v>
      </c>
      <c r="B188" s="40" t="s">
        <v>84</v>
      </c>
      <c r="C188" s="40" t="s">
        <v>181</v>
      </c>
      <c r="D188" s="40">
        <v>0</v>
      </c>
      <c r="E188" s="40">
        <v>196</v>
      </c>
      <c r="F188" s="40">
        <v>18441394.786522899</v>
      </c>
      <c r="G188" s="40">
        <v>770373444.25038195</v>
      </c>
      <c r="H188" s="40">
        <v>702083821.66310799</v>
      </c>
      <c r="I188" s="40">
        <v>521737850.11519402</v>
      </c>
      <c r="J188" s="40">
        <v>60903750.891090102</v>
      </c>
      <c r="K188" s="40">
        <v>17620546.026572801</v>
      </c>
      <c r="L188" s="40">
        <v>6605839.2228498301</v>
      </c>
      <c r="M188" s="40">
        <v>4577677.0294985101</v>
      </c>
      <c r="N188" s="40">
        <v>4393342.9438903304</v>
      </c>
      <c r="O188" s="40">
        <v>4096603.4636785998</v>
      </c>
      <c r="P188" s="40">
        <v>69861308.402993396</v>
      </c>
      <c r="Q188" s="40">
        <v>2180695578.7957802</v>
      </c>
    </row>
    <row r="189" spans="1:17">
      <c r="A189" s="40" t="s">
        <v>55</v>
      </c>
      <c r="B189" s="40" t="s">
        <v>84</v>
      </c>
      <c r="C189" s="40" t="s">
        <v>180</v>
      </c>
      <c r="D189" s="40">
        <v>0</v>
      </c>
      <c r="E189" s="40">
        <v>163</v>
      </c>
      <c r="F189" s="40">
        <v>1.6784497347543901E-8</v>
      </c>
      <c r="G189" s="40">
        <v>779973442.840137</v>
      </c>
      <c r="H189" s="40">
        <v>727403914.69342506</v>
      </c>
      <c r="I189" s="40">
        <v>429266843.12440199</v>
      </c>
      <c r="J189" s="40">
        <v>45435590.354614399</v>
      </c>
      <c r="K189" s="40">
        <v>17191642.151635502</v>
      </c>
      <c r="L189" s="40">
        <v>5164323.1094831601</v>
      </c>
      <c r="M189" s="40">
        <v>4453589.1997894999</v>
      </c>
      <c r="N189" s="40">
        <v>3790008.3991792202</v>
      </c>
      <c r="O189" s="40">
        <v>3578634.4145228998</v>
      </c>
      <c r="P189" s="40">
        <v>88521837.458026305</v>
      </c>
      <c r="Q189" s="40">
        <v>2104779825.7452199</v>
      </c>
    </row>
    <row r="190" spans="1:17">
      <c r="A190" s="40" t="s">
        <v>55</v>
      </c>
      <c r="B190" s="40" t="s">
        <v>84</v>
      </c>
      <c r="C190" s="40" t="s">
        <v>182</v>
      </c>
      <c r="D190" s="40">
        <v>0</v>
      </c>
      <c r="E190" s="40">
        <v>142</v>
      </c>
      <c r="F190" s="40">
        <v>-3.9161932363640497E-8</v>
      </c>
      <c r="G190" s="40">
        <v>942023147.23479795</v>
      </c>
      <c r="H190" s="40">
        <v>255454093.02431601</v>
      </c>
      <c r="I190" s="40">
        <v>99316159.267283097</v>
      </c>
      <c r="J190" s="40">
        <v>24960627.1312926</v>
      </c>
      <c r="K190" s="40">
        <v>15681208.649941999</v>
      </c>
      <c r="L190" s="40">
        <v>7246138.93598588</v>
      </c>
      <c r="M190" s="40">
        <v>6305663.52073819</v>
      </c>
      <c r="N190" s="40">
        <v>5292367.0325480904</v>
      </c>
      <c r="O190" s="40">
        <v>1816129.6049517801</v>
      </c>
      <c r="P190" s="40">
        <v>20176722.8634484</v>
      </c>
      <c r="Q190" s="40">
        <v>1378272257.2653</v>
      </c>
    </row>
    <row r="191" spans="1:17">
      <c r="A191" s="40" t="s">
        <v>35</v>
      </c>
      <c r="C191" s="40" t="s">
        <v>181</v>
      </c>
    </row>
    <row r="192" spans="1:17">
      <c r="A192" s="40" t="s">
        <v>35</v>
      </c>
      <c r="C192" s="40" t="s">
        <v>180</v>
      </c>
    </row>
    <row r="193" spans="1:17">
      <c r="A193" s="40" t="s">
        <v>35</v>
      </c>
      <c r="C193" s="40" t="s">
        <v>182</v>
      </c>
    </row>
    <row r="194" spans="1:17">
      <c r="A194" s="40" t="s">
        <v>35</v>
      </c>
      <c r="B194" s="40" t="s">
        <v>186</v>
      </c>
      <c r="C194" s="40" t="s">
        <v>181</v>
      </c>
      <c r="D194" s="40">
        <v>0</v>
      </c>
      <c r="E194" s="40">
        <v>1749</v>
      </c>
      <c r="F194" s="40">
        <v>1188698573.7686999</v>
      </c>
      <c r="G194" s="40">
        <v>2994096811.1690602</v>
      </c>
      <c r="H194" s="40">
        <v>1831777598.73751</v>
      </c>
      <c r="I194" s="40">
        <v>1318926943.2462201</v>
      </c>
      <c r="J194" s="40">
        <v>510176172.48889101</v>
      </c>
      <c r="K194" s="40">
        <v>381871084.14213502</v>
      </c>
      <c r="L194" s="40">
        <v>158496361.49040401</v>
      </c>
      <c r="M194" s="40">
        <v>135890135.88242799</v>
      </c>
      <c r="N194" s="40">
        <v>111066005.978149</v>
      </c>
      <c r="O194" s="40">
        <v>94051513.996148795</v>
      </c>
      <c r="P194" s="40">
        <v>529717756.383977</v>
      </c>
      <c r="Q194" s="40">
        <v>9254768957.2836208</v>
      </c>
    </row>
    <row r="195" spans="1:17">
      <c r="A195" s="40" t="s">
        <v>35</v>
      </c>
      <c r="B195" s="40" t="s">
        <v>186</v>
      </c>
      <c r="C195" s="40" t="s">
        <v>180</v>
      </c>
      <c r="D195" s="40">
        <v>0</v>
      </c>
      <c r="E195" s="40">
        <v>556</v>
      </c>
      <c r="F195" s="40">
        <v>119084011.61574601</v>
      </c>
      <c r="G195" s="40">
        <v>388226950.24377</v>
      </c>
      <c r="H195" s="40">
        <v>261464661.58559099</v>
      </c>
      <c r="I195" s="40">
        <v>142238415.110612</v>
      </c>
      <c r="J195" s="40">
        <v>69637007.786542296</v>
      </c>
      <c r="K195" s="40">
        <v>45704223.692829199</v>
      </c>
      <c r="L195" s="40">
        <v>15429248.7917121</v>
      </c>
      <c r="M195" s="40">
        <v>11621913.606838999</v>
      </c>
      <c r="N195" s="40">
        <v>7155138.7363880398</v>
      </c>
      <c r="O195" s="40">
        <v>3121972.9183400702</v>
      </c>
      <c r="P195" s="40">
        <v>66113283.5302082</v>
      </c>
      <c r="Q195" s="40">
        <v>1129796827.6185801</v>
      </c>
    </row>
    <row r="196" spans="1:17">
      <c r="A196" s="40" t="s">
        <v>35</v>
      </c>
      <c r="B196" s="40" t="s">
        <v>186</v>
      </c>
      <c r="C196" s="40" t="s">
        <v>182</v>
      </c>
      <c r="D196" s="40">
        <v>0</v>
      </c>
      <c r="E196" s="40">
        <v>2708</v>
      </c>
      <c r="F196" s="40">
        <v>97571121.660622001</v>
      </c>
      <c r="G196" s="40">
        <v>2747803882.3077202</v>
      </c>
      <c r="H196" s="40">
        <v>571835195.75586104</v>
      </c>
      <c r="I196" s="40">
        <v>139606253.537117</v>
      </c>
      <c r="J196" s="40">
        <v>22656143.4322019</v>
      </c>
      <c r="K196" s="40">
        <v>21026465.920892999</v>
      </c>
      <c r="L196" s="40">
        <v>2978018.5763609498</v>
      </c>
      <c r="M196" s="40">
        <v>3710355.37842821</v>
      </c>
      <c r="N196" s="40">
        <v>9914564.6535596903</v>
      </c>
      <c r="O196" s="40">
        <v>5490307.0071433997</v>
      </c>
      <c r="P196" s="40">
        <v>157046126.467392</v>
      </c>
      <c r="Q196" s="40">
        <v>3779638434.6972899</v>
      </c>
    </row>
    <row r="197" spans="1:17">
      <c r="A197" s="40" t="s">
        <v>35</v>
      </c>
      <c r="B197" s="40" t="s">
        <v>184</v>
      </c>
      <c r="C197" s="40" t="s">
        <v>181</v>
      </c>
      <c r="D197" s="40">
        <v>0</v>
      </c>
      <c r="E197" s="40">
        <v>55</v>
      </c>
      <c r="F197" s="40">
        <v>-9.3132257461547893E-10</v>
      </c>
      <c r="G197" s="40">
        <v>220074389.55965701</v>
      </c>
      <c r="H197" s="40">
        <v>13594860.708103601</v>
      </c>
      <c r="I197" s="40">
        <v>6740249.6376112001</v>
      </c>
      <c r="J197" s="40">
        <v>1655015.74458325</v>
      </c>
      <c r="K197" s="40">
        <v>1142502.93135438</v>
      </c>
      <c r="L197" s="40">
        <v>0</v>
      </c>
      <c r="M197" s="40">
        <v>0</v>
      </c>
      <c r="N197" s="40">
        <v>0</v>
      </c>
      <c r="O197" s="40">
        <v>0</v>
      </c>
      <c r="P197" s="40">
        <v>4849313.6853175303</v>
      </c>
      <c r="Q197" s="40">
        <v>248056332.26662701</v>
      </c>
    </row>
    <row r="198" spans="1:17">
      <c r="A198" s="40" t="s">
        <v>35</v>
      </c>
      <c r="B198" s="40" t="s">
        <v>184</v>
      </c>
      <c r="C198" s="40" t="s">
        <v>180</v>
      </c>
      <c r="D198" s="40">
        <v>0</v>
      </c>
      <c r="E198" s="40">
        <v>192</v>
      </c>
      <c r="F198" s="40">
        <v>1.18097887025215E-9</v>
      </c>
      <c r="G198" s="40">
        <v>147892969.567009</v>
      </c>
      <c r="H198" s="40">
        <v>20628829.528117798</v>
      </c>
      <c r="I198" s="40">
        <v>2224124.9892557198</v>
      </c>
      <c r="J198" s="40">
        <v>114442.975145599</v>
      </c>
      <c r="K198" s="40">
        <v>664638.77981610701</v>
      </c>
      <c r="L198" s="40">
        <v>230215.26946387201</v>
      </c>
      <c r="M198" s="40">
        <v>0</v>
      </c>
      <c r="N198" s="40">
        <v>0</v>
      </c>
      <c r="O198" s="40">
        <v>120157.486179207</v>
      </c>
      <c r="P198" s="40">
        <v>1671360.6602389701</v>
      </c>
      <c r="Q198" s="40">
        <v>173546739.25522599</v>
      </c>
    </row>
    <row r="199" spans="1:17">
      <c r="A199" s="40" t="s">
        <v>35</v>
      </c>
      <c r="B199" s="40" t="s">
        <v>184</v>
      </c>
      <c r="C199" s="40" t="s">
        <v>182</v>
      </c>
      <c r="D199" s="40">
        <v>0</v>
      </c>
      <c r="E199" s="40">
        <v>765</v>
      </c>
      <c r="F199" s="40">
        <v>1.13355440589658E-8</v>
      </c>
      <c r="G199" s="40">
        <v>426751259.17009902</v>
      </c>
      <c r="H199" s="40">
        <v>71397870.0916785</v>
      </c>
      <c r="I199" s="40">
        <v>12331866.3250803</v>
      </c>
      <c r="J199" s="40">
        <v>6189721.9664231604</v>
      </c>
      <c r="K199" s="40">
        <v>51232.657343699997</v>
      </c>
      <c r="L199" s="40">
        <v>266563.32484047301</v>
      </c>
      <c r="M199" s="40">
        <v>1914694.99798221</v>
      </c>
      <c r="N199" s="40">
        <v>134720.85956605099</v>
      </c>
      <c r="O199" s="40">
        <v>301704.63111626601</v>
      </c>
      <c r="P199" s="40">
        <v>4105265.6855931599</v>
      </c>
      <c r="Q199" s="40">
        <v>523444899.709723</v>
      </c>
    </row>
    <row r="200" spans="1:17">
      <c r="A200" s="40" t="s">
        <v>35</v>
      </c>
      <c r="B200" s="40" t="s">
        <v>187</v>
      </c>
      <c r="C200" s="40" t="s">
        <v>181</v>
      </c>
      <c r="D200" s="40">
        <v>0</v>
      </c>
      <c r="E200" s="40">
        <v>177</v>
      </c>
      <c r="F200" s="40">
        <v>9.5349150797119397E-9</v>
      </c>
      <c r="G200" s="40">
        <v>427796982.51723498</v>
      </c>
      <c r="H200" s="40">
        <v>56925396.637824103</v>
      </c>
      <c r="I200" s="40">
        <v>4988685.4158426002</v>
      </c>
      <c r="J200" s="40">
        <v>798124.43646214996</v>
      </c>
      <c r="K200" s="40">
        <v>798124.43646214996</v>
      </c>
      <c r="L200" s="40">
        <v>399062.21823107498</v>
      </c>
      <c r="M200" s="40">
        <v>399062.21823107498</v>
      </c>
      <c r="N200" s="40">
        <v>399062.21823107498</v>
      </c>
      <c r="O200" s="40">
        <v>399062.21823107498</v>
      </c>
      <c r="P200" s="40">
        <v>1917334.8805965199</v>
      </c>
      <c r="Q200" s="40">
        <v>494820897.19734699</v>
      </c>
    </row>
    <row r="201" spans="1:17">
      <c r="A201" s="40" t="s">
        <v>35</v>
      </c>
      <c r="B201" s="40" t="s">
        <v>187</v>
      </c>
      <c r="C201" s="40" t="s">
        <v>180</v>
      </c>
      <c r="D201" s="40">
        <v>0</v>
      </c>
      <c r="E201" s="40">
        <v>296</v>
      </c>
      <c r="F201" s="40">
        <v>-4.3965542317892E-10</v>
      </c>
      <c r="G201" s="40">
        <v>249930775.817902</v>
      </c>
      <c r="H201" s="40">
        <v>42317872.523268797</v>
      </c>
      <c r="I201" s="40">
        <v>8905577.3744381797</v>
      </c>
      <c r="J201" s="40">
        <v>26955.475836502599</v>
      </c>
      <c r="K201" s="40">
        <v>356936.31384451903</v>
      </c>
      <c r="L201" s="40">
        <v>0</v>
      </c>
      <c r="M201" s="40">
        <v>660861.68570523802</v>
      </c>
      <c r="N201" s="40">
        <v>1240633.9572445001</v>
      </c>
      <c r="O201" s="40">
        <v>1235793.73391941</v>
      </c>
      <c r="P201" s="40">
        <v>9680271.1918517891</v>
      </c>
      <c r="Q201" s="40">
        <v>314355678.07401103</v>
      </c>
    </row>
    <row r="202" spans="1:17">
      <c r="A202" s="40" t="s">
        <v>35</v>
      </c>
      <c r="B202" s="40" t="s">
        <v>187</v>
      </c>
      <c r="C202" s="40" t="s">
        <v>182</v>
      </c>
      <c r="D202" s="40">
        <v>0</v>
      </c>
      <c r="E202" s="40">
        <v>1110</v>
      </c>
      <c r="F202" s="40">
        <v>1.49901779877837E-9</v>
      </c>
      <c r="G202" s="40">
        <v>382084100.935112</v>
      </c>
      <c r="H202" s="40">
        <v>55248313.534211002</v>
      </c>
      <c r="I202" s="40">
        <v>26713188.342322901</v>
      </c>
      <c r="J202" s="40">
        <v>5520712.7680375399</v>
      </c>
      <c r="K202" s="40">
        <v>1174040.046602</v>
      </c>
      <c r="L202" s="40">
        <v>771185.19860543404</v>
      </c>
      <c r="M202" s="40">
        <v>620568.11909942504</v>
      </c>
      <c r="N202" s="40">
        <v>746537.98778400698</v>
      </c>
      <c r="O202" s="40">
        <v>1183316.2723236701</v>
      </c>
      <c r="P202" s="40">
        <v>9788218.9151409306</v>
      </c>
      <c r="Q202" s="40">
        <v>483850182.11923897</v>
      </c>
    </row>
    <row r="203" spans="1:17">
      <c r="A203" s="40" t="s">
        <v>35</v>
      </c>
      <c r="B203" s="40" t="s">
        <v>83</v>
      </c>
      <c r="C203" s="40" t="s">
        <v>181</v>
      </c>
      <c r="D203" s="40">
        <v>0</v>
      </c>
      <c r="E203" s="40">
        <v>6</v>
      </c>
      <c r="F203" s="40">
        <v>1.8189894035458601E-12</v>
      </c>
      <c r="G203" s="40">
        <v>768896.37322819303</v>
      </c>
      <c r="H203" s="40">
        <v>16032.5601732376</v>
      </c>
      <c r="I203" s="40">
        <v>25554.961371343899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810483.89477277396</v>
      </c>
    </row>
    <row r="204" spans="1:17">
      <c r="A204" s="40" t="s">
        <v>35</v>
      </c>
      <c r="B204" s="40" t="s">
        <v>83</v>
      </c>
      <c r="C204" s="40" t="s">
        <v>180</v>
      </c>
      <c r="D204" s="40">
        <v>0</v>
      </c>
      <c r="E204" s="40">
        <v>17</v>
      </c>
      <c r="F204" s="40">
        <v>9.1745278041344097E-11</v>
      </c>
      <c r="G204" s="40">
        <v>7398928.8267614702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7398928.8267614702</v>
      </c>
    </row>
    <row r="205" spans="1:17">
      <c r="A205" s="40" t="s">
        <v>35</v>
      </c>
      <c r="B205" s="40" t="s">
        <v>83</v>
      </c>
      <c r="C205" s="40" t="s">
        <v>182</v>
      </c>
      <c r="D205" s="40">
        <v>0</v>
      </c>
      <c r="E205" s="40">
        <v>871</v>
      </c>
      <c r="F205" s="40">
        <v>3.1787834586793902E-9</v>
      </c>
      <c r="G205" s="40">
        <v>128065423.02493501</v>
      </c>
      <c r="H205" s="40">
        <v>1398072.6994200801</v>
      </c>
      <c r="I205" s="40">
        <v>791597.050943273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13003.635884797201</v>
      </c>
      <c r="Q205" s="40">
        <v>130268096.411183</v>
      </c>
    </row>
    <row r="206" spans="1:17">
      <c r="A206" s="40" t="s">
        <v>35</v>
      </c>
      <c r="B206" s="40" t="s">
        <v>185</v>
      </c>
      <c r="C206" s="40" t="s">
        <v>181</v>
      </c>
      <c r="D206" s="40">
        <v>0</v>
      </c>
      <c r="E206" s="40">
        <v>21</v>
      </c>
      <c r="F206" s="40">
        <v>4.3655745685100601E-11</v>
      </c>
      <c r="G206" s="40">
        <v>22685362.8553521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4808095.4916288201</v>
      </c>
      <c r="Q206" s="40">
        <v>27493458.3469809</v>
      </c>
    </row>
    <row r="207" spans="1:17">
      <c r="A207" s="40" t="s">
        <v>35</v>
      </c>
      <c r="B207" s="40" t="s">
        <v>185</v>
      </c>
      <c r="C207" s="40" t="s">
        <v>180</v>
      </c>
      <c r="D207" s="40">
        <v>0</v>
      </c>
      <c r="E207" s="40">
        <v>72</v>
      </c>
      <c r="F207" s="40">
        <v>7.8034645412117201E-10</v>
      </c>
      <c r="G207" s="40">
        <v>40210192.177872002</v>
      </c>
      <c r="H207" s="40">
        <v>4924091.31805964</v>
      </c>
      <c r="I207" s="40">
        <v>0</v>
      </c>
      <c r="J207" s="40">
        <v>585246.75020264497</v>
      </c>
      <c r="K207" s="40">
        <v>0</v>
      </c>
      <c r="L207" s="40">
        <v>958560.46975848195</v>
      </c>
      <c r="M207" s="40">
        <v>0</v>
      </c>
      <c r="N207" s="40">
        <v>0</v>
      </c>
      <c r="O207" s="40">
        <v>0</v>
      </c>
      <c r="P207" s="40">
        <v>1023939.72751276</v>
      </c>
      <c r="Q207" s="40">
        <v>47702030.443405502</v>
      </c>
    </row>
    <row r="208" spans="1:17">
      <c r="A208" s="40" t="s">
        <v>35</v>
      </c>
      <c r="B208" s="40" t="s">
        <v>185</v>
      </c>
      <c r="C208" s="40" t="s">
        <v>182</v>
      </c>
      <c r="D208" s="40">
        <v>0</v>
      </c>
      <c r="E208" s="40">
        <v>2209</v>
      </c>
      <c r="F208" s="40">
        <v>69130.037608318395</v>
      </c>
      <c r="G208" s="40">
        <v>1468662678.7174499</v>
      </c>
      <c r="H208" s="40">
        <v>82424158.797550693</v>
      </c>
      <c r="I208" s="40">
        <v>10490553.601089099</v>
      </c>
      <c r="J208" s="40">
        <v>1896629.5936291399</v>
      </c>
      <c r="K208" s="40">
        <v>1744077.2611472199</v>
      </c>
      <c r="L208" s="40">
        <v>847633.15299127705</v>
      </c>
      <c r="M208" s="40">
        <v>843078.58187647501</v>
      </c>
      <c r="N208" s="40">
        <v>843078.58187647501</v>
      </c>
      <c r="O208" s="40">
        <v>2335753.8985755499</v>
      </c>
      <c r="P208" s="40">
        <v>19846257.5135004</v>
      </c>
      <c r="Q208" s="40">
        <v>1590003029.7372899</v>
      </c>
    </row>
    <row r="209" spans="1:17">
      <c r="A209" s="40" t="s">
        <v>35</v>
      </c>
      <c r="B209" s="40" t="s">
        <v>84</v>
      </c>
      <c r="C209" s="40" t="s">
        <v>181</v>
      </c>
      <c r="D209" s="40">
        <v>0</v>
      </c>
      <c r="E209" s="40">
        <v>1160</v>
      </c>
      <c r="F209" s="40">
        <v>3919061790.1868701</v>
      </c>
      <c r="G209" s="40">
        <v>2150945271.4864898</v>
      </c>
      <c r="H209" s="40">
        <v>2218023546.58461</v>
      </c>
      <c r="I209" s="40">
        <v>1550342086.85571</v>
      </c>
      <c r="J209" s="40">
        <v>558418720.93564701</v>
      </c>
      <c r="K209" s="40">
        <v>491718863.36288702</v>
      </c>
      <c r="L209" s="40">
        <v>201361947.39296299</v>
      </c>
      <c r="M209" s="40">
        <v>196851474.25691399</v>
      </c>
      <c r="N209" s="40">
        <v>174047899.13588101</v>
      </c>
      <c r="O209" s="40">
        <v>162197860.842161</v>
      </c>
      <c r="P209" s="40">
        <v>1066244801.57763</v>
      </c>
      <c r="Q209" s="40">
        <v>12689214262.6178</v>
      </c>
    </row>
    <row r="210" spans="1:17">
      <c r="A210" s="40" t="s">
        <v>35</v>
      </c>
      <c r="B210" s="40" t="s">
        <v>84</v>
      </c>
      <c r="C210" s="40" t="s">
        <v>180</v>
      </c>
      <c r="D210" s="40">
        <v>0</v>
      </c>
      <c r="E210" s="40">
        <v>758</v>
      </c>
      <c r="F210" s="40">
        <v>4797893086.6207399</v>
      </c>
      <c r="G210" s="40">
        <v>940200270.64676499</v>
      </c>
      <c r="H210" s="40">
        <v>834340615.50767803</v>
      </c>
      <c r="I210" s="40">
        <v>728162902.17603505</v>
      </c>
      <c r="J210" s="40">
        <v>281237446.417633</v>
      </c>
      <c r="K210" s="40">
        <v>309699276.27148998</v>
      </c>
      <c r="L210" s="40">
        <v>130224898.24379399</v>
      </c>
      <c r="M210" s="40">
        <v>121113777.868967</v>
      </c>
      <c r="N210" s="40">
        <v>101678620.27653199</v>
      </c>
      <c r="O210" s="40">
        <v>99044616.044329599</v>
      </c>
      <c r="P210" s="40">
        <v>731714744.07443798</v>
      </c>
      <c r="Q210" s="40">
        <v>9075310254.1483898</v>
      </c>
    </row>
    <row r="211" spans="1:17">
      <c r="A211" s="40" t="s">
        <v>35</v>
      </c>
      <c r="B211" s="40" t="s">
        <v>84</v>
      </c>
      <c r="C211" s="40" t="s">
        <v>182</v>
      </c>
      <c r="D211" s="40">
        <v>0</v>
      </c>
      <c r="E211" s="40">
        <v>3984</v>
      </c>
      <c r="F211" s="40">
        <v>1809227923.7112</v>
      </c>
      <c r="G211" s="40">
        <v>6907235913.5053101</v>
      </c>
      <c r="H211" s="40">
        <v>5894459859.5532103</v>
      </c>
      <c r="I211" s="40">
        <v>4302154819.4808197</v>
      </c>
      <c r="J211" s="40">
        <v>1576164973.9045999</v>
      </c>
      <c r="K211" s="40">
        <v>1330329304.6493101</v>
      </c>
      <c r="L211" s="40">
        <v>612375552.72091103</v>
      </c>
      <c r="M211" s="40">
        <v>559178341.62578702</v>
      </c>
      <c r="N211" s="40">
        <v>511516180.18493402</v>
      </c>
      <c r="O211" s="40">
        <v>459135660.07384098</v>
      </c>
      <c r="P211" s="40">
        <v>2416526165.2445798</v>
      </c>
      <c r="Q211" s="40">
        <v>26378304694.654499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Normal="100" workbookViewId="0">
      <selection activeCell="H47" sqref="H47"/>
    </sheetView>
  </sheetViews>
  <sheetFormatPr defaultRowHeight="12.75"/>
  <cols>
    <col min="1" max="1" width="32.5703125" customWidth="1"/>
    <col min="2" max="2" width="16.140625" customWidth="1"/>
    <col min="3" max="7" width="16.85546875" customWidth="1"/>
    <col min="8" max="11" width="16.140625" customWidth="1"/>
    <col min="12" max="12" width="17.42578125" customWidth="1"/>
    <col min="13" max="13" width="15.28515625" bestFit="1" customWidth="1"/>
    <col min="14" max="38" width="14" bestFit="1" customWidth="1"/>
    <col min="39" max="39" width="12.7109375" bestFit="1" customWidth="1"/>
    <col min="40" max="71" width="14" bestFit="1" customWidth="1"/>
    <col min="72" max="72" width="12.7109375" bestFit="1" customWidth="1"/>
    <col min="73" max="102" width="14" bestFit="1" customWidth="1"/>
    <col min="103" max="103" width="11.5703125" bestFit="1" customWidth="1"/>
    <col min="104" max="104" width="14" bestFit="1" customWidth="1"/>
    <col min="105" max="105" width="11.5703125" bestFit="1" customWidth="1"/>
    <col min="106" max="126" width="14" bestFit="1" customWidth="1"/>
    <col min="127" max="127" width="11.5703125" bestFit="1" customWidth="1"/>
    <col min="128" max="144" width="14" bestFit="1" customWidth="1"/>
    <col min="145" max="145" width="11.5703125" bestFit="1" customWidth="1"/>
    <col min="146" max="157" width="14" bestFit="1" customWidth="1"/>
    <col min="158" max="158" width="11.5703125" bestFit="1" customWidth="1"/>
    <col min="159" max="172" width="14" bestFit="1" customWidth="1"/>
    <col min="173" max="173" width="11.5703125" bestFit="1" customWidth="1"/>
    <col min="174" max="176" width="14" bestFit="1" customWidth="1"/>
    <col min="177" max="177" width="11.5703125" bestFit="1" customWidth="1"/>
    <col min="178" max="184" width="14" bestFit="1" customWidth="1"/>
    <col min="185" max="185" width="11.5703125" bestFit="1" customWidth="1"/>
    <col min="186" max="195" width="14" bestFit="1" customWidth="1"/>
    <col min="196" max="196" width="11.5703125" bestFit="1" customWidth="1"/>
    <col min="197" max="201" width="14" bestFit="1" customWidth="1"/>
    <col min="202" max="202" width="11.5703125" bestFit="1" customWidth="1"/>
    <col min="203" max="207" width="14" bestFit="1" customWidth="1"/>
    <col min="208" max="246" width="12.7109375" bestFit="1" customWidth="1"/>
    <col min="247" max="251" width="14" bestFit="1" customWidth="1"/>
    <col min="252" max="252" width="7.140625" customWidth="1"/>
    <col min="253" max="253" width="12.140625" bestFit="1" customWidth="1"/>
  </cols>
  <sheetData>
    <row r="1" spans="1:13">
      <c r="A1" s="2" t="s">
        <v>79</v>
      </c>
    </row>
    <row r="2" spans="1:13">
      <c r="A2" s="2" t="s">
        <v>80</v>
      </c>
    </row>
    <row r="3" spans="1:13">
      <c r="A3" s="2"/>
    </row>
    <row r="4" spans="1:13">
      <c r="A4" s="35" t="s">
        <v>179</v>
      </c>
      <c r="B4" s="35" t="s">
        <v>180</v>
      </c>
    </row>
    <row r="5" spans="1:1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>
      <c r="A6" s="35"/>
      <c r="B6" s="35" t="s">
        <v>43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>
      <c r="A7" s="35" t="s">
        <v>42</v>
      </c>
      <c r="B7" s="35" t="s">
        <v>188</v>
      </c>
      <c r="C7" s="35" t="s">
        <v>44</v>
      </c>
      <c r="D7" s="35" t="s">
        <v>45</v>
      </c>
      <c r="E7" s="35" t="s">
        <v>46</v>
      </c>
      <c r="F7" s="35" t="s">
        <v>47</v>
      </c>
      <c r="G7" s="35" t="s">
        <v>48</v>
      </c>
      <c r="H7" s="35" t="s">
        <v>49</v>
      </c>
      <c r="I7" s="35" t="s">
        <v>50</v>
      </c>
      <c r="J7" s="35" t="s">
        <v>51</v>
      </c>
      <c r="K7" s="35" t="s">
        <v>52</v>
      </c>
      <c r="L7" s="35" t="s">
        <v>72</v>
      </c>
      <c r="M7" s="35"/>
    </row>
    <row r="8" spans="1:13">
      <c r="A8" s="36" t="s">
        <v>33</v>
      </c>
      <c r="B8" s="37">
        <v>208593271.38745731</v>
      </c>
      <c r="C8" s="37">
        <v>45286333604.058075</v>
      </c>
      <c r="D8" s="37">
        <v>40728734282.542458</v>
      </c>
      <c r="E8" s="37">
        <v>33578144445.691639</v>
      </c>
      <c r="F8" s="37">
        <v>13063376009.502361</v>
      </c>
      <c r="G8" s="37">
        <v>9982946215.1278229</v>
      </c>
      <c r="H8" s="37">
        <v>3152828045.4986868</v>
      </c>
      <c r="I8" s="37">
        <v>2191494060.1466088</v>
      </c>
      <c r="J8" s="37">
        <v>1515064896.7331371</v>
      </c>
      <c r="K8" s="37">
        <v>1074916523.8502271</v>
      </c>
      <c r="L8" s="37">
        <v>3039789477.4841199</v>
      </c>
      <c r="M8" s="38">
        <f>SUM(C8:L8)</f>
        <v>153613627560.63513</v>
      </c>
    </row>
    <row r="9" spans="1:13">
      <c r="A9" s="36" t="s">
        <v>30</v>
      </c>
      <c r="B9" s="37">
        <v>11454845.376497647</v>
      </c>
      <c r="C9" s="37">
        <v>3264548246.9943209</v>
      </c>
      <c r="D9" s="37">
        <v>2834417000.1443243</v>
      </c>
      <c r="E9" s="37">
        <v>2068487147.7407532</v>
      </c>
      <c r="F9" s="37">
        <v>470859073.65899777</v>
      </c>
      <c r="G9" s="37">
        <v>206239024.63477853</v>
      </c>
      <c r="H9" s="37">
        <v>55709282.524800226</v>
      </c>
      <c r="I9" s="37">
        <v>39561949.162398472</v>
      </c>
      <c r="J9" s="37">
        <v>29045669.852690559</v>
      </c>
      <c r="K9" s="37">
        <v>20868252.273579426</v>
      </c>
      <c r="L9" s="37">
        <v>95967487.609989494</v>
      </c>
      <c r="M9" s="38">
        <f t="shared" ref="M9:M18" si="0">SUM(C9:L9)</f>
        <v>9085703134.596632</v>
      </c>
    </row>
    <row r="10" spans="1:13">
      <c r="A10" s="36" t="s">
        <v>35</v>
      </c>
      <c r="B10" s="37">
        <v>4916977098.2364922</v>
      </c>
      <c r="C10" s="37">
        <v>1773860087.2800791</v>
      </c>
      <c r="D10" s="37">
        <v>1163676070.4627159</v>
      </c>
      <c r="E10" s="37">
        <v>881531019.6503402</v>
      </c>
      <c r="F10" s="37">
        <v>351601099.40535951</v>
      </c>
      <c r="G10" s="37">
        <v>356425075.05797935</v>
      </c>
      <c r="H10" s="37">
        <v>146842922.77472806</v>
      </c>
      <c r="I10" s="37">
        <v>133396553.1615109</v>
      </c>
      <c r="J10" s="37">
        <v>110074392.97016416</v>
      </c>
      <c r="K10" s="37">
        <v>103522540.18276832</v>
      </c>
      <c r="L10" s="37">
        <v>810203599.18424904</v>
      </c>
      <c r="M10" s="38">
        <f t="shared" si="0"/>
        <v>5831133360.1298933</v>
      </c>
    </row>
    <row r="11" spans="1:13">
      <c r="A11" s="36" t="s">
        <v>29</v>
      </c>
      <c r="B11" s="37">
        <v>12389844.283589272</v>
      </c>
      <c r="C11" s="37">
        <v>1717888531.6304262</v>
      </c>
      <c r="D11" s="37">
        <v>1287596206.7534401</v>
      </c>
      <c r="E11" s="37">
        <v>979079925.22689557</v>
      </c>
      <c r="F11" s="37">
        <v>404470295.62284911</v>
      </c>
      <c r="G11" s="37">
        <v>349895260.08472174</v>
      </c>
      <c r="H11" s="37">
        <v>139468186.85204759</v>
      </c>
      <c r="I11" s="37">
        <v>108092959.92302579</v>
      </c>
      <c r="J11" s="37">
        <v>91821842.350164846</v>
      </c>
      <c r="K11" s="37">
        <v>80608602.809843078</v>
      </c>
      <c r="L11" s="37">
        <v>447984319.84746945</v>
      </c>
      <c r="M11" s="38">
        <f t="shared" si="0"/>
        <v>5606906131.1008835</v>
      </c>
    </row>
    <row r="12" spans="1:13">
      <c r="A12" s="36" t="s">
        <v>34</v>
      </c>
      <c r="B12" s="37">
        <v>89672253.874187008</v>
      </c>
      <c r="C12" s="37">
        <v>7424393529.4504614</v>
      </c>
      <c r="D12" s="37">
        <v>6547919260.0067739</v>
      </c>
      <c r="E12" s="37">
        <v>5565688349.288763</v>
      </c>
      <c r="F12" s="37">
        <v>2152891938.5309525</v>
      </c>
      <c r="G12" s="37">
        <v>1624515301.4040613</v>
      </c>
      <c r="H12" s="37">
        <v>566312263.65595746</v>
      </c>
      <c r="I12" s="37">
        <v>428979472.10533267</v>
      </c>
      <c r="J12" s="37">
        <v>347458865.39581978</v>
      </c>
      <c r="K12" s="37">
        <v>280116130.94639182</v>
      </c>
      <c r="L12" s="37">
        <v>1289745598.5884233</v>
      </c>
      <c r="M12" s="38">
        <f t="shared" si="0"/>
        <v>26228020709.372936</v>
      </c>
    </row>
    <row r="13" spans="1:13">
      <c r="A13" s="36" t="s">
        <v>54</v>
      </c>
      <c r="B13" s="37">
        <v>8358158.6199445883</v>
      </c>
      <c r="C13" s="37">
        <v>4687848074.9554253</v>
      </c>
      <c r="D13" s="37">
        <v>2421766120.3045158</v>
      </c>
      <c r="E13" s="37">
        <v>1657427394.4305623</v>
      </c>
      <c r="F13" s="37">
        <v>251926588.54978111</v>
      </c>
      <c r="G13" s="37">
        <v>157330471.72653237</v>
      </c>
      <c r="H13" s="37">
        <v>63407732.886817716</v>
      </c>
      <c r="I13" s="37">
        <v>57340223.064399019</v>
      </c>
      <c r="J13" s="37">
        <v>51770664.803541906</v>
      </c>
      <c r="K13" s="37">
        <v>34653164.917394698</v>
      </c>
      <c r="L13" s="37">
        <v>217611773.12345055</v>
      </c>
      <c r="M13" s="38">
        <f t="shared" si="0"/>
        <v>9601082208.7624226</v>
      </c>
    </row>
    <row r="14" spans="1:13">
      <c r="A14" s="36" t="s">
        <v>31</v>
      </c>
      <c r="B14" s="37">
        <v>774920271.73013389</v>
      </c>
      <c r="C14" s="37">
        <v>19451661014.853008</v>
      </c>
      <c r="D14" s="37">
        <v>17400067534.154018</v>
      </c>
      <c r="E14" s="37">
        <v>13214740822.263157</v>
      </c>
      <c r="F14" s="37">
        <v>2478927827.5449891</v>
      </c>
      <c r="G14" s="37">
        <v>1095670862.7864783</v>
      </c>
      <c r="H14" s="37">
        <v>290416726.3150332</v>
      </c>
      <c r="I14" s="37">
        <v>220191398.14996037</v>
      </c>
      <c r="J14" s="37">
        <v>151028824.13120899</v>
      </c>
      <c r="K14" s="37">
        <v>107814633.73346697</v>
      </c>
      <c r="L14" s="37">
        <v>914335714.5492506</v>
      </c>
      <c r="M14" s="38">
        <f t="shared" si="0"/>
        <v>55324855358.480576</v>
      </c>
    </row>
    <row r="15" spans="1:13">
      <c r="A15" s="36" t="s">
        <v>16</v>
      </c>
      <c r="B15" s="37">
        <v>125349126.24881703</v>
      </c>
      <c r="C15" s="37">
        <v>13200415463.694895</v>
      </c>
      <c r="D15" s="37">
        <v>11893555393.45783</v>
      </c>
      <c r="E15" s="37">
        <v>8088180559.8794231</v>
      </c>
      <c r="F15" s="37">
        <v>2136515111.4657316</v>
      </c>
      <c r="G15" s="37">
        <v>1178270288.3920379</v>
      </c>
      <c r="H15" s="37">
        <v>337828072.92203873</v>
      </c>
      <c r="I15" s="37">
        <v>222637917.95135298</v>
      </c>
      <c r="J15" s="37">
        <v>147349472.57826668</v>
      </c>
      <c r="K15" s="37">
        <v>108130410.88369541</v>
      </c>
      <c r="L15" s="37">
        <v>904098052.36738729</v>
      </c>
      <c r="M15" s="38">
        <f t="shared" si="0"/>
        <v>38216980743.592659</v>
      </c>
    </row>
    <row r="16" spans="1:13">
      <c r="A16" s="36" t="s">
        <v>55</v>
      </c>
      <c r="B16" s="37">
        <v>8618.3437867527773</v>
      </c>
      <c r="C16" s="37">
        <v>1387541522.3824406</v>
      </c>
      <c r="D16" s="37">
        <v>1144691785.3296406</v>
      </c>
      <c r="E16" s="37">
        <v>607874151.47847986</v>
      </c>
      <c r="F16" s="37">
        <v>74191314.711701676</v>
      </c>
      <c r="G16" s="37">
        <v>33186033.258079663</v>
      </c>
      <c r="H16" s="37">
        <v>10982235.727726722</v>
      </c>
      <c r="I16" s="37">
        <v>8831141.3567253314</v>
      </c>
      <c r="J16" s="37">
        <v>7671804.6401669849</v>
      </c>
      <c r="K16" s="37">
        <v>6247305.326373186</v>
      </c>
      <c r="L16" s="37">
        <v>92224956.409888238</v>
      </c>
      <c r="M16" s="38">
        <f t="shared" si="0"/>
        <v>3373442250.6212225</v>
      </c>
    </row>
    <row r="17" spans="1:13">
      <c r="A17" s="36" t="s">
        <v>32</v>
      </c>
      <c r="B17" s="37">
        <v>1181478.2166047702</v>
      </c>
      <c r="C17" s="37">
        <v>163317558.32010752</v>
      </c>
      <c r="D17" s="37">
        <v>91887814.191740274</v>
      </c>
      <c r="E17" s="37">
        <v>10221474.868857982</v>
      </c>
      <c r="F17" s="37">
        <v>550357.56119219202</v>
      </c>
      <c r="G17" s="37">
        <v>257235.87855919701</v>
      </c>
      <c r="H17" s="37">
        <v>246619.94858585001</v>
      </c>
      <c r="I17" s="37">
        <v>242964.224972022</v>
      </c>
      <c r="J17" s="37">
        <v>228984.52361158701</v>
      </c>
      <c r="K17" s="37">
        <v>185673.13720163199</v>
      </c>
      <c r="L17" s="37">
        <v>411957.07901250402</v>
      </c>
      <c r="M17" s="38">
        <f t="shared" si="0"/>
        <v>267550639.73384073</v>
      </c>
    </row>
    <row r="18" spans="1:13">
      <c r="A18" s="36" t="s">
        <v>38</v>
      </c>
      <c r="B18" s="37">
        <v>6148904966.3175125</v>
      </c>
      <c r="C18" s="37">
        <v>98357807633.619263</v>
      </c>
      <c r="D18" s="37">
        <v>85514311467.347458</v>
      </c>
      <c r="E18" s="37">
        <v>66651375290.518875</v>
      </c>
      <c r="F18" s="37">
        <v>21385309616.553917</v>
      </c>
      <c r="G18" s="37">
        <v>14984735768.351051</v>
      </c>
      <c r="H18" s="37">
        <v>4764042089.1064224</v>
      </c>
      <c r="I18" s="37">
        <v>3410768639.2462869</v>
      </c>
      <c r="J18" s="37">
        <v>2451515417.9787722</v>
      </c>
      <c r="K18" s="37">
        <v>1817063238.0609412</v>
      </c>
      <c r="L18" s="37">
        <v>7812372936.2432404</v>
      </c>
      <c r="M18" s="38">
        <f t="shared" si="0"/>
        <v>307149302097.02618</v>
      </c>
    </row>
    <row r="23" spans="1:13">
      <c r="C23" s="30" t="s">
        <v>44</v>
      </c>
      <c r="D23" s="30" t="s">
        <v>45</v>
      </c>
      <c r="E23" s="30" t="s">
        <v>46</v>
      </c>
      <c r="F23" s="30" t="s">
        <v>47</v>
      </c>
      <c r="G23" s="30" t="s">
        <v>48</v>
      </c>
      <c r="H23" s="30" t="s">
        <v>49</v>
      </c>
      <c r="I23" s="30" t="s">
        <v>50</v>
      </c>
      <c r="J23" s="30" t="s">
        <v>51</v>
      </c>
      <c r="K23" s="30" t="s">
        <v>52</v>
      </c>
      <c r="L23" s="30" t="s">
        <v>72</v>
      </c>
      <c r="M23" s="31" t="s">
        <v>38</v>
      </c>
    </row>
    <row r="24" spans="1:13">
      <c r="B24" s="5" t="s">
        <v>33</v>
      </c>
      <c r="C24" s="3">
        <f>(C8/$M$8)*$B$8+C8</f>
        <v>45347828307.526917</v>
      </c>
      <c r="D24" s="3">
        <f t="shared" ref="D24:M24" si="1">(D8/$M$8)*$B$8+D8</f>
        <v>40784040182.53569</v>
      </c>
      <c r="E24" s="3">
        <f t="shared" si="1"/>
        <v>33623740497.996845</v>
      </c>
      <c r="F24" s="3">
        <f t="shared" si="1"/>
        <v>13081114880.593801</v>
      </c>
      <c r="G24" s="3">
        <f t="shared" si="1"/>
        <v>9996502144.0005817</v>
      </c>
      <c r="H24" s="3">
        <f t="shared" si="1"/>
        <v>3157109297.9277596</v>
      </c>
      <c r="I24" s="3">
        <f t="shared" si="1"/>
        <v>2194469908.8554201</v>
      </c>
      <c r="J24" s="3">
        <f t="shared" si="1"/>
        <v>1517122216.4396789</v>
      </c>
      <c r="K24" s="3">
        <f t="shared" si="1"/>
        <v>1076376162.2803516</v>
      </c>
      <c r="L24" s="3">
        <f t="shared" si="1"/>
        <v>3043917233.8655472</v>
      </c>
      <c r="M24" s="3">
        <f t="shared" si="1"/>
        <v>153822220832.02258</v>
      </c>
    </row>
    <row r="25" spans="1:13">
      <c r="B25" s="5" t="s">
        <v>30</v>
      </c>
      <c r="C25" s="3">
        <f t="shared" ref="C25:M25" si="2">(C9/$M$9)*$B$9+C9</f>
        <v>3268664042.4192281</v>
      </c>
      <c r="D25" s="3">
        <f t="shared" si="2"/>
        <v>2837990505.4623156</v>
      </c>
      <c r="E25" s="3">
        <f t="shared" si="2"/>
        <v>2071095003.1911938</v>
      </c>
      <c r="F25" s="3">
        <f t="shared" si="2"/>
        <v>471452711.57595181</v>
      </c>
      <c r="G25" s="3">
        <f t="shared" si="2"/>
        <v>206499041.50994974</v>
      </c>
      <c r="H25" s="3">
        <f t="shared" si="2"/>
        <v>55779518.279579327</v>
      </c>
      <c r="I25" s="3">
        <f t="shared" si="2"/>
        <v>39611827.086400032</v>
      </c>
      <c r="J25" s="3">
        <f t="shared" si="2"/>
        <v>29082289.325293891</v>
      </c>
      <c r="K25" s="3">
        <f t="shared" si="2"/>
        <v>20894562.02633388</v>
      </c>
      <c r="L25" s="3">
        <f t="shared" si="2"/>
        <v>96088479.096884713</v>
      </c>
      <c r="M25" s="3">
        <f t="shared" si="2"/>
        <v>9097157979.9731293</v>
      </c>
    </row>
    <row r="26" spans="1:13">
      <c r="B26" s="5" t="s">
        <v>35</v>
      </c>
      <c r="C26" s="3">
        <f>(C10/$M$10)*$B$10+C10</f>
        <v>3269629243.2847095</v>
      </c>
      <c r="D26" s="3">
        <f t="shared" ref="D26:M26" si="3">(D10/$M$10)*$B$10+D10</f>
        <v>2144920750.5026784</v>
      </c>
      <c r="E26" s="3">
        <f t="shared" si="3"/>
        <v>1624862987.4359703</v>
      </c>
      <c r="F26" s="3">
        <f t="shared" si="3"/>
        <v>648081122.53630269</v>
      </c>
      <c r="G26" s="3">
        <f t="shared" si="3"/>
        <v>656972811.33171606</v>
      </c>
      <c r="H26" s="3">
        <f t="shared" si="3"/>
        <v>270665041.68873692</v>
      </c>
      <c r="I26" s="3">
        <f t="shared" si="3"/>
        <v>245880311.698672</v>
      </c>
      <c r="J26" s="3">
        <f t="shared" si="3"/>
        <v>202892244.30541894</v>
      </c>
      <c r="K26" s="3">
        <f t="shared" si="3"/>
        <v>190815683.34946826</v>
      </c>
      <c r="L26" s="3">
        <f t="shared" si="3"/>
        <v>1493390262.2327151</v>
      </c>
      <c r="M26" s="3">
        <f t="shared" si="3"/>
        <v>10748110458.366386</v>
      </c>
    </row>
    <row r="27" spans="1:13">
      <c r="B27" s="5" t="s">
        <v>29</v>
      </c>
      <c r="C27" s="3">
        <f>(C11/$M$11)*$B$11+C11</f>
        <v>1721684630.7456589</v>
      </c>
      <c r="D27" s="3">
        <f t="shared" ref="D27:M27" si="4">(D11/$M$11)*$B$11+D11</f>
        <v>1290441468.6730797</v>
      </c>
      <c r="E27" s="3">
        <f t="shared" si="4"/>
        <v>981243444.20351303</v>
      </c>
      <c r="F27" s="3">
        <f t="shared" si="4"/>
        <v>405364072.66546929</v>
      </c>
      <c r="G27" s="3">
        <f t="shared" si="4"/>
        <v>350668440.10355049</v>
      </c>
      <c r="H27" s="3">
        <f t="shared" si="4"/>
        <v>139776376.26653171</v>
      </c>
      <c r="I27" s="3">
        <f t="shared" si="4"/>
        <v>108331818.02235615</v>
      </c>
      <c r="J27" s="3">
        <f t="shared" si="4"/>
        <v>92024745.395436168</v>
      </c>
      <c r="K27" s="3">
        <f t="shared" si="4"/>
        <v>80786727.432117715</v>
      </c>
      <c r="L27" s="3">
        <f t="shared" si="4"/>
        <v>448974251.87675953</v>
      </c>
      <c r="M27" s="3">
        <f t="shared" si="4"/>
        <v>5619295975.3844728</v>
      </c>
    </row>
    <row r="28" spans="1:13">
      <c r="B28" s="5" t="s">
        <v>34</v>
      </c>
      <c r="C28" s="3">
        <f>(C12/$M$12)*$B$12+C12</f>
        <v>7449777149.0842848</v>
      </c>
      <c r="D28" s="3">
        <f t="shared" ref="D28:M28" si="5">(D12/$M$12)*$B$12+D12</f>
        <v>6570306259.1912441</v>
      </c>
      <c r="E28" s="3">
        <f t="shared" si="5"/>
        <v>5584717151.506525</v>
      </c>
      <c r="F28" s="3">
        <f t="shared" si="5"/>
        <v>2160252565.3435831</v>
      </c>
      <c r="G28" s="3">
        <f t="shared" si="5"/>
        <v>1630069435.66925</v>
      </c>
      <c r="H28" s="3">
        <f t="shared" si="5"/>
        <v>568248456.15943813</v>
      </c>
      <c r="I28" s="3">
        <f t="shared" si="5"/>
        <v>430446130.85765314</v>
      </c>
      <c r="J28" s="3">
        <f t="shared" si="5"/>
        <v>348646809.38647997</v>
      </c>
      <c r="K28" s="3">
        <f t="shared" si="5"/>
        <v>281073833.59146804</v>
      </c>
      <c r="L28" s="3">
        <f t="shared" si="5"/>
        <v>1294155172.4571981</v>
      </c>
      <c r="M28" s="3">
        <f t="shared" si="5"/>
        <v>26317692963.247124</v>
      </c>
    </row>
    <row r="29" spans="1:13">
      <c r="B29" s="5" t="s">
        <v>54</v>
      </c>
      <c r="C29" s="3">
        <f>(C13/$M$13)*$B$13+C13</f>
        <v>4691929050.0939283</v>
      </c>
      <c r="D29" s="3">
        <f t="shared" ref="D29:M29" si="6">(D13/$M$13)*$B$13+D13</f>
        <v>2423874372.7841625</v>
      </c>
      <c r="E29" s="3">
        <f t="shared" si="6"/>
        <v>1658870256.8873641</v>
      </c>
      <c r="F29" s="3">
        <f t="shared" si="6"/>
        <v>252145901.57532305</v>
      </c>
      <c r="G29" s="3">
        <f t="shared" si="6"/>
        <v>157467434.72818661</v>
      </c>
      <c r="H29" s="3">
        <f t="shared" si="6"/>
        <v>63462932.069334395</v>
      </c>
      <c r="I29" s="3">
        <f t="shared" si="6"/>
        <v>57390140.216367349</v>
      </c>
      <c r="J29" s="3">
        <f t="shared" si="6"/>
        <v>51815733.413400605</v>
      </c>
      <c r="K29" s="3">
        <f t="shared" si="6"/>
        <v>34683332.00093434</v>
      </c>
      <c r="L29" s="3">
        <f t="shared" si="6"/>
        <v>217801213.61336461</v>
      </c>
      <c r="M29" s="3">
        <f t="shared" si="6"/>
        <v>9609440367.3823681</v>
      </c>
    </row>
    <row r="30" spans="1:13">
      <c r="B30" s="5" t="s">
        <v>31</v>
      </c>
      <c r="C30" s="3">
        <f>(C14/$M$14)*$B$14+C14</f>
        <v>19724115164.828869</v>
      </c>
      <c r="D30" s="3">
        <f t="shared" ref="D30:M30" si="7">(D14/$M$14)*$B$14+D14</f>
        <v>17643785569.64315</v>
      </c>
      <c r="E30" s="3">
        <f t="shared" si="7"/>
        <v>13399836119.530151</v>
      </c>
      <c r="F30" s="3">
        <f t="shared" si="7"/>
        <v>2513649498.5421114</v>
      </c>
      <c r="G30" s="3">
        <f t="shared" si="7"/>
        <v>1111017627.9468348</v>
      </c>
      <c r="H30" s="3">
        <f t="shared" si="7"/>
        <v>294484514.78032243</v>
      </c>
      <c r="I30" s="3">
        <f t="shared" si="7"/>
        <v>223275559.45470113</v>
      </c>
      <c r="J30" s="3">
        <f t="shared" si="7"/>
        <v>153144243.98502517</v>
      </c>
      <c r="K30" s="3">
        <f t="shared" si="7"/>
        <v>109324764.1211177</v>
      </c>
      <c r="L30" s="3">
        <f t="shared" si="7"/>
        <v>927142567.37841868</v>
      </c>
      <c r="M30" s="3">
        <f t="shared" si="7"/>
        <v>56099775630.210709</v>
      </c>
    </row>
    <row r="31" spans="1:13">
      <c r="B31" s="5" t="s">
        <v>16</v>
      </c>
      <c r="C31" s="3">
        <f>(C15/$M$15)*$B$15+C15</f>
        <v>13243711938.515789</v>
      </c>
      <c r="D31" s="3">
        <f t="shared" ref="D31:M31" si="8">(D15/$M$15)*$B$15+D15</f>
        <v>11932565455.151722</v>
      </c>
      <c r="E31" s="3">
        <f t="shared" si="8"/>
        <v>8114709248.0802441</v>
      </c>
      <c r="F31" s="3">
        <f t="shared" si="8"/>
        <v>2143522737.3228455</v>
      </c>
      <c r="G31" s="3">
        <f t="shared" si="8"/>
        <v>1182134935.6839263</v>
      </c>
      <c r="H31" s="3">
        <f t="shared" si="8"/>
        <v>338936126.27788103</v>
      </c>
      <c r="I31" s="3">
        <f t="shared" si="8"/>
        <v>223368155.34693104</v>
      </c>
      <c r="J31" s="3">
        <f t="shared" si="8"/>
        <v>147832768.93715045</v>
      </c>
      <c r="K31" s="3">
        <f t="shared" si="8"/>
        <v>108485071.35821417</v>
      </c>
      <c r="L31" s="3">
        <f t="shared" si="8"/>
        <v>907063433.16677213</v>
      </c>
      <c r="M31" s="3">
        <f t="shared" si="8"/>
        <v>38342329869.841476</v>
      </c>
    </row>
    <row r="32" spans="1:13">
      <c r="B32" s="5" t="s">
        <v>55</v>
      </c>
      <c r="C32" s="3">
        <f>(C16/$M$16)*$B$16+C16</f>
        <v>1387545067.2215011</v>
      </c>
      <c r="D32" s="3">
        <f t="shared" ref="D32:M32" si="9">(D16/$M$16)*$B$16+D16</f>
        <v>1144694709.7452977</v>
      </c>
      <c r="E32" s="3">
        <f t="shared" si="9"/>
        <v>607875704.45257199</v>
      </c>
      <c r="F32" s="3">
        <f t="shared" si="9"/>
        <v>74191504.252890959</v>
      </c>
      <c r="G32" s="3">
        <f t="shared" si="9"/>
        <v>33186118.04051324</v>
      </c>
      <c r="H32" s="3">
        <f t="shared" si="9"/>
        <v>10982263.78473082</v>
      </c>
      <c r="I32" s="3">
        <f t="shared" si="9"/>
        <v>8831163.9181941766</v>
      </c>
      <c r="J32" s="3">
        <f t="shared" si="9"/>
        <v>7671824.239805853</v>
      </c>
      <c r="K32" s="3">
        <f t="shared" si="9"/>
        <v>6247321.2867546137</v>
      </c>
      <c r="L32" s="3">
        <f t="shared" si="9"/>
        <v>92225192.02274923</v>
      </c>
      <c r="M32" s="3">
        <f t="shared" si="9"/>
        <v>3373450868.9650092</v>
      </c>
    </row>
    <row r="33" spans="1:13">
      <c r="B33" s="5" t="s">
        <v>32</v>
      </c>
      <c r="C33" s="3">
        <f>(C17/$M$17)*$B$17+C17</f>
        <v>164038753.14788383</v>
      </c>
      <c r="D33" s="3">
        <f t="shared" ref="D33:M33" si="10">(D17/$M$17)*$B$17+D17</f>
        <v>92293582.052908421</v>
      </c>
      <c r="E33" s="3">
        <f t="shared" si="10"/>
        <v>10266611.931176884</v>
      </c>
      <c r="F33" s="3">
        <f t="shared" si="10"/>
        <v>552787.88791665493</v>
      </c>
      <c r="G33" s="3">
        <f t="shared" si="10"/>
        <v>258371.80777001564</v>
      </c>
      <c r="H33" s="3">
        <f t="shared" si="10"/>
        <v>247708.99885806849</v>
      </c>
      <c r="I33" s="3">
        <f t="shared" si="10"/>
        <v>244037.13191593462</v>
      </c>
      <c r="J33" s="3">
        <f t="shared" si="10"/>
        <v>229995.69752190111</v>
      </c>
      <c r="K33" s="3">
        <f t="shared" si="10"/>
        <v>186493.05214270865</v>
      </c>
      <c r="L33" s="3">
        <f t="shared" si="10"/>
        <v>413776.24235112878</v>
      </c>
      <c r="M33" s="3">
        <f t="shared" si="10"/>
        <v>268732117.95044553</v>
      </c>
    </row>
    <row r="34" spans="1:13">
      <c r="B34" s="29" t="s">
        <v>38</v>
      </c>
      <c r="C34" s="3">
        <f>(C18/$M$18)*$B$18+C18</f>
        <v>100326859191.6248</v>
      </c>
      <c r="D34" s="3">
        <f t="shared" ref="D34:M34" si="11">(D18/$M$18)*$B$18+D18</f>
        <v>87226245601.277847</v>
      </c>
      <c r="E34" s="3">
        <f t="shared" si="11"/>
        <v>67985687202.470741</v>
      </c>
      <c r="F34" s="3">
        <f t="shared" si="11"/>
        <v>21813427914.755119</v>
      </c>
      <c r="G34" s="3">
        <f t="shared" si="11"/>
        <v>15284719247.251692</v>
      </c>
      <c r="H34" s="3">
        <f t="shared" si="11"/>
        <v>4859414736.4198074</v>
      </c>
      <c r="I34" s="3">
        <f t="shared" si="11"/>
        <v>3479049739.289928</v>
      </c>
      <c r="J34" s="3">
        <f t="shared" si="11"/>
        <v>2500592968.2961478</v>
      </c>
      <c r="K34" s="3">
        <f t="shared" si="11"/>
        <v>1853439518.5614791</v>
      </c>
      <c r="L34" s="3">
        <f t="shared" si="11"/>
        <v>7968770943.3961782</v>
      </c>
      <c r="M34" s="3">
        <f t="shared" si="11"/>
        <v>313298207063.34369</v>
      </c>
    </row>
    <row r="37" spans="1:13">
      <c r="A37" s="35" t="s">
        <v>179</v>
      </c>
      <c r="B37" s="35" t="s">
        <v>181</v>
      </c>
      <c r="C37" s="3"/>
    </row>
    <row r="38" spans="1:1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>
      <c r="A39" s="35"/>
      <c r="B39" s="35" t="s">
        <v>43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>
      <c r="A40" s="35" t="s">
        <v>42</v>
      </c>
      <c r="B40" s="35" t="s">
        <v>191</v>
      </c>
      <c r="C40" s="35" t="s">
        <v>192</v>
      </c>
      <c r="D40" s="35" t="s">
        <v>193</v>
      </c>
      <c r="E40" s="35" t="s">
        <v>194</v>
      </c>
      <c r="F40" s="35" t="s">
        <v>195</v>
      </c>
      <c r="G40" s="35" t="s">
        <v>196</v>
      </c>
      <c r="H40" s="35" t="s">
        <v>197</v>
      </c>
      <c r="I40" s="35" t="s">
        <v>198</v>
      </c>
      <c r="J40" s="35" t="s">
        <v>199</v>
      </c>
      <c r="K40" s="35" t="s">
        <v>200</v>
      </c>
      <c r="L40" s="35" t="s">
        <v>201</v>
      </c>
      <c r="M40" s="35"/>
    </row>
    <row r="41" spans="1:13">
      <c r="A41" s="36" t="s">
        <v>33</v>
      </c>
      <c r="B41" s="39">
        <v>357589099.93438107</v>
      </c>
      <c r="C41" s="39">
        <v>54559296661.968201</v>
      </c>
      <c r="D41" s="39">
        <v>49791981552.186127</v>
      </c>
      <c r="E41" s="39">
        <v>40005124532.791931</v>
      </c>
      <c r="F41" s="39">
        <v>15095718989.998119</v>
      </c>
      <c r="G41" s="39">
        <v>11504697485.033791</v>
      </c>
      <c r="H41" s="39">
        <v>3921686977.8866034</v>
      </c>
      <c r="I41" s="39">
        <v>2736642715.90766</v>
      </c>
      <c r="J41" s="39">
        <v>1845869843.7634919</v>
      </c>
      <c r="K41" s="39">
        <v>1251677540.5196428</v>
      </c>
      <c r="L41" s="39">
        <v>3292599326.577126</v>
      </c>
      <c r="M41" s="39">
        <f>SUM(C41:L41)</f>
        <v>184005295626.63266</v>
      </c>
    </row>
    <row r="42" spans="1:13">
      <c r="A42" s="36" t="s">
        <v>30</v>
      </c>
      <c r="B42" s="39">
        <v>5578495.7973826854</v>
      </c>
      <c r="C42" s="39">
        <v>2891875473.5156875</v>
      </c>
      <c r="D42" s="39">
        <v>2552759416.1960716</v>
      </c>
      <c r="E42" s="39">
        <v>1807208979.7914143</v>
      </c>
      <c r="F42" s="39">
        <v>436207386.78879166</v>
      </c>
      <c r="G42" s="39">
        <v>183696341.12739316</v>
      </c>
      <c r="H42" s="39">
        <v>47626869.679968201</v>
      </c>
      <c r="I42" s="39">
        <v>31866162.942974806</v>
      </c>
      <c r="J42" s="39">
        <v>21748983.146560915</v>
      </c>
      <c r="K42" s="39">
        <v>16293637.536777625</v>
      </c>
      <c r="L42" s="39">
        <v>43885612.433004029</v>
      </c>
      <c r="M42" s="39">
        <f t="shared" ref="M42:M51" si="12">SUM(C42:L42)</f>
        <v>8033168863.1586437</v>
      </c>
    </row>
    <row r="43" spans="1:13">
      <c r="A43" s="36" t="s">
        <v>35</v>
      </c>
      <c r="B43" s="39">
        <v>5107760363.9555578</v>
      </c>
      <c r="C43" s="39">
        <v>5816367713.9610119</v>
      </c>
      <c r="D43" s="39">
        <v>4120337435.2282281</v>
      </c>
      <c r="E43" s="39">
        <v>2881023520.1167626</v>
      </c>
      <c r="F43" s="39">
        <v>1071048033.6055841</v>
      </c>
      <c r="G43" s="39">
        <v>875530574.8728385</v>
      </c>
      <c r="H43" s="39">
        <v>360257371.10159761</v>
      </c>
      <c r="I43" s="39">
        <v>333140672.35757339</v>
      </c>
      <c r="J43" s="39">
        <v>285512967.33226061</v>
      </c>
      <c r="K43" s="39">
        <v>256648437.05654061</v>
      </c>
      <c r="L43" s="39">
        <v>1607537302.0191514</v>
      </c>
      <c r="M43" s="39">
        <f t="shared" si="12"/>
        <v>17607404027.651546</v>
      </c>
    </row>
    <row r="44" spans="1:13">
      <c r="A44" s="36" t="s">
        <v>29</v>
      </c>
      <c r="B44" s="39">
        <v>16132368.941799372</v>
      </c>
      <c r="C44" s="39">
        <v>6162433582.5580044</v>
      </c>
      <c r="D44" s="39">
        <v>3752084568.1641464</v>
      </c>
      <c r="E44" s="39">
        <v>2148243291.6803179</v>
      </c>
      <c r="F44" s="39">
        <v>776944410.60044539</v>
      </c>
      <c r="G44" s="39">
        <v>569423243.30460858</v>
      </c>
      <c r="H44" s="39">
        <v>215974410.87396964</v>
      </c>
      <c r="I44" s="39">
        <v>185464559.76990482</v>
      </c>
      <c r="J44" s="39">
        <v>151327607.15453845</v>
      </c>
      <c r="K44" s="39">
        <v>125332141.75054966</v>
      </c>
      <c r="L44" s="39">
        <v>586375620.14687097</v>
      </c>
      <c r="M44" s="39">
        <f t="shared" si="12"/>
        <v>14673603436.003359</v>
      </c>
    </row>
    <row r="45" spans="1:13">
      <c r="A45" s="36" t="s">
        <v>34</v>
      </c>
      <c r="B45" s="39">
        <v>16262820.930968957</v>
      </c>
      <c r="C45" s="39">
        <v>4036111369.3172669</v>
      </c>
      <c r="D45" s="39">
        <v>3354939794.8927121</v>
      </c>
      <c r="E45" s="39">
        <v>2546793522.2566257</v>
      </c>
      <c r="F45" s="39">
        <v>959105807.7703985</v>
      </c>
      <c r="G45" s="39">
        <v>734316806.01626265</v>
      </c>
      <c r="H45" s="39">
        <v>271855133.12102091</v>
      </c>
      <c r="I45" s="39">
        <v>215900435.80261418</v>
      </c>
      <c r="J45" s="39">
        <v>167290848.34225738</v>
      </c>
      <c r="K45" s="39">
        <v>138230646.70942748</v>
      </c>
      <c r="L45" s="39">
        <v>538934041.63183498</v>
      </c>
      <c r="M45" s="39">
        <f t="shared" si="12"/>
        <v>12963478405.86042</v>
      </c>
    </row>
    <row r="46" spans="1:13">
      <c r="A46" s="36" t="s">
        <v>54</v>
      </c>
      <c r="B46" s="39">
        <v>50067.776735470128</v>
      </c>
      <c r="C46" s="39">
        <v>1247913581.5181952</v>
      </c>
      <c r="D46" s="39">
        <v>1263835152.8510182</v>
      </c>
      <c r="E46" s="39">
        <v>686018566.33935106</v>
      </c>
      <c r="F46" s="39">
        <v>180447483.22024158</v>
      </c>
      <c r="G46" s="39">
        <v>120243280.55173272</v>
      </c>
      <c r="H46" s="39">
        <v>47786478.009241186</v>
      </c>
      <c r="I46" s="39">
        <v>42798993.171017334</v>
      </c>
      <c r="J46" s="39">
        <v>36457885.151490837</v>
      </c>
      <c r="K46" s="39">
        <v>29079765.909076747</v>
      </c>
      <c r="L46" s="39">
        <v>217453472.09352729</v>
      </c>
      <c r="M46" s="39">
        <f t="shared" si="12"/>
        <v>3872034658.8148913</v>
      </c>
    </row>
    <row r="47" spans="1:13">
      <c r="A47" s="36" t="s">
        <v>31</v>
      </c>
      <c r="B47" s="39">
        <v>44379502.72039365</v>
      </c>
      <c r="C47" s="39">
        <v>6755345999.5730114</v>
      </c>
      <c r="D47" s="39">
        <v>5769443865.3485823</v>
      </c>
      <c r="E47" s="39">
        <v>4571617225.7074261</v>
      </c>
      <c r="F47" s="39">
        <v>1546967468.9795437</v>
      </c>
      <c r="G47" s="39">
        <v>938872566.74998152</v>
      </c>
      <c r="H47" s="39">
        <v>315201212.52119589</v>
      </c>
      <c r="I47" s="39">
        <v>225029419.30160922</v>
      </c>
      <c r="J47" s="39">
        <v>181941888.657864</v>
      </c>
      <c r="K47" s="39">
        <v>135326617.18755642</v>
      </c>
      <c r="L47" s="39">
        <v>597709027.41951537</v>
      </c>
      <c r="M47" s="39">
        <f t="shared" si="12"/>
        <v>21037455291.446281</v>
      </c>
    </row>
    <row r="48" spans="1:13">
      <c r="A48" s="36" t="s">
        <v>16</v>
      </c>
      <c r="B48" s="39">
        <v>56124091.6950486</v>
      </c>
      <c r="C48" s="39">
        <v>3255415084.8200741</v>
      </c>
      <c r="D48" s="39">
        <v>2658974502.1964946</v>
      </c>
      <c r="E48" s="39">
        <v>1626574339.0111532</v>
      </c>
      <c r="F48" s="39">
        <v>454251917.74452978</v>
      </c>
      <c r="G48" s="39">
        <v>246273265.11952657</v>
      </c>
      <c r="H48" s="39">
        <v>75730199.046335697</v>
      </c>
      <c r="I48" s="39">
        <v>53742895.682356343</v>
      </c>
      <c r="J48" s="39">
        <v>31317384.460782249</v>
      </c>
      <c r="K48" s="39">
        <v>19010025.107570451</v>
      </c>
      <c r="L48" s="39">
        <v>177599590.10171306</v>
      </c>
      <c r="M48" s="39">
        <f t="shared" si="12"/>
        <v>8598889203.290535</v>
      </c>
    </row>
    <row r="49" spans="1:13">
      <c r="A49" s="36" t="s">
        <v>55</v>
      </c>
      <c r="B49" s="39">
        <v>18441394.786522917</v>
      </c>
      <c r="C49" s="39">
        <v>1268749921.8821509</v>
      </c>
      <c r="D49" s="39">
        <v>1057909840.3856968</v>
      </c>
      <c r="E49" s="39">
        <v>757786628.72198522</v>
      </c>
      <c r="F49" s="39">
        <v>139945988.59406936</v>
      </c>
      <c r="G49" s="39">
        <v>76513074.160120741</v>
      </c>
      <c r="H49" s="39">
        <v>32277584.039204575</v>
      </c>
      <c r="I49" s="39">
        <v>25723842.376464754</v>
      </c>
      <c r="J49" s="39">
        <v>15050543.142603571</v>
      </c>
      <c r="K49" s="39">
        <v>13545445.701613024</v>
      </c>
      <c r="L49" s="39">
        <v>104796469.75042145</v>
      </c>
      <c r="M49" s="39">
        <f t="shared" si="12"/>
        <v>3492299338.7543306</v>
      </c>
    </row>
    <row r="50" spans="1:13">
      <c r="A50" s="36" t="s">
        <v>32</v>
      </c>
      <c r="B50" s="39">
        <v>3.0394176064874079E-9</v>
      </c>
      <c r="C50" s="39">
        <v>77773921.585243523</v>
      </c>
      <c r="D50" s="39">
        <v>51071800.169361144</v>
      </c>
      <c r="E50" s="39">
        <v>7187316.7261555512</v>
      </c>
      <c r="F50" s="39">
        <v>433639.32384393801</v>
      </c>
      <c r="G50" s="39">
        <v>341571.943845701</v>
      </c>
      <c r="H50" s="39">
        <v>169519.822093125</v>
      </c>
      <c r="I50" s="39">
        <v>144217.14203379501</v>
      </c>
      <c r="J50" s="39">
        <v>98183.701818453905</v>
      </c>
      <c r="K50" s="39">
        <v>84132.059853625004</v>
      </c>
      <c r="L50" s="39">
        <v>814268.61295501306</v>
      </c>
      <c r="M50" s="39">
        <f t="shared" si="12"/>
        <v>138118571.08720383</v>
      </c>
    </row>
    <row r="51" spans="1:13">
      <c r="A51" s="36" t="s">
        <v>38</v>
      </c>
      <c r="B51" s="39">
        <v>5622318206.5387897</v>
      </c>
      <c r="C51" s="39">
        <v>86071283310.698837</v>
      </c>
      <c r="D51" s="39">
        <v>74373337927.618439</v>
      </c>
      <c r="E51" s="39">
        <v>57037577923.14312</v>
      </c>
      <c r="F51" s="39">
        <v>20661071126.625565</v>
      </c>
      <c r="G51" s="39">
        <v>15249908208.8801</v>
      </c>
      <c r="H51" s="39">
        <v>5288565756.1012306</v>
      </c>
      <c r="I51" s="39">
        <v>3850453914.4542079</v>
      </c>
      <c r="J51" s="39">
        <v>2736616134.8536682</v>
      </c>
      <c r="K51" s="39">
        <v>1985228389.5386086</v>
      </c>
      <c r="L51" s="39">
        <v>7167704730.7861195</v>
      </c>
      <c r="M51" s="39">
        <f t="shared" si="12"/>
        <v>274421747422.69986</v>
      </c>
    </row>
    <row r="54" spans="1:13">
      <c r="C54" s="30" t="s">
        <v>44</v>
      </c>
      <c r="D54" s="30" t="s">
        <v>45</v>
      </c>
      <c r="E54" s="30" t="s">
        <v>46</v>
      </c>
      <c r="F54" s="30" t="s">
        <v>47</v>
      </c>
      <c r="G54" s="30" t="s">
        <v>48</v>
      </c>
      <c r="H54" s="30" t="s">
        <v>49</v>
      </c>
      <c r="I54" s="30" t="s">
        <v>50</v>
      </c>
      <c r="J54" s="30" t="s">
        <v>51</v>
      </c>
      <c r="K54" s="30" t="s">
        <v>52</v>
      </c>
      <c r="L54" s="30" t="s">
        <v>72</v>
      </c>
      <c r="M54" s="31" t="s">
        <v>38</v>
      </c>
    </row>
    <row r="55" spans="1:13">
      <c r="B55" s="5" t="s">
        <v>33</v>
      </c>
      <c r="C55" s="3">
        <f>+(C41/$M$41)*$B$41+C41</f>
        <v>54665325185.33197</v>
      </c>
      <c r="D55" s="3">
        <f>+(D41/$M$41)*$B$41+D41</f>
        <v>49888745451.325874</v>
      </c>
      <c r="E55" s="3">
        <f t="shared" ref="E55:M55" si="13">+(E41/$M$41)*$B$41+E41</f>
        <v>40082869015.230476</v>
      </c>
      <c r="F55" s="3">
        <f t="shared" si="13"/>
        <v>15125055453.104317</v>
      </c>
      <c r="G55" s="3">
        <f t="shared" si="13"/>
        <v>11527055289.490887</v>
      </c>
      <c r="H55" s="3">
        <f t="shared" si="13"/>
        <v>3929308239.6110072</v>
      </c>
      <c r="I55" s="3">
        <f t="shared" si="13"/>
        <v>2741961006.3530016</v>
      </c>
      <c r="J55" s="3">
        <f t="shared" si="13"/>
        <v>1849457039.0872979</v>
      </c>
      <c r="K55" s="3">
        <f t="shared" si="13"/>
        <v>1254110004.4528043</v>
      </c>
      <c r="L55" s="3">
        <f t="shared" si="13"/>
        <v>3298998042.5794325</v>
      </c>
      <c r="M55" s="3">
        <f t="shared" si="13"/>
        <v>184362884726.56705</v>
      </c>
    </row>
    <row r="56" spans="1:13">
      <c r="B56" s="5" t="s">
        <v>30</v>
      </c>
      <c r="C56" s="3">
        <f>+(C42/$M$42)*$B$42+C42</f>
        <v>2893883686.6443253</v>
      </c>
      <c r="D56" s="3">
        <f t="shared" ref="D56:M56" si="14">+(D42/$M$42)*$B$42+D42</f>
        <v>2554532136.017796</v>
      </c>
      <c r="E56" s="3">
        <f t="shared" si="14"/>
        <v>1808463964.9498856</v>
      </c>
      <c r="F56" s="3">
        <f t="shared" si="14"/>
        <v>436510303.49768203</v>
      </c>
      <c r="G56" s="3">
        <f t="shared" si="14"/>
        <v>183823905.88850173</v>
      </c>
      <c r="H56" s="3">
        <f t="shared" si="14"/>
        <v>47659943.339551121</v>
      </c>
      <c r="I56" s="3">
        <f t="shared" si="14"/>
        <v>31888291.851140965</v>
      </c>
      <c r="J56" s="3">
        <f t="shared" si="14"/>
        <v>21764086.353420772</v>
      </c>
      <c r="K56" s="3">
        <f t="shared" si="14"/>
        <v>16304952.372811988</v>
      </c>
      <c r="L56" s="3">
        <f t="shared" si="14"/>
        <v>43916088.04091087</v>
      </c>
      <c r="M56" s="3">
        <f t="shared" si="14"/>
        <v>8038747358.9560261</v>
      </c>
    </row>
    <row r="57" spans="1:13">
      <c r="B57" s="5" t="s">
        <v>35</v>
      </c>
      <c r="C57" s="3">
        <f>+(C43/$M$43)*$B$43+C43</f>
        <v>7503647248.4628029</v>
      </c>
      <c r="D57" s="3">
        <f t="shared" ref="D57:M57" si="15">+(D43/$M$43)*$B$43+D43</f>
        <v>5315612798.0659199</v>
      </c>
      <c r="E57" s="3">
        <f t="shared" si="15"/>
        <v>3716784301.238502</v>
      </c>
      <c r="F57" s="3">
        <f t="shared" si="15"/>
        <v>1381750093.1114459</v>
      </c>
      <c r="G57" s="3">
        <f t="shared" si="15"/>
        <v>1129514657.9746776</v>
      </c>
      <c r="H57" s="3">
        <f t="shared" si="15"/>
        <v>464765015.61556292</v>
      </c>
      <c r="I57" s="3">
        <f t="shared" si="15"/>
        <v>429781989.79523975</v>
      </c>
      <c r="J57" s="3">
        <f t="shared" si="15"/>
        <v>368337886.6471591</v>
      </c>
      <c r="K57" s="3">
        <f t="shared" si="15"/>
        <v>331099998.01406962</v>
      </c>
      <c r="L57" s="3">
        <f t="shared" si="15"/>
        <v>2073870402.6817274</v>
      </c>
      <c r="M57" s="3">
        <f t="shared" si="15"/>
        <v>22715164391.607105</v>
      </c>
    </row>
    <row r="58" spans="1:13">
      <c r="B58" s="5" t="s">
        <v>29</v>
      </c>
      <c r="C58" s="3">
        <f>+(C44/$M$44)*$B$44+C44</f>
        <v>6169208649.9480114</v>
      </c>
      <c r="D58" s="3">
        <f t="shared" ref="D58:M58" si="16">+(D44/$M$44)*$B$44+D44</f>
        <v>3756209663.4632287</v>
      </c>
      <c r="E58" s="3">
        <f t="shared" si="16"/>
        <v>2150605101.0006585</v>
      </c>
      <c r="F58" s="3">
        <f t="shared" si="16"/>
        <v>777798594.36885238</v>
      </c>
      <c r="G58" s="3">
        <f t="shared" si="16"/>
        <v>570049275.34132612</v>
      </c>
      <c r="H58" s="3">
        <f t="shared" si="16"/>
        <v>216211856.22223753</v>
      </c>
      <c r="I58" s="3">
        <f t="shared" si="16"/>
        <v>185668462.15263483</v>
      </c>
      <c r="J58" s="3">
        <f t="shared" si="16"/>
        <v>151493978.88458717</v>
      </c>
      <c r="K58" s="3">
        <f t="shared" si="16"/>
        <v>125469933.69509852</v>
      </c>
      <c r="L58" s="3">
        <f t="shared" si="16"/>
        <v>587020289.86852062</v>
      </c>
      <c r="M58" s="3">
        <f t="shared" si="16"/>
        <v>14689735804.945158</v>
      </c>
    </row>
    <row r="59" spans="1:13">
      <c r="B59" s="5" t="s">
        <v>34</v>
      </c>
      <c r="C59" s="3">
        <f>+(C45/$M$45)*$B$45+C45</f>
        <v>4041174713.7686281</v>
      </c>
      <c r="D59" s="3">
        <f t="shared" ref="D59:M59" si="17">+(D45/$M$45)*$B$45+D45</f>
        <v>3359148602.3910031</v>
      </c>
      <c r="E59" s="3">
        <f t="shared" si="17"/>
        <v>2549988501.6984</v>
      </c>
      <c r="F59" s="3">
        <f t="shared" si="17"/>
        <v>960309016.16225815</v>
      </c>
      <c r="G59" s="3">
        <f t="shared" si="17"/>
        <v>735238014.2251215</v>
      </c>
      <c r="H59" s="3">
        <f t="shared" si="17"/>
        <v>272196178.26420665</v>
      </c>
      <c r="I59" s="3">
        <f t="shared" si="17"/>
        <v>216171285.18550733</v>
      </c>
      <c r="J59" s="3">
        <f t="shared" si="17"/>
        <v>167500716.48295256</v>
      </c>
      <c r="K59" s="3">
        <f t="shared" si="17"/>
        <v>138404058.51945457</v>
      </c>
      <c r="L59" s="3">
        <f t="shared" si="17"/>
        <v>539610140.09385729</v>
      </c>
      <c r="M59" s="3">
        <f t="shared" si="17"/>
        <v>12979741226.791389</v>
      </c>
    </row>
    <row r="60" spans="1:13">
      <c r="B60" s="5" t="s">
        <v>54</v>
      </c>
      <c r="C60" s="3">
        <f>+(C46/$M$46)*$B$46+C46</f>
        <v>1247929717.8041766</v>
      </c>
      <c r="D60" s="3">
        <f t="shared" ref="D60:M60" si="18">+(D46/$M$46)*$B$46+D46</f>
        <v>1263851495.0126565</v>
      </c>
      <c r="E60" s="3">
        <f t="shared" si="18"/>
        <v>686027436.97906435</v>
      </c>
      <c r="F60" s="3">
        <f t="shared" si="18"/>
        <v>180449816.51658276</v>
      </c>
      <c r="G60" s="3">
        <f t="shared" si="18"/>
        <v>120244835.37090534</v>
      </c>
      <c r="H60" s="3">
        <f t="shared" si="18"/>
        <v>47787095.917633742</v>
      </c>
      <c r="I60" s="3">
        <f t="shared" si="18"/>
        <v>42799546.588179991</v>
      </c>
      <c r="J60" s="3">
        <f t="shared" si="18"/>
        <v>36458356.574247822</v>
      </c>
      <c r="K60" s="3">
        <f t="shared" si="18"/>
        <v>29080141.928238597</v>
      </c>
      <c r="L60" s="3">
        <f t="shared" si="18"/>
        <v>217456283.89994186</v>
      </c>
      <c r="M60" s="3">
        <f t="shared" si="18"/>
        <v>3872084726.5916266</v>
      </c>
    </row>
    <row r="61" spans="1:13">
      <c r="B61" s="5" t="s">
        <v>31</v>
      </c>
      <c r="C61" s="3">
        <f>+(C47/$M$47)*$B$47+C47</f>
        <v>6769596720.1098795</v>
      </c>
      <c r="D61" s="3">
        <f t="shared" ref="D61:M61" si="19">+(D47/$M$47)*$B$47+D47</f>
        <v>5781614778.9011116</v>
      </c>
      <c r="E61" s="3">
        <f t="shared" si="19"/>
        <v>4581261267.5506134</v>
      </c>
      <c r="F61" s="3">
        <f t="shared" si="19"/>
        <v>1550230869.7115633</v>
      </c>
      <c r="G61" s="3">
        <f t="shared" si="19"/>
        <v>940853162.64682102</v>
      </c>
      <c r="H61" s="3">
        <f t="shared" si="19"/>
        <v>315866144.32377201</v>
      </c>
      <c r="I61" s="3">
        <f t="shared" si="19"/>
        <v>225504129.45964459</v>
      </c>
      <c r="J61" s="3">
        <f t="shared" si="19"/>
        <v>182325703.64074972</v>
      </c>
      <c r="K61" s="3">
        <f t="shared" si="19"/>
        <v>135612095.05987582</v>
      </c>
      <c r="L61" s="3">
        <f t="shared" si="19"/>
        <v>598969922.76264906</v>
      </c>
      <c r="M61" s="3">
        <f t="shared" si="19"/>
        <v>21081834794.166676</v>
      </c>
    </row>
    <row r="62" spans="1:13">
      <c r="B62" s="5" t="s">
        <v>16</v>
      </c>
      <c r="C62" s="3">
        <f>+(C48/$M$48)*$B$48+C48</f>
        <v>3276662854.2012601</v>
      </c>
      <c r="D62" s="3">
        <f t="shared" ref="D62:M62" si="20">+(D48/$M$48)*$B$48+D48</f>
        <v>2676329363.4172864</v>
      </c>
      <c r="E62" s="3">
        <f t="shared" si="20"/>
        <v>1637190827.3962507</v>
      </c>
      <c r="F62" s="3">
        <f t="shared" si="20"/>
        <v>457216774.67911965</v>
      </c>
      <c r="G62" s="3">
        <f t="shared" si="20"/>
        <v>247880666.14387262</v>
      </c>
      <c r="H62" s="3">
        <f t="shared" si="20"/>
        <v>76224482.497939467</v>
      </c>
      <c r="I62" s="3">
        <f t="shared" si="20"/>
        <v>54093670.199148551</v>
      </c>
      <c r="J62" s="3">
        <f t="shared" si="20"/>
        <v>31521789.903807778</v>
      </c>
      <c r="K62" s="3">
        <f t="shared" si="20"/>
        <v>19134101.644322917</v>
      </c>
      <c r="L62" s="3">
        <f t="shared" si="20"/>
        <v>178758764.90257657</v>
      </c>
      <c r="M62" s="3">
        <f t="shared" si="20"/>
        <v>8655013294.9855843</v>
      </c>
    </row>
    <row r="63" spans="1:13">
      <c r="B63" s="5" t="s">
        <v>55</v>
      </c>
      <c r="C63" s="3">
        <f>+(C49/$M$49)*$B$49+C49</f>
        <v>1275449667.7874215</v>
      </c>
      <c r="D63" s="3">
        <f t="shared" ref="D63:M63" si="21">+(D49/$M$49)*$B$49+D49</f>
        <v>1063496226.6380445</v>
      </c>
      <c r="E63" s="3">
        <f t="shared" si="21"/>
        <v>761788187.87504315</v>
      </c>
      <c r="F63" s="3">
        <f t="shared" si="21"/>
        <v>140684985.73438153</v>
      </c>
      <c r="G63" s="3">
        <f t="shared" si="21"/>
        <v>76917108.199030071</v>
      </c>
      <c r="H63" s="3">
        <f t="shared" si="21"/>
        <v>32448028.669599421</v>
      </c>
      <c r="I63" s="3">
        <f t="shared" si="21"/>
        <v>25859679.395767882</v>
      </c>
      <c r="J63" s="3">
        <f t="shared" si="21"/>
        <v>15130018.863588974</v>
      </c>
      <c r="K63" s="3">
        <f t="shared" si="21"/>
        <v>13616973.622765383</v>
      </c>
      <c r="L63" s="3">
        <f t="shared" si="21"/>
        <v>105349856.75521089</v>
      </c>
      <c r="M63" s="3">
        <f t="shared" si="21"/>
        <v>3510740733.5408535</v>
      </c>
    </row>
    <row r="64" spans="1:13">
      <c r="B64" s="5" t="s">
        <v>32</v>
      </c>
      <c r="C64" s="3">
        <f>+(C50/$M$50)*$B$50+C50</f>
        <v>77773921.585243523</v>
      </c>
      <c r="D64" s="3">
        <f t="shared" ref="D64:M64" si="22">+(D50/$M$50)*$B$50+D50</f>
        <v>51071800.169361144</v>
      </c>
      <c r="E64" s="3">
        <f t="shared" si="22"/>
        <v>7187316.7261555512</v>
      </c>
      <c r="F64" s="3">
        <f t="shared" si="22"/>
        <v>433639.32384393801</v>
      </c>
      <c r="G64" s="3">
        <f t="shared" si="22"/>
        <v>341571.943845701</v>
      </c>
      <c r="H64" s="3">
        <f t="shared" si="22"/>
        <v>169519.822093125</v>
      </c>
      <c r="I64" s="3">
        <f t="shared" si="22"/>
        <v>144217.14203379501</v>
      </c>
      <c r="J64" s="3">
        <f t="shared" si="22"/>
        <v>98183.701818453905</v>
      </c>
      <c r="K64" s="3">
        <f t="shared" si="22"/>
        <v>84132.059853625004</v>
      </c>
      <c r="L64" s="3">
        <f t="shared" si="22"/>
        <v>814268.61295501306</v>
      </c>
      <c r="M64" s="3">
        <f t="shared" si="22"/>
        <v>138118571.08720383</v>
      </c>
    </row>
    <row r="65" spans="1:13">
      <c r="B65" s="29" t="s">
        <v>38</v>
      </c>
      <c r="C65" s="3">
        <f>+(C51/$M$51)*$B$51+C51</f>
        <v>87834700925.238342</v>
      </c>
      <c r="D65" s="3">
        <f t="shared" ref="D65:M65" si="23">+(D51/$M$51)*$B$51+D51</f>
        <v>75897089510.132126</v>
      </c>
      <c r="E65" s="3">
        <f t="shared" si="23"/>
        <v>58206156637.570602</v>
      </c>
      <c r="F65" s="3">
        <f t="shared" si="23"/>
        <v>21084372550.265617</v>
      </c>
      <c r="G65" s="3">
        <f t="shared" si="23"/>
        <v>15562346408.024588</v>
      </c>
      <c r="H65" s="3">
        <f t="shared" si="23"/>
        <v>5396917225.3862267</v>
      </c>
      <c r="I65" s="3">
        <f t="shared" si="23"/>
        <v>3929341529.4118104</v>
      </c>
      <c r="J65" s="3">
        <f t="shared" si="23"/>
        <v>2792683581.6351213</v>
      </c>
      <c r="K65" s="3">
        <f t="shared" si="23"/>
        <v>2025901498.8073432</v>
      </c>
      <c r="L65" s="3">
        <f t="shared" si="23"/>
        <v>7314555762.766902</v>
      </c>
      <c r="M65" s="3">
        <f t="shared" si="23"/>
        <v>280044065629.23865</v>
      </c>
    </row>
    <row r="68" spans="1:13">
      <c r="A68" s="35" t="s">
        <v>179</v>
      </c>
      <c r="B68" s="35" t="s">
        <v>182</v>
      </c>
    </row>
    <row r="69" spans="1:13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>
      <c r="A70" s="35"/>
      <c r="B70" s="35" t="s">
        <v>43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>
      <c r="A71" s="35" t="s">
        <v>42</v>
      </c>
      <c r="B71" s="35" t="s">
        <v>191</v>
      </c>
      <c r="C71" s="35" t="s">
        <v>192</v>
      </c>
      <c r="D71" s="35" t="s">
        <v>193</v>
      </c>
      <c r="E71" s="35" t="s">
        <v>194</v>
      </c>
      <c r="F71" s="35" t="s">
        <v>195</v>
      </c>
      <c r="G71" s="35" t="s">
        <v>196</v>
      </c>
      <c r="H71" s="35" t="s">
        <v>197</v>
      </c>
      <c r="I71" s="35" t="s">
        <v>198</v>
      </c>
      <c r="J71" s="35" t="s">
        <v>199</v>
      </c>
      <c r="K71" s="35" t="s">
        <v>200</v>
      </c>
      <c r="L71" s="35" t="s">
        <v>201</v>
      </c>
      <c r="M71" s="35"/>
    </row>
    <row r="72" spans="1:13">
      <c r="A72" s="36" t="s">
        <v>33</v>
      </c>
      <c r="B72" s="39">
        <v>49999199.35025432</v>
      </c>
      <c r="C72" s="39">
        <v>28389731357.191601</v>
      </c>
      <c r="D72" s="39">
        <v>20395766083.75082</v>
      </c>
      <c r="E72" s="39">
        <v>12345073064.610243</v>
      </c>
      <c r="F72" s="39">
        <v>3578677156.7315798</v>
      </c>
      <c r="G72" s="39">
        <v>2305972447.612361</v>
      </c>
      <c r="H72" s="39">
        <v>790999937.45670021</v>
      </c>
      <c r="I72" s="39">
        <v>599139153.77676213</v>
      </c>
      <c r="J72" s="39">
        <v>443554602.1789332</v>
      </c>
      <c r="K72" s="39">
        <v>323911508.02897847</v>
      </c>
      <c r="L72" s="39">
        <v>865404926.49900532</v>
      </c>
      <c r="M72" s="39">
        <f>SUM(C72:L72)</f>
        <v>70038230237.83699</v>
      </c>
    </row>
    <row r="73" spans="1:13">
      <c r="A73" s="36" t="s">
        <v>30</v>
      </c>
      <c r="B73" s="39">
        <v>1183613.0046897512</v>
      </c>
      <c r="C73" s="39">
        <v>1792918836.2571516</v>
      </c>
      <c r="D73" s="39">
        <v>1228729708.3152778</v>
      </c>
      <c r="E73" s="39">
        <v>684542270.58095217</v>
      </c>
      <c r="F73" s="39">
        <v>162434641.99325308</v>
      </c>
      <c r="G73" s="39">
        <v>84394503.149198607</v>
      </c>
      <c r="H73" s="39">
        <v>22336567.305829979</v>
      </c>
      <c r="I73" s="39">
        <v>14554450.512376269</v>
      </c>
      <c r="J73" s="39">
        <v>8133514.0814674404</v>
      </c>
      <c r="K73" s="39">
        <v>5118578.8973683789</v>
      </c>
      <c r="L73" s="39">
        <v>15864292.432069492</v>
      </c>
      <c r="M73" s="39">
        <f t="shared" ref="M73:M82" si="24">SUM(C73:L73)</f>
        <v>4019027363.5249453</v>
      </c>
    </row>
    <row r="74" spans="1:13">
      <c r="A74" s="36" t="s">
        <v>35</v>
      </c>
      <c r="B74" s="39">
        <v>1906868175.4094362</v>
      </c>
      <c r="C74" s="39">
        <v>12060603257.660631</v>
      </c>
      <c r="D74" s="39">
        <v>6676763470.4319181</v>
      </c>
      <c r="E74" s="39">
        <v>4492088278.3373823</v>
      </c>
      <c r="F74" s="39">
        <v>1612428181.6648905</v>
      </c>
      <c r="G74" s="39">
        <v>1354325120.5352938</v>
      </c>
      <c r="H74" s="39">
        <v>617238952.97370875</v>
      </c>
      <c r="I74" s="39">
        <v>566267038.70317256</v>
      </c>
      <c r="J74" s="39">
        <v>523155082.26771933</v>
      </c>
      <c r="K74" s="39">
        <v>468446741.88299912</v>
      </c>
      <c r="L74" s="39">
        <v>2607325037.4620895</v>
      </c>
      <c r="M74" s="39">
        <f t="shared" si="24"/>
        <v>30978641161.919804</v>
      </c>
    </row>
    <row r="75" spans="1:13">
      <c r="A75" s="36" t="s">
        <v>29</v>
      </c>
      <c r="B75" s="39">
        <v>843469719.13775325</v>
      </c>
      <c r="C75" s="39">
        <v>4138505902.5857525</v>
      </c>
      <c r="D75" s="39">
        <v>2273385097.1138339</v>
      </c>
      <c r="E75" s="39">
        <v>1650727168.2597516</v>
      </c>
      <c r="F75" s="39">
        <v>587617208.39961815</v>
      </c>
      <c r="G75" s="39">
        <v>442224404.43737411</v>
      </c>
      <c r="H75" s="39">
        <v>179502416.33144993</v>
      </c>
      <c r="I75" s="39">
        <v>142342323.65880579</v>
      </c>
      <c r="J75" s="39">
        <v>121622853.72158638</v>
      </c>
      <c r="K75" s="39">
        <v>102845004.66021596</v>
      </c>
      <c r="L75" s="39">
        <v>590483237.72208405</v>
      </c>
      <c r="M75" s="39">
        <f t="shared" si="24"/>
        <v>10229255616.890471</v>
      </c>
    </row>
    <row r="76" spans="1:13">
      <c r="A76" s="36" t="s">
        <v>34</v>
      </c>
      <c r="B76" s="39">
        <v>113194079.16468333</v>
      </c>
      <c r="C76" s="39">
        <v>2364703620.9561915</v>
      </c>
      <c r="D76" s="39">
        <v>1525527465.369446</v>
      </c>
      <c r="E76" s="39">
        <v>1002720349.8391669</v>
      </c>
      <c r="F76" s="39">
        <v>350024222.71955967</v>
      </c>
      <c r="G76" s="39">
        <v>279010656.94720572</v>
      </c>
      <c r="H76" s="39">
        <v>119279624.67758733</v>
      </c>
      <c r="I76" s="39">
        <v>104339600.89200214</v>
      </c>
      <c r="J76" s="39">
        <v>77098325.778369963</v>
      </c>
      <c r="K76" s="39">
        <v>61764272.682585202</v>
      </c>
      <c r="L76" s="39">
        <v>361632126.91818786</v>
      </c>
      <c r="M76" s="39">
        <f t="shared" si="24"/>
        <v>6246100266.780302</v>
      </c>
    </row>
    <row r="77" spans="1:13">
      <c r="A77" s="36" t="s">
        <v>54</v>
      </c>
      <c r="B77" s="39">
        <v>1.2721073971988467E-8</v>
      </c>
      <c r="C77" s="39">
        <v>2720395758.8151665</v>
      </c>
      <c r="D77" s="39">
        <v>2212552009.3339138</v>
      </c>
      <c r="E77" s="39">
        <v>1031754596.5781759</v>
      </c>
      <c r="F77" s="39">
        <v>145442082.23131663</v>
      </c>
      <c r="G77" s="39">
        <v>107741566.02841292</v>
      </c>
      <c r="H77" s="39">
        <v>40795349.269857436</v>
      </c>
      <c r="I77" s="39">
        <v>38402132.011794604</v>
      </c>
      <c r="J77" s="39">
        <v>35751304.785999455</v>
      </c>
      <c r="K77" s="39">
        <v>31248651.979186192</v>
      </c>
      <c r="L77" s="39">
        <v>494255543.89203888</v>
      </c>
      <c r="M77" s="39">
        <f t="shared" si="24"/>
        <v>6858338994.9258623</v>
      </c>
    </row>
    <row r="78" spans="1:13">
      <c r="A78" s="36" t="s">
        <v>31</v>
      </c>
      <c r="B78" s="39">
        <v>-5.2594472776945609E-8</v>
      </c>
      <c r="C78" s="39">
        <v>3327246605.2227168</v>
      </c>
      <c r="D78" s="39">
        <v>2093339473.2548103</v>
      </c>
      <c r="E78" s="39">
        <v>1384615941.7398424</v>
      </c>
      <c r="F78" s="39">
        <v>549638028.10727346</v>
      </c>
      <c r="G78" s="39">
        <v>167697718.73238927</v>
      </c>
      <c r="H78" s="39">
        <v>69038785.858160898</v>
      </c>
      <c r="I78" s="39">
        <v>56545657.343395203</v>
      </c>
      <c r="J78" s="39">
        <v>47747677.386080466</v>
      </c>
      <c r="K78" s="39">
        <v>24655849.504206773</v>
      </c>
      <c r="L78" s="39">
        <v>104481377.79786243</v>
      </c>
      <c r="M78" s="39">
        <f t="shared" si="24"/>
        <v>7825007114.9467382</v>
      </c>
    </row>
    <row r="79" spans="1:13">
      <c r="A79" s="36" t="s">
        <v>16</v>
      </c>
      <c r="B79" s="39">
        <v>2104765.4223850449</v>
      </c>
      <c r="C79" s="39">
        <v>1849866735.1960666</v>
      </c>
      <c r="D79" s="39">
        <v>920697229.33158302</v>
      </c>
      <c r="E79" s="39">
        <v>378755752.10707021</v>
      </c>
      <c r="F79" s="39">
        <v>75173225.693005502</v>
      </c>
      <c r="G79" s="39">
        <v>39529033.632688984</v>
      </c>
      <c r="H79" s="39">
        <v>12712464.208212871</v>
      </c>
      <c r="I79" s="39">
        <v>8315039.0531083792</v>
      </c>
      <c r="J79" s="39">
        <v>5363116.4400176499</v>
      </c>
      <c r="K79" s="39">
        <v>4559007.3481749799</v>
      </c>
      <c r="L79" s="39">
        <v>34009359.840410858</v>
      </c>
      <c r="M79" s="39">
        <f t="shared" si="24"/>
        <v>3328980962.8503389</v>
      </c>
    </row>
    <row r="80" spans="1:13">
      <c r="A80" s="36" t="s">
        <v>55</v>
      </c>
      <c r="B80" s="39">
        <v>-4.3154983586646228E-8</v>
      </c>
      <c r="C80" s="39">
        <v>1498365226.2766204</v>
      </c>
      <c r="D80" s="39">
        <v>461984254.08225316</v>
      </c>
      <c r="E80" s="39">
        <v>189688921.17585671</v>
      </c>
      <c r="F80" s="39">
        <v>51850694.330572702</v>
      </c>
      <c r="G80" s="39">
        <v>35482574.534965597</v>
      </c>
      <c r="H80" s="39">
        <v>8509347.0489099771</v>
      </c>
      <c r="I80" s="39">
        <v>7267162.1572425775</v>
      </c>
      <c r="J80" s="39">
        <v>6082203.8332634661</v>
      </c>
      <c r="K80" s="39">
        <v>2591928.6841758741</v>
      </c>
      <c r="L80" s="39">
        <v>29827059.84998304</v>
      </c>
      <c r="M80" s="39">
        <f t="shared" si="24"/>
        <v>2291649371.9738441</v>
      </c>
    </row>
    <row r="81" spans="1:13">
      <c r="A81" s="36" t="s">
        <v>32</v>
      </c>
      <c r="B81" s="39">
        <v>5.7696070143720103E-11</v>
      </c>
      <c r="C81" s="39">
        <v>49883511.120600596</v>
      </c>
      <c r="D81" s="39">
        <v>39932559.549741119</v>
      </c>
      <c r="E81" s="39">
        <v>2665662.3536686101</v>
      </c>
      <c r="F81" s="39">
        <v>212526.191783533</v>
      </c>
      <c r="G81" s="39">
        <v>56968.132739808098</v>
      </c>
      <c r="H81" s="39">
        <v>9543.3381326500003</v>
      </c>
      <c r="I81" s="39">
        <v>9543.3381326500003</v>
      </c>
      <c r="J81" s="39">
        <v>9543.3381326500003</v>
      </c>
      <c r="K81" s="39">
        <v>9262.0607982140009</v>
      </c>
      <c r="L81" s="39">
        <v>0</v>
      </c>
      <c r="M81" s="39">
        <f t="shared" si="24"/>
        <v>92789119.423729837</v>
      </c>
    </row>
    <row r="82" spans="1:13">
      <c r="A82" s="36" t="s">
        <v>37</v>
      </c>
      <c r="B82" s="39">
        <v>2916819551.489202</v>
      </c>
      <c r="C82" s="39">
        <v>58192220811.282494</v>
      </c>
      <c r="D82" s="39">
        <v>37828677350.5336</v>
      </c>
      <c r="E82" s="39">
        <v>23162632005.582108</v>
      </c>
      <c r="F82" s="39">
        <v>7113497968.0628538</v>
      </c>
      <c r="G82" s="39">
        <v>4816434993.7426291</v>
      </c>
      <c r="H82" s="39">
        <v>1860422988.46855</v>
      </c>
      <c r="I82" s="39">
        <v>1537182101.4467924</v>
      </c>
      <c r="J82" s="39">
        <v>1268518223.8115702</v>
      </c>
      <c r="K82" s="39">
        <v>1025150805.7286891</v>
      </c>
      <c r="L82" s="39">
        <v>5103282962.4137325</v>
      </c>
      <c r="M82" s="39">
        <f t="shared" si="24"/>
        <v>141908020211.07303</v>
      </c>
    </row>
    <row r="86" spans="1:13">
      <c r="C86" s="30" t="s">
        <v>44</v>
      </c>
      <c r="D86" s="30" t="s">
        <v>45</v>
      </c>
      <c r="E86" s="30" t="s">
        <v>46</v>
      </c>
      <c r="F86" s="30" t="s">
        <v>47</v>
      </c>
      <c r="G86" s="30" t="s">
        <v>48</v>
      </c>
      <c r="H86" s="30" t="s">
        <v>49</v>
      </c>
      <c r="I86" s="30" t="s">
        <v>50</v>
      </c>
      <c r="J86" s="30" t="s">
        <v>51</v>
      </c>
      <c r="K86" s="30" t="s">
        <v>52</v>
      </c>
      <c r="L86" s="30" t="s">
        <v>72</v>
      </c>
      <c r="M86" s="31" t="s">
        <v>38</v>
      </c>
    </row>
    <row r="87" spans="1:13">
      <c r="B87" s="5" t="s">
        <v>33</v>
      </c>
      <c r="C87" s="3">
        <f>+(C72/$M$72)*$B$72+C72</f>
        <v>28409998343.276318</v>
      </c>
      <c r="D87" s="3">
        <f t="shared" ref="D87:M87" si="25">+(D72/$M$72)*$B$72+D72</f>
        <v>20410326302.803467</v>
      </c>
      <c r="E87" s="3">
        <f t="shared" si="25"/>
        <v>12353886019.578621</v>
      </c>
      <c r="F87" s="3">
        <f t="shared" si="25"/>
        <v>3581231918.49472</v>
      </c>
      <c r="G87" s="3">
        <f t="shared" si="25"/>
        <v>2307618645.3491235</v>
      </c>
      <c r="H87" s="3">
        <f t="shared" si="25"/>
        <v>791564619.96544766</v>
      </c>
      <c r="I87" s="3">
        <f t="shared" si="25"/>
        <v>599566869.86676753</v>
      </c>
      <c r="J87" s="3">
        <f t="shared" si="25"/>
        <v>443871248.88604957</v>
      </c>
      <c r="K87" s="3">
        <f t="shared" si="25"/>
        <v>324142743.39867282</v>
      </c>
      <c r="L87" s="3">
        <f t="shared" si="25"/>
        <v>866022725.56805348</v>
      </c>
      <c r="M87" s="3">
        <f t="shared" si="25"/>
        <v>70088229437.187241</v>
      </c>
    </row>
    <row r="88" spans="1:13">
      <c r="B88" s="5" t="s">
        <v>30</v>
      </c>
      <c r="C88" s="3">
        <f>+(C73/$M$73)*$B$73+C73</f>
        <v>1793446855.0684209</v>
      </c>
      <c r="D88" s="3">
        <f t="shared" ref="D88:M88" si="26">+(D73/$M$73)*$B$73+D73</f>
        <v>1229091572.1023247</v>
      </c>
      <c r="E88" s="3">
        <f t="shared" si="26"/>
        <v>684743869.88855398</v>
      </c>
      <c r="F88" s="3">
        <f t="shared" si="26"/>
        <v>162482479.3770988</v>
      </c>
      <c r="G88" s="3">
        <f t="shared" si="26"/>
        <v>84419357.528732896</v>
      </c>
      <c r="H88" s="3">
        <f t="shared" si="26"/>
        <v>22343145.477400355</v>
      </c>
      <c r="I88" s="3">
        <f t="shared" si="26"/>
        <v>14558736.832260255</v>
      </c>
      <c r="J88" s="3">
        <f t="shared" si="26"/>
        <v>8135909.4204810588</v>
      </c>
      <c r="K88" s="3">
        <f t="shared" si="26"/>
        <v>5120086.3308841195</v>
      </c>
      <c r="L88" s="3">
        <f t="shared" si="26"/>
        <v>15868964.503477419</v>
      </c>
      <c r="M88" s="3">
        <f t="shared" si="26"/>
        <v>4020210976.529635</v>
      </c>
    </row>
    <row r="89" spans="1:13">
      <c r="B89" s="5" t="s">
        <v>35</v>
      </c>
      <c r="C89" s="3">
        <f>+(C74/$M$74)*$B$74+C74</f>
        <v>12802985094.490274</v>
      </c>
      <c r="D89" s="3">
        <f t="shared" ref="D89:M89" si="27">+(D74/$M$74)*$B$74+D74</f>
        <v>7087746886.7140121</v>
      </c>
      <c r="E89" s="3">
        <f t="shared" si="27"/>
        <v>4768595570.3880348</v>
      </c>
      <c r="F89" s="3">
        <f t="shared" si="27"/>
        <v>1711680049.0621479</v>
      </c>
      <c r="G89" s="3">
        <f t="shared" si="27"/>
        <v>1437689637.9783907</v>
      </c>
      <c r="H89" s="3">
        <f t="shared" si="27"/>
        <v>655232656.76131761</v>
      </c>
      <c r="I89" s="3">
        <f t="shared" si="27"/>
        <v>601123202.64020646</v>
      </c>
      <c r="J89" s="3">
        <f t="shared" si="27"/>
        <v>555357520.45620561</v>
      </c>
      <c r="K89" s="3">
        <f t="shared" si="27"/>
        <v>497281647.17474473</v>
      </c>
      <c r="L89" s="3">
        <f t="shared" si="27"/>
        <v>2767817071.6639075</v>
      </c>
      <c r="M89" s="3">
        <f t="shared" si="27"/>
        <v>32885509337.329239</v>
      </c>
    </row>
    <row r="90" spans="1:13">
      <c r="B90" s="5" t="s">
        <v>29</v>
      </c>
      <c r="C90" s="3">
        <f>+(C75/$M$75)*$B$75+C75</f>
        <v>4479753060.9361715</v>
      </c>
      <c r="D90" s="3">
        <f t="shared" ref="D90:M90" si="28">+(D75/$M$75)*$B$75+D75</f>
        <v>2460840720.5893431</v>
      </c>
      <c r="E90" s="3">
        <f t="shared" si="28"/>
        <v>1786840531.0626218</v>
      </c>
      <c r="F90" s="3">
        <f t="shared" si="28"/>
        <v>636070130.12648785</v>
      </c>
      <c r="G90" s="3">
        <f t="shared" si="28"/>
        <v>478688728.74174994</v>
      </c>
      <c r="H90" s="3">
        <f t="shared" si="28"/>
        <v>194303576.68544847</v>
      </c>
      <c r="I90" s="3">
        <f t="shared" si="28"/>
        <v>154079388.82312366</v>
      </c>
      <c r="J90" s="3">
        <f t="shared" si="28"/>
        <v>131651461.67815074</v>
      </c>
      <c r="K90" s="3">
        <f t="shared" si="28"/>
        <v>111325254.88020635</v>
      </c>
      <c r="L90" s="3">
        <f t="shared" si="28"/>
        <v>639172482.50492167</v>
      </c>
      <c r="M90" s="3">
        <f t="shared" si="28"/>
        <v>11072725336.028223</v>
      </c>
    </row>
    <row r="91" spans="1:13">
      <c r="B91" s="5" t="s">
        <v>34</v>
      </c>
      <c r="C91" s="3">
        <f>+(C76/$M$76)*$B$76+C76</f>
        <v>2407557631.8492165</v>
      </c>
      <c r="D91" s="3">
        <f t="shared" ref="D91:M91" si="29">+(D76/$M$76)*$B$76+D76</f>
        <v>1553173623.6614165</v>
      </c>
      <c r="E91" s="3">
        <f t="shared" si="29"/>
        <v>1020892009.2445387</v>
      </c>
      <c r="F91" s="3">
        <f t="shared" si="29"/>
        <v>356367487.77836698</v>
      </c>
      <c r="G91" s="3">
        <f t="shared" si="29"/>
        <v>284066988.58476239</v>
      </c>
      <c r="H91" s="3">
        <f t="shared" si="29"/>
        <v>121441253.00595362</v>
      </c>
      <c r="I91" s="3">
        <f t="shared" si="29"/>
        <v>106230480.72724833</v>
      </c>
      <c r="J91" s="3">
        <f t="shared" si="29"/>
        <v>78495529.41245763</v>
      </c>
      <c r="K91" s="3">
        <f t="shared" si="29"/>
        <v>62883587.082446009</v>
      </c>
      <c r="L91" s="3">
        <f t="shared" si="29"/>
        <v>368185754.59857905</v>
      </c>
      <c r="M91" s="3">
        <f t="shared" si="29"/>
        <v>6359294345.9449854</v>
      </c>
    </row>
    <row r="92" spans="1:13">
      <c r="B92" s="5" t="s">
        <v>54</v>
      </c>
      <c r="C92" s="3">
        <f>+(C77/$M$77)*$B$77+C77</f>
        <v>2720395758.8151665</v>
      </c>
      <c r="D92" s="3">
        <f t="shared" ref="D92:M92" si="30">+(D77/$M$77)*$B$77+D77</f>
        <v>2212552009.3339138</v>
      </c>
      <c r="E92" s="3">
        <f t="shared" si="30"/>
        <v>1031754596.5781759</v>
      </c>
      <c r="F92" s="3">
        <f t="shared" si="30"/>
        <v>145442082.23131663</v>
      </c>
      <c r="G92" s="3">
        <f t="shared" si="30"/>
        <v>107741566.02841292</v>
      </c>
      <c r="H92" s="3">
        <f t="shared" si="30"/>
        <v>40795349.269857436</v>
      </c>
      <c r="I92" s="3">
        <f t="shared" si="30"/>
        <v>38402132.011794604</v>
      </c>
      <c r="J92" s="3">
        <f t="shared" si="30"/>
        <v>35751304.785999455</v>
      </c>
      <c r="K92" s="3">
        <f t="shared" si="30"/>
        <v>31248651.979186192</v>
      </c>
      <c r="L92" s="3">
        <f t="shared" si="30"/>
        <v>494255543.89203888</v>
      </c>
      <c r="M92" s="3">
        <f t="shared" si="30"/>
        <v>6858338994.9258623</v>
      </c>
    </row>
    <row r="93" spans="1:13">
      <c r="B93" s="5" t="s">
        <v>31</v>
      </c>
      <c r="C93" s="3">
        <f>+(C78/$M$78)*$B$78+C78</f>
        <v>3327246605.2227168</v>
      </c>
      <c r="D93" s="3">
        <f t="shared" ref="D93:M93" si="31">+(D78/$M$78)*$B$78+D78</f>
        <v>2093339473.2548103</v>
      </c>
      <c r="E93" s="3">
        <f t="shared" si="31"/>
        <v>1384615941.7398424</v>
      </c>
      <c r="F93" s="3">
        <f t="shared" si="31"/>
        <v>549638028.10727346</v>
      </c>
      <c r="G93" s="3">
        <f t="shared" si="31"/>
        <v>167697718.73238927</v>
      </c>
      <c r="H93" s="3">
        <f t="shared" si="31"/>
        <v>69038785.858160898</v>
      </c>
      <c r="I93" s="3">
        <f t="shared" si="31"/>
        <v>56545657.343395203</v>
      </c>
      <c r="J93" s="3">
        <f t="shared" si="31"/>
        <v>47747677.386080466</v>
      </c>
      <c r="K93" s="3">
        <f t="shared" si="31"/>
        <v>24655849.504206773</v>
      </c>
      <c r="L93" s="3">
        <f t="shared" si="31"/>
        <v>104481377.79786243</v>
      </c>
      <c r="M93" s="3">
        <f t="shared" si="31"/>
        <v>7825007114.9467382</v>
      </c>
    </row>
    <row r="94" spans="1:13">
      <c r="B94" s="5" t="s">
        <v>16</v>
      </c>
      <c r="C94" s="3">
        <f>+(C79/$M$79)*$B$79+C79</f>
        <v>1851036323.0019779</v>
      </c>
      <c r="D94" s="3">
        <f t="shared" ref="D94:M94" si="32">+(D79/$M$79)*$B$79+D79</f>
        <v>921279344.91422176</v>
      </c>
      <c r="E94" s="3">
        <f t="shared" si="32"/>
        <v>378995222.38925582</v>
      </c>
      <c r="F94" s="3">
        <f t="shared" si="32"/>
        <v>75220754.353545606</v>
      </c>
      <c r="G94" s="3">
        <f t="shared" si="32"/>
        <v>39554026.06854213</v>
      </c>
      <c r="H94" s="3">
        <f t="shared" si="32"/>
        <v>12720501.729423519</v>
      </c>
      <c r="I94" s="3">
        <f t="shared" si="32"/>
        <v>8320296.279532942</v>
      </c>
      <c r="J94" s="3">
        <f t="shared" si="32"/>
        <v>5366507.2981106052</v>
      </c>
      <c r="K94" s="3">
        <f t="shared" si="32"/>
        <v>4561889.804137907</v>
      </c>
      <c r="L94" s="3">
        <f t="shared" si="32"/>
        <v>34030862.433975786</v>
      </c>
      <c r="M94" s="3">
        <f t="shared" si="32"/>
        <v>3331085728.2727242</v>
      </c>
    </row>
    <row r="95" spans="1:13">
      <c r="B95" s="5" t="s">
        <v>55</v>
      </c>
      <c r="C95" s="3">
        <f>+(C80/$M$80)*$B$80+C80</f>
        <v>1498365226.2766204</v>
      </c>
      <c r="D95" s="3">
        <f t="shared" ref="D95:M95" si="33">+(D80/$M$80)*$B$80+D80</f>
        <v>461984254.08225316</v>
      </c>
      <c r="E95" s="3">
        <f t="shared" si="33"/>
        <v>189688921.17585671</v>
      </c>
      <c r="F95" s="3">
        <f t="shared" si="33"/>
        <v>51850694.330572702</v>
      </c>
      <c r="G95" s="3">
        <f t="shared" si="33"/>
        <v>35482574.534965597</v>
      </c>
      <c r="H95" s="3">
        <f t="shared" si="33"/>
        <v>8509347.0489099771</v>
      </c>
      <c r="I95" s="3">
        <f t="shared" si="33"/>
        <v>7267162.1572425775</v>
      </c>
      <c r="J95" s="3">
        <f t="shared" si="33"/>
        <v>6082203.8332634661</v>
      </c>
      <c r="K95" s="3">
        <f t="shared" si="33"/>
        <v>2591928.6841758741</v>
      </c>
      <c r="L95" s="3">
        <f t="shared" si="33"/>
        <v>29827059.84998304</v>
      </c>
      <c r="M95" s="3">
        <f t="shared" si="33"/>
        <v>2291649371.9738441</v>
      </c>
    </row>
    <row r="96" spans="1:13">
      <c r="B96" s="5" t="s">
        <v>32</v>
      </c>
      <c r="C96" s="3">
        <f>+(C81/$M$81)*$B$81+C81</f>
        <v>49883511.120600596</v>
      </c>
      <c r="D96" s="3">
        <f t="shared" ref="D96:M96" si="34">+(D81/$M$81)*$B$81+D81</f>
        <v>39932559.549741119</v>
      </c>
      <c r="E96" s="3">
        <f t="shared" si="34"/>
        <v>2665662.3536686101</v>
      </c>
      <c r="F96" s="3">
        <f t="shared" si="34"/>
        <v>212526.191783533</v>
      </c>
      <c r="G96" s="3">
        <f t="shared" si="34"/>
        <v>56968.132739808098</v>
      </c>
      <c r="H96" s="3">
        <f t="shared" si="34"/>
        <v>9543.3381326500003</v>
      </c>
      <c r="I96" s="3">
        <f t="shared" si="34"/>
        <v>9543.3381326500003</v>
      </c>
      <c r="J96" s="3">
        <f t="shared" si="34"/>
        <v>9543.3381326500003</v>
      </c>
      <c r="K96" s="3">
        <f t="shared" si="34"/>
        <v>9262.0607982140009</v>
      </c>
      <c r="L96" s="3">
        <f t="shared" si="34"/>
        <v>0</v>
      </c>
      <c r="M96" s="3">
        <f t="shared" si="34"/>
        <v>92789119.423729837</v>
      </c>
    </row>
    <row r="97" spans="2:13">
      <c r="B97" s="29" t="s">
        <v>38</v>
      </c>
      <c r="C97" s="3">
        <f>+(C82/$M$82)*$B$82+C82</f>
        <v>59388320983.453606</v>
      </c>
      <c r="D97" s="3">
        <f t="shared" ref="D97:M97" si="35">+(D82/$M$82)*$B$82+D82</f>
        <v>38606219208.554695</v>
      </c>
      <c r="E97" s="3">
        <f t="shared" si="35"/>
        <v>23638723616.171429</v>
      </c>
      <c r="F97" s="3">
        <f t="shared" si="35"/>
        <v>7259710915.8713207</v>
      </c>
      <c r="G97" s="3">
        <f t="shared" si="35"/>
        <v>4915433427.6389608</v>
      </c>
      <c r="H97" s="3">
        <f t="shared" si="35"/>
        <v>1898662674.5605247</v>
      </c>
      <c r="I97" s="3">
        <f t="shared" si="35"/>
        <v>1568777798.4414392</v>
      </c>
      <c r="J97" s="3">
        <f t="shared" si="35"/>
        <v>1294591723.7528033</v>
      </c>
      <c r="K97" s="3">
        <f t="shared" si="35"/>
        <v>1046222059.5516003</v>
      </c>
      <c r="L97" s="3">
        <f t="shared" si="35"/>
        <v>5208177354.5658445</v>
      </c>
      <c r="M97" s="3">
        <f t="shared" si="35"/>
        <v>144824839762.56223</v>
      </c>
    </row>
  </sheetData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54"/>
  <sheetViews>
    <sheetView workbookViewId="0">
      <selection activeCell="A3" sqref="A3"/>
    </sheetView>
  </sheetViews>
  <sheetFormatPr defaultRowHeight="12.75"/>
  <cols>
    <col min="1" max="1" width="32.5703125" customWidth="1"/>
    <col min="2" max="2" width="37.85546875" customWidth="1"/>
    <col min="3" max="3" width="51.42578125" customWidth="1"/>
    <col min="4" max="4" width="39.5703125" customWidth="1"/>
    <col min="5" max="5" width="18.5703125" customWidth="1"/>
    <col min="6" max="6" width="50.28515625" customWidth="1"/>
    <col min="7" max="7" width="49.7109375" customWidth="1"/>
    <col min="8" max="9" width="18.140625" customWidth="1"/>
  </cols>
  <sheetData>
    <row r="1" spans="1:8">
      <c r="A1" s="2" t="s">
        <v>73</v>
      </c>
    </row>
    <row r="2" spans="1:8">
      <c r="A2" s="2" t="s">
        <v>59</v>
      </c>
    </row>
    <row r="3" spans="1:8">
      <c r="A3" s="2"/>
    </row>
    <row r="4" spans="1:8">
      <c r="A4" s="2"/>
    </row>
    <row r="5" spans="1:8">
      <c r="A5" s="1" t="s">
        <v>179</v>
      </c>
      <c r="B5" t="s">
        <v>180</v>
      </c>
    </row>
    <row r="7" spans="1:8">
      <c r="A7" s="1" t="s">
        <v>39</v>
      </c>
      <c r="B7" s="1" t="s">
        <v>36</v>
      </c>
    </row>
    <row r="8" spans="1:8">
      <c r="A8" s="1" t="s">
        <v>42</v>
      </c>
      <c r="B8" t="s">
        <v>19</v>
      </c>
      <c r="C8" t="s">
        <v>20</v>
      </c>
      <c r="D8" t="s">
        <v>18</v>
      </c>
      <c r="E8" t="s">
        <v>23</v>
      </c>
      <c r="F8" t="s">
        <v>21</v>
      </c>
      <c r="G8" t="s">
        <v>22</v>
      </c>
      <c r="H8" t="s">
        <v>38</v>
      </c>
    </row>
    <row r="9" spans="1:8">
      <c r="A9" s="5" t="s">
        <v>33</v>
      </c>
      <c r="B9" s="3">
        <v>70476454825.562103</v>
      </c>
      <c r="C9" s="3">
        <v>7608310314.3972502</v>
      </c>
      <c r="D9" s="3">
        <v>26182246064.9305</v>
      </c>
      <c r="E9" s="3">
        <v>22016046103.954498</v>
      </c>
      <c r="F9" s="3"/>
      <c r="G9" s="3">
        <v>27539163523.178799</v>
      </c>
      <c r="H9" s="3">
        <v>153822220832.02313</v>
      </c>
    </row>
    <row r="10" spans="1:8">
      <c r="A10" s="5" t="s">
        <v>30</v>
      </c>
      <c r="B10" s="3">
        <v>735040282.66659701</v>
      </c>
      <c r="C10" s="3">
        <v>1231657530.84266</v>
      </c>
      <c r="D10" s="3">
        <v>1562531375.1567299</v>
      </c>
      <c r="E10" s="3">
        <v>1641585515.2145801</v>
      </c>
      <c r="F10" s="3"/>
      <c r="G10" s="3">
        <v>3926343276.0925698</v>
      </c>
      <c r="H10" s="3">
        <v>9097157979.9731369</v>
      </c>
    </row>
    <row r="11" spans="1:8">
      <c r="A11" s="5" t="s">
        <v>35</v>
      </c>
      <c r="B11" s="3">
        <v>2832521841.0325999</v>
      </c>
      <c r="C11" s="3">
        <v>1554671186.7077899</v>
      </c>
      <c r="D11" s="3">
        <v>2881170247.52988</v>
      </c>
      <c r="E11" s="3">
        <v>2155118204.8656301</v>
      </c>
      <c r="F11" s="3"/>
      <c r="G11" s="3">
        <v>1324628978.23048</v>
      </c>
      <c r="H11" s="3">
        <v>10748110458.366379</v>
      </c>
    </row>
    <row r="12" spans="1:8">
      <c r="A12" s="5" t="s">
        <v>29</v>
      </c>
      <c r="B12" s="3">
        <v>2512370116.98207</v>
      </c>
      <c r="C12" s="3">
        <v>318416658.06494701</v>
      </c>
      <c r="D12" s="3">
        <v>1231488469.6736701</v>
      </c>
      <c r="E12" s="3">
        <v>892892251.30319405</v>
      </c>
      <c r="F12" s="3"/>
      <c r="G12" s="3">
        <v>664128479.36059999</v>
      </c>
      <c r="H12" s="3">
        <v>5619295975.3844814</v>
      </c>
    </row>
    <row r="13" spans="1:8">
      <c r="A13" s="5" t="s">
        <v>34</v>
      </c>
      <c r="B13" s="3">
        <v>9905715123.4114094</v>
      </c>
      <c r="C13" s="3">
        <v>2504397008.6879201</v>
      </c>
      <c r="D13" s="3">
        <v>6910552357.6460199</v>
      </c>
      <c r="E13" s="3">
        <v>5220734768.2215099</v>
      </c>
      <c r="F13" s="3">
        <v>66113176.429360703</v>
      </c>
      <c r="G13" s="3">
        <v>1710180528.8508999</v>
      </c>
      <c r="H13" s="3">
        <v>26317692963.247116</v>
      </c>
    </row>
    <row r="14" spans="1:8">
      <c r="A14" s="5" t="s">
        <v>54</v>
      </c>
      <c r="B14" s="3">
        <v>633637210.49427497</v>
      </c>
      <c r="C14" s="3">
        <v>762783532.956236</v>
      </c>
      <c r="D14" s="3">
        <v>2476128224.9875302</v>
      </c>
      <c r="E14" s="3">
        <v>4453971349.5855799</v>
      </c>
      <c r="F14" s="3"/>
      <c r="G14" s="3">
        <v>1282920049.3587501</v>
      </c>
      <c r="H14" s="3">
        <v>9609440367.38237</v>
      </c>
    </row>
    <row r="15" spans="1:8">
      <c r="A15" s="5" t="s">
        <v>31</v>
      </c>
      <c r="B15" s="3">
        <v>25556620512.611099</v>
      </c>
      <c r="C15" s="3">
        <v>2461112084.96313</v>
      </c>
      <c r="D15" s="3">
        <v>8770392109.3064594</v>
      </c>
      <c r="E15" s="3">
        <v>8889627447.0834408</v>
      </c>
      <c r="F15" s="3">
        <v>5918498459.8713102</v>
      </c>
      <c r="G15" s="3">
        <v>4503525016.3752899</v>
      </c>
      <c r="H15" s="3">
        <v>56099775630.210732</v>
      </c>
    </row>
    <row r="16" spans="1:8">
      <c r="A16" s="5" t="s">
        <v>16</v>
      </c>
      <c r="B16" s="3">
        <v>2643904020.3594298</v>
      </c>
      <c r="C16" s="3">
        <v>5390698981.7046299</v>
      </c>
      <c r="D16" s="3">
        <v>7590145043.4269199</v>
      </c>
      <c r="E16" s="3">
        <v>12838110939.4088</v>
      </c>
      <c r="F16" s="3"/>
      <c r="G16" s="3">
        <v>9879470884.9417191</v>
      </c>
      <c r="H16" s="3">
        <v>38342329869.841499</v>
      </c>
    </row>
    <row r="17" spans="1:8">
      <c r="A17" s="5" t="s">
        <v>55</v>
      </c>
      <c r="B17" s="3">
        <v>952763884.08742094</v>
      </c>
      <c r="C17" s="3">
        <v>272216127.89648402</v>
      </c>
      <c r="D17" s="3">
        <v>512280194.92386699</v>
      </c>
      <c r="E17" s="3">
        <v>979972534.10596204</v>
      </c>
      <c r="F17" s="3">
        <v>200050717.947189</v>
      </c>
      <c r="G17" s="3">
        <v>456167410.00408602</v>
      </c>
      <c r="H17" s="3">
        <v>3373450868.9650087</v>
      </c>
    </row>
    <row r="18" spans="1:8">
      <c r="A18" s="5" t="s">
        <v>32</v>
      </c>
      <c r="B18" s="3">
        <v>80695270.814056396</v>
      </c>
      <c r="C18" s="3">
        <v>13919074.1220513</v>
      </c>
      <c r="D18" s="3">
        <v>43963751.404220499</v>
      </c>
      <c r="E18" s="3">
        <v>80602795.891979098</v>
      </c>
      <c r="F18" s="3"/>
      <c r="G18" s="3">
        <v>49551225.718138099</v>
      </c>
      <c r="H18" s="3">
        <v>268732117.95044541</v>
      </c>
    </row>
    <row r="19" spans="1:8">
      <c r="A19" s="5" t="s">
        <v>38</v>
      </c>
      <c r="B19" s="3">
        <v>116329723088.02106</v>
      </c>
      <c r="C19" s="3">
        <v>22118182500.343098</v>
      </c>
      <c r="D19" s="3">
        <v>58160897838.985802</v>
      </c>
      <c r="E19" s="3">
        <v>59168661909.635178</v>
      </c>
      <c r="F19" s="3">
        <v>6184662354.24786</v>
      </c>
      <c r="G19" s="3">
        <v>51336079372.111336</v>
      </c>
      <c r="H19" s="3">
        <v>313298207063.34436</v>
      </c>
    </row>
    <row r="23" spans="1:8">
      <c r="A23" s="1" t="s">
        <v>179</v>
      </c>
      <c r="B23" t="s">
        <v>181</v>
      </c>
    </row>
    <row r="25" spans="1:8">
      <c r="A25" s="1" t="s">
        <v>39</v>
      </c>
      <c r="B25" s="1" t="s">
        <v>36</v>
      </c>
    </row>
    <row r="26" spans="1:8">
      <c r="A26" s="1" t="s">
        <v>42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 t="s">
        <v>23</v>
      </c>
      <c r="H26" t="s">
        <v>37</v>
      </c>
    </row>
    <row r="27" spans="1:8">
      <c r="A27" s="5" t="s">
        <v>33</v>
      </c>
      <c r="B27" s="32">
        <v>31776936062.660599</v>
      </c>
      <c r="C27" s="32">
        <v>73797472657.293198</v>
      </c>
      <c r="D27" s="32">
        <v>10142672134.119301</v>
      </c>
      <c r="E27" s="32"/>
      <c r="F27" s="32">
        <v>36477997293.180298</v>
      </c>
      <c r="G27" s="32">
        <v>32167806579.313999</v>
      </c>
      <c r="H27" s="32">
        <v>184362884726.56738</v>
      </c>
    </row>
    <row r="28" spans="1:8">
      <c r="A28" s="5" t="s">
        <v>30</v>
      </c>
      <c r="B28" s="32">
        <v>1325466005.94239</v>
      </c>
      <c r="C28" s="32">
        <v>547392068.43354905</v>
      </c>
      <c r="D28" s="32">
        <v>948532844.98301697</v>
      </c>
      <c r="E28" s="32"/>
      <c r="F28" s="32">
        <v>3819884354.1802402</v>
      </c>
      <c r="G28" s="32">
        <v>1397472085.4168301</v>
      </c>
      <c r="H28" s="32">
        <v>8038747358.9560261</v>
      </c>
    </row>
    <row r="29" spans="1:8">
      <c r="A29" s="5" t="s">
        <v>35</v>
      </c>
      <c r="B29" s="32">
        <v>5771449985.8269701</v>
      </c>
      <c r="C29" s="32">
        <v>5600721511.40376</v>
      </c>
      <c r="D29" s="32">
        <v>2620444045.8336902</v>
      </c>
      <c r="E29" s="32"/>
      <c r="F29" s="32">
        <v>4253536383.9772601</v>
      </c>
      <c r="G29" s="32">
        <v>4469012464.5654202</v>
      </c>
      <c r="H29" s="32">
        <v>22715164391.607101</v>
      </c>
    </row>
    <row r="30" spans="1:8">
      <c r="A30" s="5" t="s">
        <v>29</v>
      </c>
      <c r="B30" s="32">
        <v>1868879424.9521101</v>
      </c>
      <c r="C30" s="32">
        <v>9834970627.9229794</v>
      </c>
      <c r="D30" s="32">
        <v>579126891.02286303</v>
      </c>
      <c r="E30" s="32"/>
      <c r="F30" s="32">
        <v>1179299973.4800501</v>
      </c>
      <c r="G30" s="32">
        <v>1227458887.5671699</v>
      </c>
      <c r="H30" s="32">
        <v>14689735804.945171</v>
      </c>
    </row>
    <row r="31" spans="1:8">
      <c r="A31" s="5" t="s">
        <v>34</v>
      </c>
      <c r="B31" s="32">
        <v>3808295106.9509401</v>
      </c>
      <c r="C31" s="32">
        <v>3582845212.0125699</v>
      </c>
      <c r="D31" s="32">
        <v>1405775580.38064</v>
      </c>
      <c r="E31" s="32">
        <v>249689295.83160901</v>
      </c>
      <c r="F31" s="32">
        <v>1234880570.6140001</v>
      </c>
      <c r="G31" s="32">
        <v>2698255461.0016398</v>
      </c>
      <c r="H31" s="32">
        <v>12979741226.791401</v>
      </c>
    </row>
    <row r="32" spans="1:8">
      <c r="A32" s="5" t="s">
        <v>54</v>
      </c>
      <c r="B32" s="32">
        <v>875393012.61551595</v>
      </c>
      <c r="C32" s="32">
        <v>286097875.32536697</v>
      </c>
      <c r="D32" s="32">
        <v>325673014.05777597</v>
      </c>
      <c r="E32" s="32">
        <v>166163226.044523</v>
      </c>
      <c r="F32" s="32">
        <v>302648431.60499001</v>
      </c>
      <c r="G32" s="32">
        <v>1916109166.94345</v>
      </c>
      <c r="H32" s="32">
        <v>3872084726.5916219</v>
      </c>
    </row>
    <row r="33" spans="1:8">
      <c r="A33" s="5" t="s">
        <v>31</v>
      </c>
      <c r="B33" s="32">
        <v>4008278655.30794</v>
      </c>
      <c r="C33" s="32">
        <v>9283230037.0307407</v>
      </c>
      <c r="D33" s="32">
        <v>1308781960.4422801</v>
      </c>
      <c r="E33" s="32">
        <v>700842067.62994003</v>
      </c>
      <c r="F33" s="32">
        <v>2136865795.2007401</v>
      </c>
      <c r="G33" s="32">
        <v>3643836278.5550199</v>
      </c>
      <c r="H33" s="32">
        <v>21081834794.16666</v>
      </c>
    </row>
    <row r="34" spans="1:8">
      <c r="A34" s="5" t="s">
        <v>16</v>
      </c>
      <c r="B34" s="32">
        <v>1455171917.5111599</v>
      </c>
      <c r="C34" s="32">
        <v>500833453.87955999</v>
      </c>
      <c r="D34" s="32">
        <v>963411215.26361704</v>
      </c>
      <c r="E34" s="32"/>
      <c r="F34" s="32">
        <v>2553387270.6720901</v>
      </c>
      <c r="G34" s="32">
        <v>3182209437.6591702</v>
      </c>
      <c r="H34" s="32">
        <v>8655013294.9855976</v>
      </c>
    </row>
    <row r="35" spans="1:8">
      <c r="A35" s="5" t="s">
        <v>55</v>
      </c>
      <c r="B35" s="32">
        <v>657887221.910815</v>
      </c>
      <c r="C35" s="32">
        <v>726508822.17244506</v>
      </c>
      <c r="D35" s="32">
        <v>633644919.90832496</v>
      </c>
      <c r="E35" s="32"/>
      <c r="F35" s="32">
        <v>586372231.78592002</v>
      </c>
      <c r="G35" s="32">
        <v>906327537.76334703</v>
      </c>
      <c r="H35" s="32">
        <v>3510740733.5408521</v>
      </c>
    </row>
    <row r="36" spans="1:8">
      <c r="A36" s="5" t="s">
        <v>32</v>
      </c>
      <c r="B36" s="32">
        <v>8218840.0713898204</v>
      </c>
      <c r="C36" s="32">
        <v>33918725.552533202</v>
      </c>
      <c r="D36" s="32">
        <v>3846481.6644916199</v>
      </c>
      <c r="E36" s="32"/>
      <c r="F36" s="32">
        <v>24040095.576773498</v>
      </c>
      <c r="G36" s="32">
        <v>68094428.222015694</v>
      </c>
      <c r="H36" s="32">
        <v>138118571.08720383</v>
      </c>
    </row>
    <row r="37" spans="1:8">
      <c r="A37" s="5" t="s">
        <v>37</v>
      </c>
      <c r="B37" s="32">
        <v>51555976233.749832</v>
      </c>
      <c r="C37" s="32">
        <v>104193990991.0267</v>
      </c>
      <c r="D37" s="32">
        <v>18931909087.676003</v>
      </c>
      <c r="E37" s="32">
        <v>1116694589.506072</v>
      </c>
      <c r="F37" s="32">
        <v>52568912400.272346</v>
      </c>
      <c r="G37" s="32">
        <v>51676582327.008064</v>
      </c>
      <c r="H37" s="32">
        <v>280044065629.23901</v>
      </c>
    </row>
    <row r="40" spans="1:8">
      <c r="A40" s="1" t="s">
        <v>179</v>
      </c>
      <c r="B40" t="s">
        <v>182</v>
      </c>
    </row>
    <row r="42" spans="1:8">
      <c r="A42" s="1" t="s">
        <v>39</v>
      </c>
      <c r="B42" s="1" t="s">
        <v>36</v>
      </c>
    </row>
    <row r="43" spans="1:8">
      <c r="A43" s="1" t="s">
        <v>42</v>
      </c>
      <c r="B43" t="s">
        <v>18</v>
      </c>
      <c r="C43" t="s">
        <v>19</v>
      </c>
      <c r="D43" t="s">
        <v>20</v>
      </c>
      <c r="E43" t="s">
        <v>21</v>
      </c>
      <c r="F43" t="s">
        <v>22</v>
      </c>
      <c r="G43" t="s">
        <v>23</v>
      </c>
      <c r="H43" t="s">
        <v>37</v>
      </c>
    </row>
    <row r="44" spans="1:8">
      <c r="A44" s="5" t="s">
        <v>33</v>
      </c>
      <c r="B44" s="32">
        <v>11684098330.216</v>
      </c>
      <c r="C44" s="32">
        <v>24056081911.869598</v>
      </c>
      <c r="D44" s="32">
        <v>4516034457.5190001</v>
      </c>
      <c r="E44" s="32">
        <v>3855064.3147555301</v>
      </c>
      <c r="F44" s="32">
        <v>16167539774.970699</v>
      </c>
      <c r="G44" s="32">
        <v>13660619898.2978</v>
      </c>
      <c r="H44" s="32">
        <v>70088229437.187866</v>
      </c>
    </row>
    <row r="45" spans="1:8">
      <c r="A45" s="5" t="s">
        <v>30</v>
      </c>
      <c r="B45" s="32">
        <v>569669845.90431404</v>
      </c>
      <c r="C45" s="32">
        <v>277945643.97382802</v>
      </c>
      <c r="D45" s="32">
        <v>477769674.35544801</v>
      </c>
      <c r="E45" s="32"/>
      <c r="F45" s="32">
        <v>2144138981.76581</v>
      </c>
      <c r="G45" s="32">
        <v>550686830.53024304</v>
      </c>
      <c r="H45" s="32">
        <v>4020210976.5296431</v>
      </c>
    </row>
    <row r="46" spans="1:8">
      <c r="A46" s="5" t="s">
        <v>35</v>
      </c>
      <c r="B46" s="32">
        <v>8927080222.7764702</v>
      </c>
      <c r="C46" s="32">
        <v>9495228999.06287</v>
      </c>
      <c r="D46" s="32">
        <v>3196332471.8478298</v>
      </c>
      <c r="E46" s="32">
        <v>4352558.8526936704</v>
      </c>
      <c r="F46" s="32">
        <v>4939754562.3484001</v>
      </c>
      <c r="G46" s="32">
        <v>6322760522.4409704</v>
      </c>
      <c r="H46" s="32">
        <v>32885509337.329239</v>
      </c>
    </row>
    <row r="47" spans="1:8">
      <c r="A47" s="5" t="s">
        <v>29</v>
      </c>
      <c r="B47" s="32">
        <v>1801282298.7835701</v>
      </c>
      <c r="C47" s="32">
        <v>5052284260.0675497</v>
      </c>
      <c r="D47" s="32">
        <v>918771624.56374395</v>
      </c>
      <c r="E47" s="32">
        <v>10475400.7826823</v>
      </c>
      <c r="F47" s="32">
        <v>1609431316.0662601</v>
      </c>
      <c r="G47" s="32">
        <v>1680480435.76442</v>
      </c>
      <c r="H47" s="32">
        <v>11072725336.028225</v>
      </c>
    </row>
    <row r="48" spans="1:8">
      <c r="A48" s="5" t="s">
        <v>34</v>
      </c>
      <c r="B48" s="32">
        <v>1276102399.7834699</v>
      </c>
      <c r="C48" s="32">
        <v>1821680563.22507</v>
      </c>
      <c r="D48" s="32">
        <v>649115366.38329804</v>
      </c>
      <c r="E48" s="32">
        <v>197948344.16851199</v>
      </c>
      <c r="F48" s="32">
        <v>730032356.61269796</v>
      </c>
      <c r="G48" s="32">
        <v>1684415315.77193</v>
      </c>
      <c r="H48" s="32">
        <v>6359294345.9449778</v>
      </c>
    </row>
    <row r="49" spans="1:8">
      <c r="A49" s="5" t="s">
        <v>54</v>
      </c>
      <c r="B49" s="32">
        <v>1508943335.3919101</v>
      </c>
      <c r="C49" s="32">
        <v>2544231230.2455401</v>
      </c>
      <c r="D49" s="32">
        <v>436074818.443645</v>
      </c>
      <c r="E49" s="32">
        <v>292423662.80741203</v>
      </c>
      <c r="F49" s="32">
        <v>704694706.98344505</v>
      </c>
      <c r="G49" s="32">
        <v>1371971241.05391</v>
      </c>
      <c r="H49" s="32">
        <v>6858338994.9258623</v>
      </c>
    </row>
    <row r="50" spans="1:8">
      <c r="A50" s="5" t="s">
        <v>31</v>
      </c>
      <c r="B50" s="32">
        <v>1055551490.63635</v>
      </c>
      <c r="C50" s="32">
        <v>3581666028.2246799</v>
      </c>
      <c r="D50" s="32">
        <v>284168855.80962098</v>
      </c>
      <c r="E50" s="32">
        <v>790390992.87030101</v>
      </c>
      <c r="F50" s="32">
        <v>890303230.64602196</v>
      </c>
      <c r="G50" s="32">
        <v>1222926516.7597699</v>
      </c>
      <c r="H50" s="32">
        <v>7825007114.946743</v>
      </c>
    </row>
    <row r="51" spans="1:8">
      <c r="A51" s="5" t="s">
        <v>16</v>
      </c>
      <c r="B51" s="32">
        <v>691785473.33787704</v>
      </c>
      <c r="C51" s="32">
        <v>220273011.654039</v>
      </c>
      <c r="D51" s="32">
        <v>373237181.74646801</v>
      </c>
      <c r="E51" s="32"/>
      <c r="F51" s="32">
        <v>802343032.47011101</v>
      </c>
      <c r="G51" s="32">
        <v>1243447029.06423</v>
      </c>
      <c r="H51" s="32">
        <v>3331085728.2727251</v>
      </c>
    </row>
    <row r="52" spans="1:8">
      <c r="A52" s="5" t="s">
        <v>55</v>
      </c>
      <c r="B52" s="32">
        <v>554003441.43199098</v>
      </c>
      <c r="C52" s="32">
        <v>947313939.54224002</v>
      </c>
      <c r="D52" s="32">
        <v>109124409.660934</v>
      </c>
      <c r="E52" s="32"/>
      <c r="F52" s="32">
        <v>322121987.69523698</v>
      </c>
      <c r="G52" s="32">
        <v>359085593.64344299</v>
      </c>
      <c r="H52" s="32">
        <v>2291649371.973845</v>
      </c>
    </row>
    <row r="53" spans="1:8">
      <c r="A53" s="5" t="s">
        <v>32</v>
      </c>
      <c r="B53" s="32">
        <v>3440981.83112494</v>
      </c>
      <c r="C53" s="32">
        <v>73302079.902495101</v>
      </c>
      <c r="D53" s="32">
        <v>1144194.15918619</v>
      </c>
      <c r="E53" s="32"/>
      <c r="F53" s="32">
        <v>12403324.5475665</v>
      </c>
      <c r="G53" s="32">
        <v>2498538.9833571599</v>
      </c>
      <c r="H53" s="32">
        <v>92789119.423729897</v>
      </c>
    </row>
    <row r="54" spans="1:8">
      <c r="A54" s="5" t="s">
        <v>37</v>
      </c>
      <c r="B54" s="32">
        <v>28071957820.093071</v>
      </c>
      <c r="C54" s="32">
        <v>48070007667.767899</v>
      </c>
      <c r="D54" s="32">
        <v>10961773054.489176</v>
      </c>
      <c r="E54" s="32">
        <v>1299446023.7963567</v>
      </c>
      <c r="F54" s="32">
        <v>28322763274.106251</v>
      </c>
      <c r="G54" s="32">
        <v>28098891922.310074</v>
      </c>
      <c r="H54" s="32">
        <v>144824839762.56287</v>
      </c>
    </row>
  </sheetData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workbookViewId="0">
      <selection activeCell="L42" activeCellId="2" sqref="L14 L28 L42"/>
    </sheetView>
  </sheetViews>
  <sheetFormatPr defaultRowHeight="12.75"/>
  <cols>
    <col min="1" max="1" width="3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5.7109375" customWidth="1"/>
    <col min="7" max="7" width="38.140625" customWidth="1"/>
    <col min="8" max="8" width="21.140625" customWidth="1"/>
    <col min="9" max="9" width="15.7109375" customWidth="1"/>
    <col min="10" max="10" width="28.85546875" customWidth="1"/>
    <col min="11" max="11" width="12.7109375" customWidth="1"/>
    <col min="12" max="12" width="18.140625" customWidth="1"/>
    <col min="13" max="13" width="14.28515625" customWidth="1"/>
  </cols>
  <sheetData>
    <row r="1" spans="1:12">
      <c r="A1" s="2" t="s">
        <v>202</v>
      </c>
    </row>
    <row r="2" spans="1:12">
      <c r="A2" s="2" t="s">
        <v>74</v>
      </c>
    </row>
    <row r="3" spans="1:12">
      <c r="A3" s="1" t="s">
        <v>61</v>
      </c>
      <c r="B3" t="s">
        <v>62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71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103499609556.30701</v>
      </c>
      <c r="C10" s="3">
        <v>6614010526.9271898</v>
      </c>
      <c r="D10" s="3">
        <v>120391902.384299</v>
      </c>
      <c r="E10" s="3">
        <v>2989069414.1574798</v>
      </c>
      <c r="F10" s="3">
        <v>14584818907.720699</v>
      </c>
      <c r="G10" s="3">
        <v>3053945109.2083101</v>
      </c>
      <c r="H10" s="3">
        <v>19992978952.402901</v>
      </c>
      <c r="I10" s="3">
        <v>26176284888.5243</v>
      </c>
      <c r="J10" s="3">
        <v>188536368.56409001</v>
      </c>
      <c r="K10" s="3">
        <v>152579708.04043099</v>
      </c>
      <c r="L10" s="3">
        <v>177372225334.23669</v>
      </c>
    </row>
    <row r="11" spans="1:12">
      <c r="A11" s="5" t="s">
        <v>67</v>
      </c>
      <c r="B11" s="3">
        <v>81152159.630909294</v>
      </c>
      <c r="C11" s="3"/>
      <c r="D11" s="3">
        <v>42797906.046937503</v>
      </c>
      <c r="E11" s="3">
        <v>1315970854.2030201</v>
      </c>
      <c r="F11" s="3">
        <v>5069301547.0961399</v>
      </c>
      <c r="G11" s="3">
        <v>2561729249.45192</v>
      </c>
      <c r="H11" s="3">
        <v>17185317416.4697</v>
      </c>
      <c r="I11" s="3">
        <v>3460110368.1473699</v>
      </c>
      <c r="J11" s="3">
        <v>384858895.62136501</v>
      </c>
      <c r="K11" s="3">
        <v>1663821.0941278799</v>
      </c>
      <c r="L11" s="3">
        <v>30102902217.76149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71</v>
      </c>
      <c r="B14" s="3">
        <v>103580761715.93791</v>
      </c>
      <c r="C14" s="3">
        <v>6614010526.9271898</v>
      </c>
      <c r="D14" s="3">
        <v>163189808.43123651</v>
      </c>
      <c r="E14" s="3">
        <v>4305040268.3605003</v>
      </c>
      <c r="F14" s="3">
        <v>19654120454.816841</v>
      </c>
      <c r="G14" s="3">
        <v>5615674358.6602306</v>
      </c>
      <c r="H14" s="3">
        <v>37178296368.872604</v>
      </c>
      <c r="I14" s="3">
        <v>29636395256.671669</v>
      </c>
      <c r="J14" s="3">
        <v>573395264.18545508</v>
      </c>
      <c r="K14" s="3">
        <v>154243529.13455889</v>
      </c>
      <c r="L14" s="3">
        <v>207475127551.99817</v>
      </c>
    </row>
    <row r="17" spans="1:12">
      <c r="A17" s="1" t="s">
        <v>61</v>
      </c>
      <c r="B17" t="s">
        <v>62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>
      <c r="A23" s="5" t="s">
        <v>66</v>
      </c>
      <c r="B23" s="32">
        <v>23943967624.3853</v>
      </c>
      <c r="C23" s="32">
        <v>880571672.69248605</v>
      </c>
      <c r="D23" s="32">
        <v>1877164.56507317</v>
      </c>
      <c r="E23" s="32">
        <v>1033325928.3817</v>
      </c>
      <c r="F23" s="32">
        <v>674565237.97425604</v>
      </c>
      <c r="G23" s="32">
        <v>80793834.731753707</v>
      </c>
      <c r="H23" s="32">
        <v>730593465.43353999</v>
      </c>
      <c r="I23" s="32">
        <v>648815735.16304398</v>
      </c>
      <c r="J23" s="32">
        <v>93878523.618812203</v>
      </c>
      <c r="K23" s="32">
        <v>11277474.7704159</v>
      </c>
      <c r="L23" s="32">
        <v>28099666661.716381</v>
      </c>
    </row>
    <row r="24" spans="1:12">
      <c r="A24" s="5" t="s">
        <v>65</v>
      </c>
      <c r="B24" s="32">
        <v>66870764777.112801</v>
      </c>
      <c r="C24" s="32">
        <v>3386192752.2476301</v>
      </c>
      <c r="D24" s="32">
        <v>81996108.181239203</v>
      </c>
      <c r="E24" s="32">
        <v>4885857114.8507996</v>
      </c>
      <c r="F24" s="32">
        <v>6814612399.7846804</v>
      </c>
      <c r="G24" s="32">
        <v>1683686633.05427</v>
      </c>
      <c r="H24" s="32">
        <v>8699249408.5100098</v>
      </c>
      <c r="I24" s="32">
        <v>2955433365.3530698</v>
      </c>
      <c r="J24" s="32">
        <v>70760349.539539203</v>
      </c>
      <c r="K24" s="32">
        <v>30229051.106767099</v>
      </c>
      <c r="L24" s="32">
        <v>95478781959.740814</v>
      </c>
    </row>
    <row r="25" spans="1:12">
      <c r="A25" s="5" t="s">
        <v>67</v>
      </c>
      <c r="B25" s="32">
        <v>17626494.064886998</v>
      </c>
      <c r="C25" s="32">
        <v>2581607.5641228501</v>
      </c>
      <c r="D25" s="32">
        <v>15198069.856222499</v>
      </c>
      <c r="E25" s="32">
        <v>441273446.280469</v>
      </c>
      <c r="F25" s="32">
        <v>1249497665.6278999</v>
      </c>
      <c r="G25" s="32">
        <v>177168689.28954399</v>
      </c>
      <c r="H25" s="32">
        <v>3376886332.8480802</v>
      </c>
      <c r="I25" s="32">
        <v>1909044046.75594</v>
      </c>
      <c r="J25" s="32">
        <v>124447832.77699301</v>
      </c>
      <c r="K25" s="32"/>
      <c r="L25" s="32">
        <v>7313724185.0641575</v>
      </c>
    </row>
    <row r="26" spans="1:12">
      <c r="A26" s="5" t="s">
        <v>69</v>
      </c>
      <c r="B26" s="32">
        <v>372679213.49326497</v>
      </c>
      <c r="C26" s="32">
        <v>16073669.643141501</v>
      </c>
      <c r="D26" s="32"/>
      <c r="E26" s="32"/>
      <c r="F26" s="32">
        <v>5310114.2493882002</v>
      </c>
      <c r="G26" s="32"/>
      <c r="H26" s="32">
        <v>3612404.6236851998</v>
      </c>
      <c r="I26" s="32">
        <v>6075590.4238176001</v>
      </c>
      <c r="J26" s="32"/>
      <c r="K26" s="32"/>
      <c r="L26" s="32">
        <v>403750992.43329746</v>
      </c>
    </row>
    <row r="27" spans="1:12">
      <c r="A27" s="5" t="s">
        <v>68</v>
      </c>
      <c r="B27" s="32">
        <v>3300106791.5107498</v>
      </c>
      <c r="C27" s="32">
        <v>132491174.738667</v>
      </c>
      <c r="D27" s="32"/>
      <c r="E27" s="32">
        <v>27894115.539798498</v>
      </c>
      <c r="F27" s="32">
        <v>14760103.312773401</v>
      </c>
      <c r="G27" s="32"/>
      <c r="H27" s="32">
        <v>6974831.0483237598</v>
      </c>
      <c r="I27" s="32">
        <v>16223008.8009595</v>
      </c>
      <c r="J27" s="32"/>
      <c r="K27" s="32">
        <v>886666.52309496806</v>
      </c>
      <c r="L27" s="32">
        <v>3499336691.4743667</v>
      </c>
    </row>
    <row r="28" spans="1:12">
      <c r="A28" s="5" t="s">
        <v>38</v>
      </c>
      <c r="B28" s="32">
        <v>94505144900.567017</v>
      </c>
      <c r="C28" s="32">
        <v>4417910876.8860464</v>
      </c>
      <c r="D28" s="32">
        <v>99071342.602534875</v>
      </c>
      <c r="E28" s="32">
        <v>6388350605.0527678</v>
      </c>
      <c r="F28" s="32">
        <v>8758745520.9489956</v>
      </c>
      <c r="G28" s="32">
        <v>1941649157.0755677</v>
      </c>
      <c r="H28" s="32">
        <v>12817316442.46364</v>
      </c>
      <c r="I28" s="32">
        <v>5535591746.4968309</v>
      </c>
      <c r="J28" s="32">
        <v>289086705.93534446</v>
      </c>
      <c r="K28" s="32">
        <v>42393192.400277965</v>
      </c>
      <c r="L28" s="32">
        <v>134795260490.42903</v>
      </c>
    </row>
    <row r="31" spans="1:12">
      <c r="A31" s="1" t="s">
        <v>61</v>
      </c>
      <c r="B31" t="s">
        <v>70</v>
      </c>
    </row>
    <row r="32" spans="1:12">
      <c r="A32" s="1" t="s">
        <v>179</v>
      </c>
      <c r="B32" t="s">
        <v>182</v>
      </c>
    </row>
    <row r="34" spans="1:12">
      <c r="A34" s="1" t="s">
        <v>39</v>
      </c>
      <c r="B34" s="1" t="s">
        <v>36</v>
      </c>
    </row>
    <row r="35" spans="1:12">
      <c r="A35" s="1" t="s">
        <v>42</v>
      </c>
      <c r="B35" t="s">
        <v>33</v>
      </c>
      <c r="C35" t="s">
        <v>30</v>
      </c>
      <c r="D35" t="s">
        <v>35</v>
      </c>
      <c r="E35" t="s">
        <v>29</v>
      </c>
      <c r="F35" t="s">
        <v>34</v>
      </c>
      <c r="G35" t="s">
        <v>54</v>
      </c>
      <c r="H35" t="s">
        <v>31</v>
      </c>
      <c r="I35" t="s">
        <v>16</v>
      </c>
      <c r="J35" t="s">
        <v>55</v>
      </c>
      <c r="K35" t="s">
        <v>32</v>
      </c>
      <c r="L35" t="s">
        <v>37</v>
      </c>
    </row>
    <row r="36" spans="1:12">
      <c r="A36" s="5" t="s">
        <v>64</v>
      </c>
      <c r="B36" s="32">
        <v>20025059.875349399</v>
      </c>
      <c r="C36" s="32"/>
      <c r="D36" s="32">
        <v>27199938780.214699</v>
      </c>
      <c r="E36" s="32">
        <v>4722145995.22223</v>
      </c>
      <c r="F36" s="32">
        <v>914180892.33026505</v>
      </c>
      <c r="G36" s="32">
        <v>147324776.32574099</v>
      </c>
      <c r="H36" s="32">
        <v>6727808.3436161596</v>
      </c>
      <c r="I36" s="32"/>
      <c r="J36" s="32">
        <v>157665471.774459</v>
      </c>
      <c r="K36" s="32"/>
      <c r="L36" s="32">
        <v>33168008784.086361</v>
      </c>
    </row>
    <row r="37" spans="1:12">
      <c r="A37" s="5" t="s">
        <v>66</v>
      </c>
      <c r="B37" s="32">
        <v>46580820541.251198</v>
      </c>
      <c r="C37" s="32">
        <v>2811780356.5834451</v>
      </c>
      <c r="D37" s="32">
        <v>5497180828.849369</v>
      </c>
      <c r="E37" s="32">
        <v>2429064103.9215102</v>
      </c>
      <c r="F37" s="32">
        <v>3059453088.5851369</v>
      </c>
      <c r="G37" s="32">
        <v>929980675.05063498</v>
      </c>
      <c r="H37" s="32">
        <v>2699482337.502543</v>
      </c>
      <c r="I37" s="32">
        <v>2061374826.3841071</v>
      </c>
      <c r="J37" s="32">
        <v>844869272.52391827</v>
      </c>
      <c r="K37" s="32">
        <v>22816221.258918971</v>
      </c>
      <c r="L37" s="32">
        <v>66936822251.910774</v>
      </c>
    </row>
    <row r="38" spans="1:12">
      <c r="A38" s="5" t="s">
        <v>65</v>
      </c>
      <c r="B38" s="32">
        <v>1305883762.1307869</v>
      </c>
      <c r="C38" s="32">
        <v>94834454.463514</v>
      </c>
      <c r="D38" s="32">
        <v>52059164.976074696</v>
      </c>
      <c r="E38" s="32">
        <v>2924285571.6585221</v>
      </c>
      <c r="F38" s="32">
        <v>681632216.46106005</v>
      </c>
      <c r="G38" s="32">
        <v>1836305527.2653258</v>
      </c>
      <c r="H38" s="32">
        <v>2516441457.3808169</v>
      </c>
      <c r="I38" s="32">
        <v>374734136.00072724</v>
      </c>
      <c r="J38" s="32">
        <v>763351209.10501099</v>
      </c>
      <c r="K38" s="32">
        <v>66084146.004499078</v>
      </c>
      <c r="L38" s="32">
        <v>10615611645.446339</v>
      </c>
    </row>
    <row r="39" spans="1:12">
      <c r="A39" s="5" t="s">
        <v>67</v>
      </c>
      <c r="B39" s="32">
        <v>24228920.662224259</v>
      </c>
      <c r="C39" s="32">
        <v>1478393.66979562</v>
      </c>
      <c r="D39" s="32">
        <v>49000503.590897903</v>
      </c>
      <c r="E39" s="32">
        <v>612953641.35170162</v>
      </c>
      <c r="F39" s="32">
        <v>1211379906.4525425</v>
      </c>
      <c r="G39" s="32">
        <v>3930418281.0642471</v>
      </c>
      <c r="H39" s="32">
        <v>2346598989.7581911</v>
      </c>
      <c r="I39" s="32">
        <v>408880248.80610096</v>
      </c>
      <c r="J39" s="32">
        <v>393666428.33611417</v>
      </c>
      <c r="K39" s="32"/>
      <c r="L39" s="32">
        <v>8978605313.6918144</v>
      </c>
    </row>
    <row r="40" spans="1:12">
      <c r="A40" s="5" t="s">
        <v>69</v>
      </c>
      <c r="B40" s="32">
        <v>1226097516.7557979</v>
      </c>
      <c r="C40" s="32">
        <v>74713792.644074902</v>
      </c>
      <c r="D40" s="32">
        <v>31787288.989886902</v>
      </c>
      <c r="E40" s="32">
        <v>3892446.4006170998</v>
      </c>
      <c r="F40" s="32">
        <v>56817345.293031603</v>
      </c>
      <c r="G40" s="32">
        <v>3937965.2846178901</v>
      </c>
      <c r="H40" s="32">
        <v>17118117.055378899</v>
      </c>
      <c r="I40" s="32">
        <v>20686332.143088188</v>
      </c>
      <c r="J40" s="32">
        <v>977780.07102777297</v>
      </c>
      <c r="K40" s="32">
        <v>720112.93313204404</v>
      </c>
      <c r="L40" s="32">
        <v>1436748697.5706532</v>
      </c>
    </row>
    <row r="41" spans="1:12">
      <c r="A41" s="5" t="s">
        <v>68</v>
      </c>
      <c r="B41" s="32">
        <v>20931173636.51265</v>
      </c>
      <c r="C41" s="32">
        <v>1037403979.168807</v>
      </c>
      <c r="D41" s="32">
        <v>55542770.708274297</v>
      </c>
      <c r="E41" s="32">
        <v>380383577.47363901</v>
      </c>
      <c r="F41" s="32">
        <v>435830896.82294703</v>
      </c>
      <c r="G41" s="32">
        <v>10371769.9352869</v>
      </c>
      <c r="H41" s="32">
        <v>238638404.90618199</v>
      </c>
      <c r="I41" s="32">
        <v>465410184.93869603</v>
      </c>
      <c r="J41" s="32">
        <v>131119210.16331519</v>
      </c>
      <c r="K41" s="32">
        <v>3168639.2271798197</v>
      </c>
      <c r="L41" s="32">
        <v>23689043069.856983</v>
      </c>
    </row>
    <row r="42" spans="1:12">
      <c r="A42" s="5" t="s">
        <v>37</v>
      </c>
      <c r="B42" s="32">
        <v>70088229437.188019</v>
      </c>
      <c r="C42" s="32">
        <v>4020210976.5296364</v>
      </c>
      <c r="D42" s="32">
        <v>32885509337.329201</v>
      </c>
      <c r="E42" s="32">
        <v>11072725336.028219</v>
      </c>
      <c r="F42" s="32">
        <v>6359294345.9449825</v>
      </c>
      <c r="G42" s="32">
        <v>6858338994.9258528</v>
      </c>
      <c r="H42" s="32">
        <v>7825007114.9467287</v>
      </c>
      <c r="I42" s="32">
        <v>3331085728.2727194</v>
      </c>
      <c r="J42" s="32">
        <v>2291649371.9738455</v>
      </c>
      <c r="K42" s="32">
        <v>92789119.423729911</v>
      </c>
      <c r="L42" s="32">
        <v>144824839762.56293</v>
      </c>
    </row>
  </sheetData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workbookViewId="0">
      <selection activeCell="L41" activeCellId="2" sqref="L14 L28 L41"/>
    </sheetView>
  </sheetViews>
  <sheetFormatPr defaultRowHeight="12.75"/>
  <cols>
    <col min="1" max="1" width="3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5.7109375" customWidth="1"/>
    <col min="7" max="7" width="38.140625" customWidth="1"/>
    <col min="8" max="8" width="21.140625" customWidth="1"/>
    <col min="9" max="9" width="15.7109375" customWidth="1"/>
    <col min="10" max="10" width="28.85546875" customWidth="1"/>
    <col min="11" max="11" width="12.7109375" customWidth="1"/>
    <col min="12" max="12" width="18.140625" customWidth="1"/>
    <col min="13" max="13" width="14.28515625" customWidth="1"/>
  </cols>
  <sheetData>
    <row r="1" spans="1:12">
      <c r="A1" s="2" t="s">
        <v>75</v>
      </c>
    </row>
    <row r="2" spans="1:12">
      <c r="A2" s="2" t="s">
        <v>76</v>
      </c>
    </row>
    <row r="3" spans="1:12">
      <c r="A3" s="1" t="s">
        <v>61</v>
      </c>
      <c r="B3" t="s">
        <v>63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50218018287.118896</v>
      </c>
      <c r="C10" s="3">
        <v>2483147453.0459499</v>
      </c>
      <c r="D10" s="3">
        <v>10467219153.8176</v>
      </c>
      <c r="E10" s="3">
        <v>1246682412.3038001</v>
      </c>
      <c r="F10" s="3">
        <v>5367754587.3144903</v>
      </c>
      <c r="G10" s="3">
        <v>2751024761.76512</v>
      </c>
      <c r="H10" s="3">
        <v>15057837510.7812</v>
      </c>
      <c r="I10" s="3">
        <v>7911205021.5480499</v>
      </c>
      <c r="J10" s="3">
        <v>1819809176.4718399</v>
      </c>
      <c r="K10" s="3">
        <v>62099593.287696898</v>
      </c>
      <c r="L10" s="3">
        <v>97384797957.454666</v>
      </c>
    </row>
    <row r="11" spans="1:12">
      <c r="A11" s="5" t="s">
        <v>67</v>
      </c>
      <c r="B11" s="3">
        <v>23440828.965163302</v>
      </c>
      <c r="C11" s="3"/>
      <c r="D11" s="3">
        <v>117701496.117558</v>
      </c>
      <c r="E11" s="3">
        <v>67573294.720167205</v>
      </c>
      <c r="F11" s="3">
        <v>1295817921.1158299</v>
      </c>
      <c r="G11" s="3">
        <v>1242741246.95702</v>
      </c>
      <c r="H11" s="3">
        <v>3863641750.5567899</v>
      </c>
      <c r="I11" s="3">
        <v>794729591.62185204</v>
      </c>
      <c r="J11" s="3">
        <v>980246428.30771601</v>
      </c>
      <c r="K11" s="3">
        <v>52388995.528189301</v>
      </c>
      <c r="L11" s="3">
        <v>8438281553.8902855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38</v>
      </c>
      <c r="B14" s="3">
        <v>50241459116.084061</v>
      </c>
      <c r="C14" s="3">
        <v>2483147453.0459499</v>
      </c>
      <c r="D14" s="3">
        <v>10584920649.935158</v>
      </c>
      <c r="E14" s="3">
        <v>1314255707.0239673</v>
      </c>
      <c r="F14" s="3">
        <v>6663572508.4303207</v>
      </c>
      <c r="G14" s="3">
        <v>3993766008.7221403</v>
      </c>
      <c r="H14" s="3">
        <v>18921479261.33799</v>
      </c>
      <c r="I14" s="3">
        <v>8705934613.1699028</v>
      </c>
      <c r="J14" s="3">
        <v>2800055604.7795558</v>
      </c>
      <c r="K14" s="3">
        <v>114488588.8158862</v>
      </c>
      <c r="L14" s="3">
        <v>105823079511.34496</v>
      </c>
    </row>
    <row r="17" spans="1:12">
      <c r="A17" s="1" t="s">
        <v>61</v>
      </c>
      <c r="B17" t="s">
        <v>63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>
      <c r="A23" s="5" t="s">
        <v>66</v>
      </c>
      <c r="B23" s="32">
        <v>56095156878.706299</v>
      </c>
      <c r="C23" s="32">
        <v>2233165867.22332</v>
      </c>
      <c r="D23" s="32">
        <v>7093563281.3343201</v>
      </c>
      <c r="E23" s="32">
        <v>7194789205.1158504</v>
      </c>
      <c r="F23" s="32">
        <v>2043899045.7337601</v>
      </c>
      <c r="G23" s="32">
        <v>1096728674.0648501</v>
      </c>
      <c r="H23" s="32">
        <v>3978949841.2261701</v>
      </c>
      <c r="I23" s="32">
        <v>1432776515.3777599</v>
      </c>
      <c r="J23" s="32">
        <v>2273662140.9977598</v>
      </c>
      <c r="K23" s="32">
        <v>72510164.464427307</v>
      </c>
      <c r="L23" s="32">
        <v>83515201614.244522</v>
      </c>
    </row>
    <row r="24" spans="1:12">
      <c r="A24" s="5" t="s">
        <v>65</v>
      </c>
      <c r="B24" s="32">
        <v>31334186512.595299</v>
      </c>
      <c r="C24" s="32">
        <v>1306028401.82075</v>
      </c>
      <c r="D24" s="32">
        <v>15510149418.0513</v>
      </c>
      <c r="E24" s="32">
        <v>989481781.09492004</v>
      </c>
      <c r="F24" s="32">
        <v>2002983447.4537499</v>
      </c>
      <c r="G24" s="32">
        <v>714480473.968068</v>
      </c>
      <c r="H24" s="32">
        <v>3474906104.5160899</v>
      </c>
      <c r="I24" s="32">
        <v>1405556234.0966401</v>
      </c>
      <c r="J24" s="32">
        <v>875968535.14170098</v>
      </c>
      <c r="K24" s="32">
        <v>23215214.222498599</v>
      </c>
      <c r="L24" s="32">
        <v>57636956122.961014</v>
      </c>
    </row>
    <row r="25" spans="1:12">
      <c r="A25" s="5" t="s">
        <v>67</v>
      </c>
      <c r="B25" s="32">
        <v>2577401.7838795502</v>
      </c>
      <c r="C25" s="32">
        <v>2990013.6209309902</v>
      </c>
      <c r="D25" s="32">
        <v>11702402.6910604</v>
      </c>
      <c r="E25" s="32">
        <v>80882388.693689495</v>
      </c>
      <c r="F25" s="32">
        <v>134284113.13052601</v>
      </c>
      <c r="G25" s="32">
        <v>114837150.25256699</v>
      </c>
      <c r="H25" s="32">
        <v>797006604.87272596</v>
      </c>
      <c r="I25" s="32">
        <v>261650095.80770299</v>
      </c>
      <c r="J25" s="32">
        <v>42587567.345316902</v>
      </c>
      <c r="K25" s="32"/>
      <c r="L25" s="32">
        <v>1448517738.1983993</v>
      </c>
    </row>
    <row r="26" spans="1:12">
      <c r="A26" s="5" t="s">
        <v>69</v>
      </c>
      <c r="B26" s="32">
        <v>321740557.09565502</v>
      </c>
      <c r="C26" s="32">
        <v>11687039.5184885</v>
      </c>
      <c r="D26" s="32"/>
      <c r="E26" s="32">
        <v>1261189.39407883</v>
      </c>
      <c r="F26" s="32">
        <v>4362594.1692556897</v>
      </c>
      <c r="G26" s="32"/>
      <c r="H26" s="32">
        <v>4705420.1111643398</v>
      </c>
      <c r="I26" s="32">
        <v>301237.44484361098</v>
      </c>
      <c r="J26" s="32"/>
      <c r="K26" s="32"/>
      <c r="L26" s="32">
        <v>344058037.733486</v>
      </c>
    </row>
    <row r="27" spans="1:12">
      <c r="A27" s="5" t="s">
        <v>68</v>
      </c>
      <c r="B27" s="32">
        <v>2104078475.81881</v>
      </c>
      <c r="C27" s="32">
        <v>66965159.886487901</v>
      </c>
      <c r="D27" s="32">
        <v>677946.92789814703</v>
      </c>
      <c r="E27" s="32">
        <v>34970635.593857497</v>
      </c>
      <c r="F27" s="32">
        <v>35466505.355107397</v>
      </c>
      <c r="G27" s="32">
        <v>4389271.2305776104</v>
      </c>
      <c r="H27" s="32">
        <v>8950380.9768817704</v>
      </c>
      <c r="I27" s="32">
        <v>19137465.761805199</v>
      </c>
      <c r="J27" s="32">
        <v>29435784.120726701</v>
      </c>
      <c r="K27" s="32"/>
      <c r="L27" s="32">
        <v>2304071625.6721516</v>
      </c>
    </row>
    <row r="28" spans="1:12">
      <c r="A28" s="5" t="s">
        <v>38</v>
      </c>
      <c r="B28" s="32">
        <v>89857739825.999954</v>
      </c>
      <c r="C28" s="32">
        <v>3620836482.0699778</v>
      </c>
      <c r="D28" s="32">
        <v>22616093049.004578</v>
      </c>
      <c r="E28" s="32">
        <v>8301385199.8923969</v>
      </c>
      <c r="F28" s="32">
        <v>4220995705.8423991</v>
      </c>
      <c r="G28" s="32">
        <v>1930435569.5160627</v>
      </c>
      <c r="H28" s="32">
        <v>8264518351.7030325</v>
      </c>
      <c r="I28" s="32">
        <v>3119421548.4887519</v>
      </c>
      <c r="J28" s="32">
        <v>3221654027.605504</v>
      </c>
      <c r="K28" s="32">
        <v>95725378.686925903</v>
      </c>
      <c r="L28" s="32">
        <v>145248805138.80957</v>
      </c>
    </row>
    <row r="30" spans="1:12">
      <c r="A30" s="1" t="s">
        <v>61</v>
      </c>
      <c r="B30" t="s">
        <v>63</v>
      </c>
    </row>
    <row r="31" spans="1:12">
      <c r="A31" s="1" t="s">
        <v>179</v>
      </c>
      <c r="B31" t="s">
        <v>182</v>
      </c>
    </row>
    <row r="33" spans="1:12">
      <c r="A33" s="1" t="s">
        <v>39</v>
      </c>
      <c r="B33" s="1" t="s">
        <v>36</v>
      </c>
    </row>
    <row r="34" spans="1:12">
      <c r="A34" s="1" t="s">
        <v>42</v>
      </c>
      <c r="B34" t="s">
        <v>33</v>
      </c>
      <c r="C34" t="s">
        <v>30</v>
      </c>
      <c r="D34" t="s">
        <v>35</v>
      </c>
      <c r="E34" t="s">
        <v>29</v>
      </c>
      <c r="F34" t="s">
        <v>34</v>
      </c>
      <c r="G34" t="s">
        <v>54</v>
      </c>
      <c r="H34" t="s">
        <v>31</v>
      </c>
      <c r="I34" t="s">
        <v>16</v>
      </c>
      <c r="J34" t="s">
        <v>55</v>
      </c>
      <c r="K34" t="s">
        <v>32</v>
      </c>
      <c r="L34" t="s">
        <v>38</v>
      </c>
    </row>
    <row r="35" spans="1:12">
      <c r="A35" s="5" t="s">
        <v>64</v>
      </c>
      <c r="B35" s="32">
        <v>20025059.875349399</v>
      </c>
      <c r="C35" s="32"/>
      <c r="D35" s="32">
        <v>27199938780.214699</v>
      </c>
      <c r="E35" s="32">
        <v>4722145995.22223</v>
      </c>
      <c r="F35" s="32">
        <v>914180892.33026505</v>
      </c>
      <c r="G35" s="32">
        <v>147324776.32574099</v>
      </c>
      <c r="H35" s="32">
        <v>6727808.3436161596</v>
      </c>
      <c r="I35" s="32"/>
      <c r="J35" s="32">
        <v>157665471.774459</v>
      </c>
      <c r="K35" s="32"/>
      <c r="L35" s="32">
        <v>33168008784.086361</v>
      </c>
    </row>
    <row r="36" spans="1:12">
      <c r="A36" s="5" t="s">
        <v>66</v>
      </c>
      <c r="B36" s="32">
        <v>36519127563.1716</v>
      </c>
      <c r="C36" s="32">
        <v>2051434509.87852</v>
      </c>
      <c r="D36" s="32">
        <v>5491749142.5177898</v>
      </c>
      <c r="E36" s="32">
        <v>2289283995.5844002</v>
      </c>
      <c r="F36" s="32">
        <v>2436090923.41048</v>
      </c>
      <c r="G36" s="32">
        <v>928923233.00306106</v>
      </c>
      <c r="H36" s="32">
        <v>2526164307.0151</v>
      </c>
      <c r="I36" s="32">
        <v>1748159877.1008101</v>
      </c>
      <c r="J36" s="32">
        <v>838349404.55035901</v>
      </c>
      <c r="K36" s="32">
        <v>18226197.076925099</v>
      </c>
      <c r="L36" s="32">
        <v>54847509153.309044</v>
      </c>
    </row>
    <row r="37" spans="1:12">
      <c r="A37" s="5" t="s">
        <v>65</v>
      </c>
      <c r="B37" s="32">
        <v>263698951.61981699</v>
      </c>
      <c r="C37" s="32">
        <v>11032430.380845699</v>
      </c>
      <c r="D37" s="32">
        <v>38894116.127083197</v>
      </c>
      <c r="E37" s="32">
        <v>433765404.58130199</v>
      </c>
      <c r="F37" s="32">
        <v>113771169.84151</v>
      </c>
      <c r="G37" s="32">
        <v>31648115.2692158</v>
      </c>
      <c r="H37" s="32">
        <v>925509724.80885696</v>
      </c>
      <c r="I37" s="32">
        <v>75177731.1231222</v>
      </c>
      <c r="J37" s="32">
        <v>91554888.461470902</v>
      </c>
      <c r="K37" s="32">
        <v>65642004.816294298</v>
      </c>
      <c r="L37" s="32">
        <v>2050694537.0295179</v>
      </c>
    </row>
    <row r="38" spans="1:12">
      <c r="A38" s="5" t="s">
        <v>67</v>
      </c>
      <c r="B38" s="32">
        <v>2038549.92380476</v>
      </c>
      <c r="C38" s="32"/>
      <c r="D38" s="32">
        <v>35459651.981243499</v>
      </c>
      <c r="E38" s="32">
        <v>66933579.307187699</v>
      </c>
      <c r="F38" s="32">
        <v>56324337.115342602</v>
      </c>
      <c r="G38" s="32">
        <v>877261469.17751706</v>
      </c>
      <c r="H38" s="32">
        <v>577339742.82083094</v>
      </c>
      <c r="I38" s="32">
        <v>141986312.14381999</v>
      </c>
      <c r="J38" s="32">
        <v>343940131.665748</v>
      </c>
      <c r="K38" s="32"/>
      <c r="L38" s="32">
        <v>2101283774.1354947</v>
      </c>
    </row>
    <row r="39" spans="1:12">
      <c r="A39" s="5" t="s">
        <v>69</v>
      </c>
      <c r="B39" s="32">
        <v>834876316.544662</v>
      </c>
      <c r="C39" s="32">
        <v>43137642.658185102</v>
      </c>
      <c r="D39" s="32">
        <v>19733269.3700612</v>
      </c>
      <c r="E39" s="32">
        <v>3892446.4006170998</v>
      </c>
      <c r="F39" s="32">
        <v>42475275.196236201</v>
      </c>
      <c r="G39" s="32">
        <v>3937965.2846178901</v>
      </c>
      <c r="H39" s="32">
        <v>17118117.055378899</v>
      </c>
      <c r="I39" s="32">
        <v>17040616.246510498</v>
      </c>
      <c r="J39" s="32">
        <v>977780.07102777297</v>
      </c>
      <c r="K39" s="32">
        <v>514157.65061036998</v>
      </c>
      <c r="L39" s="32">
        <v>983703586.47790706</v>
      </c>
    </row>
    <row r="40" spans="1:12">
      <c r="A40" s="5" t="s">
        <v>68</v>
      </c>
      <c r="B40" s="32">
        <v>9672250042.4604492</v>
      </c>
      <c r="C40" s="32">
        <v>366740027.028283</v>
      </c>
      <c r="D40" s="32">
        <v>38016078.630994499</v>
      </c>
      <c r="E40" s="32">
        <v>229132477.15727401</v>
      </c>
      <c r="F40" s="32">
        <v>188468355.98294801</v>
      </c>
      <c r="G40" s="32">
        <v>10371769.9352869</v>
      </c>
      <c r="H40" s="32">
        <v>122437134.499266</v>
      </c>
      <c r="I40" s="32">
        <v>200898907.82516301</v>
      </c>
      <c r="J40" s="32">
        <v>129510504.72272301</v>
      </c>
      <c r="K40" s="32">
        <v>2104024.60757773</v>
      </c>
      <c r="L40" s="32">
        <v>10959929322.849966</v>
      </c>
    </row>
    <row r="41" spans="1:12">
      <c r="A41" s="5" t="s">
        <v>38</v>
      </c>
      <c r="B41" s="32">
        <v>47312016483.595688</v>
      </c>
      <c r="C41" s="32">
        <v>2472344609.9458337</v>
      </c>
      <c r="D41" s="32">
        <v>32823791038.841869</v>
      </c>
      <c r="E41" s="32">
        <v>7745153898.2530107</v>
      </c>
      <c r="F41" s="32">
        <v>3751310953.8767815</v>
      </c>
      <c r="G41" s="32">
        <v>1999467328.99544</v>
      </c>
      <c r="H41" s="32">
        <v>4175296834.5430489</v>
      </c>
      <c r="I41" s="32">
        <v>2183263444.4394259</v>
      </c>
      <c r="J41" s="32">
        <v>1561998181.2457876</v>
      </c>
      <c r="K41" s="32">
        <v>86486384.151407495</v>
      </c>
      <c r="L41" s="32">
        <v>104111129157.88828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workbookViewId="0"/>
  </sheetViews>
  <sheetFormatPr defaultRowHeight="12.75"/>
  <cols>
    <col min="1" max="1" width="3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5.7109375" customWidth="1"/>
    <col min="7" max="7" width="38.140625" customWidth="1"/>
    <col min="8" max="8" width="21.140625" customWidth="1"/>
    <col min="9" max="9" width="15.7109375" customWidth="1"/>
    <col min="10" max="10" width="28.85546875" customWidth="1"/>
    <col min="11" max="11" width="12.7109375" customWidth="1"/>
    <col min="12" max="13" width="18.140625" customWidth="1"/>
  </cols>
  <sheetData>
    <row r="1" spans="1:12">
      <c r="A1" s="2" t="s">
        <v>77</v>
      </c>
    </row>
    <row r="2" spans="1:12">
      <c r="A2" s="2" t="s">
        <v>78</v>
      </c>
    </row>
    <row r="3" spans="1:12">
      <c r="A3" s="1" t="s">
        <v>61</v>
      </c>
      <c r="B3" t="s">
        <v>70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153717627843.4259</v>
      </c>
      <c r="C10" s="3">
        <v>9097157979.9731407</v>
      </c>
      <c r="D10" s="3">
        <v>10587611056.201899</v>
      </c>
      <c r="E10" s="3">
        <v>4235751826.4612799</v>
      </c>
      <c r="F10" s="3">
        <v>19952573495.035191</v>
      </c>
      <c r="G10" s="3">
        <v>5804969870.9734306</v>
      </c>
      <c r="H10" s="3">
        <v>35050816463.184097</v>
      </c>
      <c r="I10" s="3">
        <v>34087489910.07235</v>
      </c>
      <c r="J10" s="3">
        <v>2008345545.0359299</v>
      </c>
      <c r="K10" s="3">
        <v>214679301.32812789</v>
      </c>
      <c r="L10" s="3">
        <v>274757023291.69135</v>
      </c>
    </row>
    <row r="11" spans="1:12">
      <c r="A11" s="5" t="s">
        <v>67</v>
      </c>
      <c r="B11" s="3">
        <v>104592988.5960726</v>
      </c>
      <c r="C11" s="3"/>
      <c r="D11" s="3">
        <v>160499402.1644955</v>
      </c>
      <c r="E11" s="3">
        <v>1383544148.9231873</v>
      </c>
      <c r="F11" s="3">
        <v>6365119468.2119694</v>
      </c>
      <c r="G11" s="3">
        <v>3804470496.4089403</v>
      </c>
      <c r="H11" s="3">
        <v>21048959167.026489</v>
      </c>
      <c r="I11" s="3">
        <v>4254839959.7692218</v>
      </c>
      <c r="J11" s="3">
        <v>1365105323.929081</v>
      </c>
      <c r="K11" s="3">
        <v>54052816.62231718</v>
      </c>
      <c r="L11" s="3">
        <v>38541183771.651764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38</v>
      </c>
      <c r="B14" s="3">
        <v>153822220832.02197</v>
      </c>
      <c r="C14" s="3">
        <v>9097157979.9731407</v>
      </c>
      <c r="D14" s="3">
        <v>10748110458.366394</v>
      </c>
      <c r="E14" s="3">
        <v>5619295975.3844671</v>
      </c>
      <c r="F14" s="3">
        <v>26317692963.247162</v>
      </c>
      <c r="G14" s="3">
        <v>9609440367.38237</v>
      </c>
      <c r="H14" s="3">
        <v>56099775630.210587</v>
      </c>
      <c r="I14" s="3">
        <v>38342329869.841568</v>
      </c>
      <c r="J14" s="3">
        <v>3373450868.9650106</v>
      </c>
      <c r="K14" s="3">
        <v>268732117.95044506</v>
      </c>
      <c r="L14" s="3">
        <v>313298207063.34314</v>
      </c>
    </row>
    <row r="17" spans="1:12">
      <c r="A17" s="1" t="s">
        <v>61</v>
      </c>
      <c r="B17" t="s">
        <v>70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>
      <c r="A23" s="5" t="s">
        <v>66</v>
      </c>
      <c r="B23" s="32">
        <v>80039124503.091599</v>
      </c>
      <c r="C23" s="32">
        <v>3113737539.9158058</v>
      </c>
      <c r="D23" s="32">
        <v>7095440445.8993931</v>
      </c>
      <c r="E23" s="32">
        <v>8228115133.497551</v>
      </c>
      <c r="F23" s="32">
        <v>2718464283.7080164</v>
      </c>
      <c r="G23" s="32">
        <v>1177522508.7966037</v>
      </c>
      <c r="H23" s="32">
        <v>4709543306.6597099</v>
      </c>
      <c r="I23" s="32">
        <v>2081592250.5408039</v>
      </c>
      <c r="J23" s="32">
        <v>2367540664.6165719</v>
      </c>
      <c r="K23" s="32">
        <v>83787639.234843209</v>
      </c>
      <c r="L23" s="32">
        <v>111614868275.96092</v>
      </c>
    </row>
    <row r="24" spans="1:12">
      <c r="A24" s="5" t="s">
        <v>65</v>
      </c>
      <c r="B24" s="32">
        <v>98204951289.708099</v>
      </c>
      <c r="C24" s="32">
        <v>4692221154.0683804</v>
      </c>
      <c r="D24" s="32">
        <v>15592145526.23254</v>
      </c>
      <c r="E24" s="32">
        <v>5875338895.9457197</v>
      </c>
      <c r="F24" s="32">
        <v>8817595847.23843</v>
      </c>
      <c r="G24" s="32">
        <v>2398167107.0223379</v>
      </c>
      <c r="H24" s="32">
        <v>12174155513.0261</v>
      </c>
      <c r="I24" s="32">
        <v>4360989599.4497099</v>
      </c>
      <c r="J24" s="32">
        <v>946728884.6812402</v>
      </c>
      <c r="K24" s="32">
        <v>53444265.329265699</v>
      </c>
      <c r="L24" s="32">
        <v>153115738082.70181</v>
      </c>
    </row>
    <row r="25" spans="1:12">
      <c r="A25" s="5" t="s">
        <v>67</v>
      </c>
      <c r="B25" s="32">
        <v>20203895.84876655</v>
      </c>
      <c r="C25" s="32">
        <v>5571621.1850538403</v>
      </c>
      <c r="D25" s="32">
        <v>26900472.547282897</v>
      </c>
      <c r="E25" s="32">
        <v>522155834.97415853</v>
      </c>
      <c r="F25" s="32">
        <v>1383781778.758426</v>
      </c>
      <c r="G25" s="32">
        <v>292005839.54211098</v>
      </c>
      <c r="H25" s="32">
        <v>4173892937.7208061</v>
      </c>
      <c r="I25" s="32">
        <v>2170694142.563643</v>
      </c>
      <c r="J25" s="32">
        <v>167035400.12230992</v>
      </c>
      <c r="K25" s="32"/>
      <c r="L25" s="32">
        <v>8762241923.262558</v>
      </c>
    </row>
    <row r="26" spans="1:12">
      <c r="A26" s="5" t="s">
        <v>69</v>
      </c>
      <c r="B26" s="32">
        <v>694419770.58892</v>
      </c>
      <c r="C26" s="32">
        <v>27760709.161630001</v>
      </c>
      <c r="D26" s="32"/>
      <c r="E26" s="32">
        <v>1261189.39407883</v>
      </c>
      <c r="F26" s="32">
        <v>9672708.4186438899</v>
      </c>
      <c r="G26" s="32"/>
      <c r="H26" s="32">
        <v>8317824.7348495396</v>
      </c>
      <c r="I26" s="32">
        <v>6376827.8686612109</v>
      </c>
      <c r="J26" s="32"/>
      <c r="K26" s="32"/>
      <c r="L26" s="32">
        <v>747809030.16678345</v>
      </c>
    </row>
    <row r="27" spans="1:12">
      <c r="A27" s="5" t="s">
        <v>68</v>
      </c>
      <c r="B27" s="32">
        <v>5404185267.3295593</v>
      </c>
      <c r="C27" s="32">
        <v>199456334.62515491</v>
      </c>
      <c r="D27" s="32">
        <v>677946.92789814703</v>
      </c>
      <c r="E27" s="32">
        <v>62864751.133655995</v>
      </c>
      <c r="F27" s="32">
        <v>50226608.667880796</v>
      </c>
      <c r="G27" s="32">
        <v>4389271.2305776104</v>
      </c>
      <c r="H27" s="32">
        <v>15925212.02520553</v>
      </c>
      <c r="I27" s="32">
        <v>35360474.562764697</v>
      </c>
      <c r="J27" s="32">
        <v>29435784.120726701</v>
      </c>
      <c r="K27" s="32">
        <v>886666.52309496806</v>
      </c>
      <c r="L27" s="32">
        <v>5803408317.1465187</v>
      </c>
    </row>
    <row r="28" spans="1:12">
      <c r="A28" s="5" t="s">
        <v>38</v>
      </c>
      <c r="B28" s="32">
        <v>184362884726.56693</v>
      </c>
      <c r="C28" s="32">
        <v>8038747358.9560242</v>
      </c>
      <c r="D28" s="32">
        <v>22715164391.607117</v>
      </c>
      <c r="E28" s="32">
        <v>14689735804.945166</v>
      </c>
      <c r="F28" s="32">
        <v>12979741226.791397</v>
      </c>
      <c r="G28" s="32">
        <v>3872084726.59163</v>
      </c>
      <c r="H28" s="32">
        <v>21081834794.166668</v>
      </c>
      <c r="I28" s="32">
        <v>8655013294.9855843</v>
      </c>
      <c r="J28" s="32">
        <v>3510740733.5408487</v>
      </c>
      <c r="K28" s="32">
        <v>138118571.08720389</v>
      </c>
      <c r="L28" s="32">
        <v>280044065629.23859</v>
      </c>
    </row>
    <row r="29" spans="1:12">
      <c r="A29" s="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>
      <c r="A30" s="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>
      <c r="A31" s="1" t="s">
        <v>61</v>
      </c>
      <c r="B31" t="s">
        <v>70</v>
      </c>
    </row>
    <row r="32" spans="1:12">
      <c r="A32" s="1" t="s">
        <v>179</v>
      </c>
      <c r="B32" t="s">
        <v>182</v>
      </c>
    </row>
    <row r="34" spans="1:12">
      <c r="A34" s="1" t="s">
        <v>39</v>
      </c>
      <c r="B34" s="1" t="s">
        <v>36</v>
      </c>
    </row>
    <row r="35" spans="1:12">
      <c r="A35" s="1" t="s">
        <v>42</v>
      </c>
      <c r="B35" t="s">
        <v>33</v>
      </c>
      <c r="C35" t="s">
        <v>30</v>
      </c>
      <c r="D35" t="s">
        <v>35</v>
      </c>
      <c r="E35" t="s">
        <v>29</v>
      </c>
      <c r="F35" t="s">
        <v>34</v>
      </c>
      <c r="G35" t="s">
        <v>54</v>
      </c>
      <c r="H35" t="s">
        <v>31</v>
      </c>
      <c r="I35" t="s">
        <v>16</v>
      </c>
      <c r="J35" t="s">
        <v>55</v>
      </c>
      <c r="K35" t="s">
        <v>32</v>
      </c>
      <c r="L35" t="s">
        <v>38</v>
      </c>
    </row>
    <row r="36" spans="1:12">
      <c r="A36" s="5" t="s">
        <v>64</v>
      </c>
      <c r="B36" s="32">
        <v>20025059.875349399</v>
      </c>
      <c r="C36" s="32"/>
      <c r="D36" s="32">
        <v>27199938780.214699</v>
      </c>
      <c r="E36" s="32">
        <v>4722145995.22223</v>
      </c>
      <c r="F36" s="32">
        <v>914180892.33026505</v>
      </c>
      <c r="G36" s="32">
        <v>147324776.32574099</v>
      </c>
      <c r="H36" s="32">
        <v>6727808.3436161596</v>
      </c>
      <c r="I36" s="32"/>
      <c r="J36" s="32">
        <v>157665471.774459</v>
      </c>
      <c r="K36" s="32"/>
      <c r="L36" s="32">
        <v>33168008784.086361</v>
      </c>
    </row>
    <row r="37" spans="1:12">
      <c r="A37" s="5" t="s">
        <v>66</v>
      </c>
      <c r="B37" s="32">
        <v>46580820541.251198</v>
      </c>
      <c r="C37" s="32">
        <v>2811780356.5834451</v>
      </c>
      <c r="D37" s="32">
        <v>5497180828.849369</v>
      </c>
      <c r="E37" s="32">
        <v>2429064103.9215102</v>
      </c>
      <c r="F37" s="32">
        <v>3059453088.5851369</v>
      </c>
      <c r="G37" s="32">
        <v>929980675.05063498</v>
      </c>
      <c r="H37" s="32">
        <v>2699482337.502543</v>
      </c>
      <c r="I37" s="32">
        <v>2061374826.3841071</v>
      </c>
      <c r="J37" s="32">
        <v>844869272.52391827</v>
      </c>
      <c r="K37" s="32">
        <v>22816221.258918971</v>
      </c>
      <c r="L37" s="32">
        <v>66936822251.910774</v>
      </c>
    </row>
    <row r="38" spans="1:12">
      <c r="A38" s="5" t="s">
        <v>65</v>
      </c>
      <c r="B38" s="32">
        <v>1305883762.1307869</v>
      </c>
      <c r="C38" s="32">
        <v>94834454.463514</v>
      </c>
      <c r="D38" s="32">
        <v>52059164.976074696</v>
      </c>
      <c r="E38" s="32">
        <v>2924285571.6585221</v>
      </c>
      <c r="F38" s="32">
        <v>681632216.46106005</v>
      </c>
      <c r="G38" s="32">
        <v>1836305527.2653258</v>
      </c>
      <c r="H38" s="32">
        <v>2516441457.3808169</v>
      </c>
      <c r="I38" s="32">
        <v>374734136.00072724</v>
      </c>
      <c r="J38" s="32">
        <v>763351209.10501099</v>
      </c>
      <c r="K38" s="32">
        <v>66084146.004499078</v>
      </c>
      <c r="L38" s="32">
        <v>10615611645.446339</v>
      </c>
    </row>
    <row r="39" spans="1:12">
      <c r="A39" s="5" t="s">
        <v>67</v>
      </c>
      <c r="B39" s="32">
        <v>24228920.662224259</v>
      </c>
      <c r="C39" s="32">
        <v>1478393.66979562</v>
      </c>
      <c r="D39" s="32">
        <v>49000503.590897903</v>
      </c>
      <c r="E39" s="32">
        <v>612953641.35170162</v>
      </c>
      <c r="F39" s="32">
        <v>1211379906.4525425</v>
      </c>
      <c r="G39" s="32">
        <v>3930418281.0642471</v>
      </c>
      <c r="H39" s="32">
        <v>2346598989.7581911</v>
      </c>
      <c r="I39" s="32">
        <v>408880248.80610096</v>
      </c>
      <c r="J39" s="32">
        <v>393666428.33611417</v>
      </c>
      <c r="K39" s="32"/>
      <c r="L39" s="32">
        <v>8978605313.6918144</v>
      </c>
    </row>
    <row r="40" spans="1:12">
      <c r="A40" s="5" t="s">
        <v>69</v>
      </c>
      <c r="B40" s="32">
        <v>1226097516.7557979</v>
      </c>
      <c r="C40" s="32">
        <v>74713792.644074902</v>
      </c>
      <c r="D40" s="32">
        <v>31787288.989886902</v>
      </c>
      <c r="E40" s="32">
        <v>3892446.4006170998</v>
      </c>
      <c r="F40" s="32">
        <v>56817345.293031603</v>
      </c>
      <c r="G40" s="32">
        <v>3937965.2846178901</v>
      </c>
      <c r="H40" s="32">
        <v>17118117.055378899</v>
      </c>
      <c r="I40" s="32">
        <v>20686332.143088188</v>
      </c>
      <c r="J40" s="32">
        <v>977780.07102777297</v>
      </c>
      <c r="K40" s="32">
        <v>720112.93313204404</v>
      </c>
      <c r="L40" s="32">
        <v>1436748697.5706532</v>
      </c>
    </row>
    <row r="41" spans="1:12">
      <c r="A41" s="5" t="s">
        <v>68</v>
      </c>
      <c r="B41" s="32">
        <v>20931173636.51265</v>
      </c>
      <c r="C41" s="32">
        <v>1037403979.168807</v>
      </c>
      <c r="D41" s="32">
        <v>55542770.708274297</v>
      </c>
      <c r="E41" s="32">
        <v>380383577.47363901</v>
      </c>
      <c r="F41" s="32">
        <v>435830896.82294703</v>
      </c>
      <c r="G41" s="32">
        <v>10371769.9352869</v>
      </c>
      <c r="H41" s="32">
        <v>238638404.90618199</v>
      </c>
      <c r="I41" s="32">
        <v>465410184.93869603</v>
      </c>
      <c r="J41" s="32">
        <v>131119210.16331519</v>
      </c>
      <c r="K41" s="32">
        <v>3168639.2271798197</v>
      </c>
      <c r="L41" s="32">
        <v>23689043069.856983</v>
      </c>
    </row>
    <row r="42" spans="1:12">
      <c r="A42" s="5" t="s">
        <v>38</v>
      </c>
      <c r="B42" s="32">
        <v>70088229437.188019</v>
      </c>
      <c r="C42" s="32">
        <v>4020210976.5296364</v>
      </c>
      <c r="D42" s="32">
        <v>32885509337.329201</v>
      </c>
      <c r="E42" s="32">
        <v>11072725336.028219</v>
      </c>
      <c r="F42" s="32">
        <v>6359294345.9449825</v>
      </c>
      <c r="G42" s="32">
        <v>6858338994.9258528</v>
      </c>
      <c r="H42" s="32">
        <v>7825007114.9467287</v>
      </c>
      <c r="I42" s="32">
        <v>3331085728.2727194</v>
      </c>
      <c r="J42" s="32">
        <v>2291649371.9738455</v>
      </c>
      <c r="K42" s="32">
        <v>92789119.423729911</v>
      </c>
      <c r="L42" s="32">
        <v>144824839762.56293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="80" zoomScaleNormal="80" workbookViewId="0">
      <selection activeCell="B2" sqref="B2"/>
    </sheetView>
  </sheetViews>
  <sheetFormatPr defaultRowHeight="12.75"/>
  <cols>
    <col min="1" max="1" width="20.140625" customWidth="1"/>
    <col min="2" max="2" width="25.7109375" customWidth="1"/>
    <col min="3" max="3" width="17.85546875" customWidth="1"/>
    <col min="4" max="4" width="21.7109375" customWidth="1"/>
    <col min="5" max="5" width="23" customWidth="1"/>
    <col min="6" max="6" width="17.85546875" customWidth="1"/>
    <col min="7" max="7" width="40" customWidth="1"/>
    <col min="8" max="8" width="22.140625" customWidth="1"/>
    <col min="9" max="9" width="17.85546875" customWidth="1"/>
    <col min="10" max="10" width="29.85546875" customWidth="1"/>
    <col min="11" max="11" width="14.5703125" customWidth="1"/>
    <col min="12" max="12" width="20.5703125" customWidth="1"/>
    <col min="13" max="13" width="14.28515625" customWidth="1"/>
  </cols>
  <sheetData>
    <row r="1" spans="1:12">
      <c r="A1" s="2" t="s">
        <v>90</v>
      </c>
    </row>
    <row r="2" spans="1:12">
      <c r="A2" s="2" t="s">
        <v>91</v>
      </c>
    </row>
    <row r="3" spans="1:12">
      <c r="A3" s="2"/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85</v>
      </c>
      <c r="B8" s="3">
        <v>152919950719.56799</v>
      </c>
      <c r="C8" s="3">
        <v>9051012360.1870899</v>
      </c>
      <c r="D8" s="3">
        <v>10366134580.496201</v>
      </c>
      <c r="E8" s="3">
        <v>5601042491.4509001</v>
      </c>
      <c r="F8" s="3">
        <v>26047489249.214001</v>
      </c>
      <c r="G8" s="3">
        <v>9545325221.8794403</v>
      </c>
      <c r="H8" s="3">
        <v>55987661911.887703</v>
      </c>
      <c r="I8" s="3">
        <v>38069609340.871002</v>
      </c>
      <c r="J8" s="3">
        <v>3314832332.8064699</v>
      </c>
      <c r="K8" s="3">
        <v>268732117.950445</v>
      </c>
      <c r="L8" s="3">
        <v>311171790326.31122</v>
      </c>
    </row>
    <row r="9" spans="1:12">
      <c r="A9" s="5" t="s">
        <v>86</v>
      </c>
      <c r="B9" s="3">
        <v>902270112.45395994</v>
      </c>
      <c r="C9" s="3">
        <v>46145619.786068201</v>
      </c>
      <c r="D9" s="3">
        <v>381975877.87018299</v>
      </c>
      <c r="E9" s="3">
        <v>18253483.933573499</v>
      </c>
      <c r="F9" s="3">
        <v>270203714.033077</v>
      </c>
      <c r="G9" s="3">
        <v>64115145.502920099</v>
      </c>
      <c r="H9" s="3">
        <v>112113718.323066</v>
      </c>
      <c r="I9" s="3">
        <v>272720528.97049499</v>
      </c>
      <c r="J9" s="3">
        <v>58618536.158541098</v>
      </c>
      <c r="K9" s="3"/>
      <c r="L9" s="3">
        <v>2126416737.031884</v>
      </c>
    </row>
    <row r="10" spans="1:12">
      <c r="A10" s="5" t="s">
        <v>87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5" t="s">
        <v>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5" t="s">
        <v>88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38</v>
      </c>
      <c r="B13" s="3">
        <v>153822220832.02194</v>
      </c>
      <c r="C13" s="3">
        <v>9097157979.9731579</v>
      </c>
      <c r="D13" s="3">
        <v>10748110458.366383</v>
      </c>
      <c r="E13" s="3">
        <v>5619295975.3844738</v>
      </c>
      <c r="F13" s="3">
        <v>26317692963.247078</v>
      </c>
      <c r="G13" s="3">
        <v>9609440367.3823605</v>
      </c>
      <c r="H13" s="3">
        <v>56099775630.21077</v>
      </c>
      <c r="I13" s="3">
        <v>38342329869.841499</v>
      </c>
      <c r="J13" s="3">
        <v>3373450868.9650111</v>
      </c>
      <c r="K13" s="3">
        <v>268732117.950445</v>
      </c>
      <c r="L13" s="3">
        <v>313298207063.34308</v>
      </c>
    </row>
    <row r="16" spans="1:12">
      <c r="A16" s="1" t="s">
        <v>179</v>
      </c>
      <c r="B16" t="s">
        <v>181</v>
      </c>
    </row>
    <row r="18" spans="1:12">
      <c r="A18" s="1" t="s">
        <v>39</v>
      </c>
      <c r="B18" s="1" t="s">
        <v>36</v>
      </c>
    </row>
    <row r="19" spans="1:12">
      <c r="A19" s="1" t="s">
        <v>42</v>
      </c>
      <c r="B19" t="s">
        <v>33</v>
      </c>
      <c r="C19" t="s">
        <v>30</v>
      </c>
      <c r="D19" t="s">
        <v>35</v>
      </c>
      <c r="E19" t="s">
        <v>29</v>
      </c>
      <c r="F19" t="s">
        <v>34</v>
      </c>
      <c r="G19" t="s">
        <v>54</v>
      </c>
      <c r="H19" t="s">
        <v>31</v>
      </c>
      <c r="I19" t="s">
        <v>16</v>
      </c>
      <c r="J19" t="s">
        <v>55</v>
      </c>
      <c r="K19" t="s">
        <v>32</v>
      </c>
      <c r="L19" t="s">
        <v>38</v>
      </c>
    </row>
    <row r="20" spans="1:12">
      <c r="A20" s="5" t="s">
        <v>85</v>
      </c>
      <c r="B20" s="32">
        <v>183728273658.88101</v>
      </c>
      <c r="C20" s="32">
        <v>8009098729.2210598</v>
      </c>
      <c r="D20" s="32">
        <v>21628530128.967701</v>
      </c>
      <c r="E20" s="32">
        <v>14679416449.7985</v>
      </c>
      <c r="F20" s="32">
        <v>12821159372.7353</v>
      </c>
      <c r="G20" s="32">
        <v>3854280736.7786698</v>
      </c>
      <c r="H20" s="32">
        <v>21027214624.898998</v>
      </c>
      <c r="I20" s="32">
        <v>8578112838.9500999</v>
      </c>
      <c r="J20" s="32">
        <v>3467350293.0546999</v>
      </c>
      <c r="K20" s="32">
        <v>138118571.08720401</v>
      </c>
      <c r="L20" s="32">
        <v>277931555404.37323</v>
      </c>
    </row>
    <row r="21" spans="1:12">
      <c r="A21" s="5" t="s">
        <v>203</v>
      </c>
      <c r="B21" s="32">
        <v>634611067.68492401</v>
      </c>
      <c r="C21" s="32">
        <v>29648629.734959502</v>
      </c>
      <c r="D21" s="32">
        <v>1086634262.6393199</v>
      </c>
      <c r="E21" s="32">
        <v>10319355.1466916</v>
      </c>
      <c r="F21" s="32">
        <v>158581854.056027</v>
      </c>
      <c r="G21" s="32">
        <v>17803989.812954701</v>
      </c>
      <c r="H21" s="32">
        <v>54620169.267700598</v>
      </c>
      <c r="I21" s="32">
        <v>76900456.035485104</v>
      </c>
      <c r="J21" s="32">
        <v>43390440.486153103</v>
      </c>
      <c r="K21" s="32"/>
      <c r="L21" s="32">
        <v>2112510224.8642154</v>
      </c>
    </row>
    <row r="22" spans="1:12">
      <c r="A22" s="5" t="s">
        <v>87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>
      <c r="A23" s="5" t="s">
        <v>204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>
      <c r="A24" s="5" t="s">
        <v>88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>
      <c r="A25" s="5" t="s">
        <v>38</v>
      </c>
      <c r="B25" s="32">
        <v>184362884726.56595</v>
      </c>
      <c r="C25" s="32">
        <v>8038747358.9560194</v>
      </c>
      <c r="D25" s="32">
        <v>22715164391.607021</v>
      </c>
      <c r="E25" s="32">
        <v>14689735804.945192</v>
      </c>
      <c r="F25" s="32">
        <v>12979741226.791327</v>
      </c>
      <c r="G25" s="32">
        <v>3872084726.5916247</v>
      </c>
      <c r="H25" s="32">
        <v>21081834794.166698</v>
      </c>
      <c r="I25" s="32">
        <v>8655013294.9855843</v>
      </c>
      <c r="J25" s="32">
        <v>3510740733.540853</v>
      </c>
      <c r="K25" s="32">
        <v>138118571.08720401</v>
      </c>
      <c r="L25" s="32">
        <v>280044065629.23743</v>
      </c>
    </row>
    <row r="28" spans="1:12">
      <c r="A28" s="1" t="s">
        <v>179</v>
      </c>
      <c r="B28" t="s">
        <v>182</v>
      </c>
    </row>
    <row r="30" spans="1:12">
      <c r="A30" s="1" t="s">
        <v>39</v>
      </c>
      <c r="B30" s="1" t="s">
        <v>36</v>
      </c>
    </row>
    <row r="31" spans="1:12">
      <c r="A31" s="1" t="s">
        <v>42</v>
      </c>
      <c r="B31" t="s">
        <v>33</v>
      </c>
      <c r="C31" t="s">
        <v>30</v>
      </c>
      <c r="D31" t="s">
        <v>35</v>
      </c>
      <c r="E31" t="s">
        <v>29</v>
      </c>
      <c r="F31" t="s">
        <v>34</v>
      </c>
      <c r="G31" t="s">
        <v>54</v>
      </c>
      <c r="H31" t="s">
        <v>31</v>
      </c>
      <c r="I31" t="s">
        <v>16</v>
      </c>
      <c r="J31" t="s">
        <v>55</v>
      </c>
      <c r="K31" t="s">
        <v>32</v>
      </c>
      <c r="L31" t="s">
        <v>38</v>
      </c>
    </row>
    <row r="32" spans="1:12">
      <c r="A32" s="5" t="s">
        <v>85</v>
      </c>
      <c r="B32" s="32">
        <v>67250358787.383003</v>
      </c>
      <c r="C32" s="32">
        <v>3918111745.89641</v>
      </c>
      <c r="D32" s="32">
        <v>4116211393.9650798</v>
      </c>
      <c r="E32" s="32">
        <v>6180720628.3934097</v>
      </c>
      <c r="F32" s="32">
        <v>4994277647.9985399</v>
      </c>
      <c r="G32" s="32">
        <v>6667838579.4320803</v>
      </c>
      <c r="H32" s="32">
        <v>7734375661.6825504</v>
      </c>
      <c r="I32" s="32">
        <v>3036980119.0760698</v>
      </c>
      <c r="J32" s="32">
        <v>2036725311.0439401</v>
      </c>
      <c r="K32" s="32">
        <v>90785823.782046005</v>
      </c>
      <c r="L32" s="32">
        <v>106026385698.65314</v>
      </c>
    </row>
    <row r="33" spans="1:12">
      <c r="A33" s="5" t="s">
        <v>203</v>
      </c>
      <c r="B33" s="32">
        <v>2675966044.1391501</v>
      </c>
      <c r="C33" s="32">
        <v>102084830.332091</v>
      </c>
      <c r="D33" s="32">
        <v>27517898315.402199</v>
      </c>
      <c r="E33" s="32">
        <v>4845078919.7751398</v>
      </c>
      <c r="F33" s="32">
        <v>1328666245.14149</v>
      </c>
      <c r="G33" s="32">
        <v>190431254.28564101</v>
      </c>
      <c r="H33" s="32">
        <v>80428962.567561105</v>
      </c>
      <c r="I33" s="32">
        <v>130174508.035475</v>
      </c>
      <c r="J33" s="32">
        <v>180449542.90500799</v>
      </c>
      <c r="K33" s="32">
        <v>376279.59912900801</v>
      </c>
      <c r="L33" s="32">
        <v>37051554902.182884</v>
      </c>
    </row>
    <row r="34" spans="1:12">
      <c r="A34" s="5" t="s">
        <v>87</v>
      </c>
      <c r="B34" s="32">
        <v>48706175.053731002</v>
      </c>
      <c r="C34" s="32"/>
      <c r="D34" s="32">
        <v>133424282.805213</v>
      </c>
      <c r="E34" s="32">
        <v>31855047.048958</v>
      </c>
      <c r="F34" s="32">
        <v>11206198.656536199</v>
      </c>
      <c r="G34" s="32"/>
      <c r="H34" s="32">
        <v>4008511.96143047</v>
      </c>
      <c r="I34" s="32">
        <v>161637989.781573</v>
      </c>
      <c r="J34" s="32">
        <v>50005880.349646501</v>
      </c>
      <c r="K34" s="32">
        <v>1627016.0425549101</v>
      </c>
      <c r="L34" s="32">
        <v>442471101.69964308</v>
      </c>
    </row>
    <row r="35" spans="1:12">
      <c r="A35" s="5" t="s">
        <v>204</v>
      </c>
      <c r="B35" s="32">
        <v>113126959.336877</v>
      </c>
      <c r="C35" s="32">
        <v>14400.3011351322</v>
      </c>
      <c r="D35" s="32">
        <v>1117975345.15675</v>
      </c>
      <c r="E35" s="32">
        <v>14991653.5579396</v>
      </c>
      <c r="F35" s="32">
        <v>25131510.2258064</v>
      </c>
      <c r="G35" s="32">
        <v>69161.208138652306</v>
      </c>
      <c r="H35" s="32">
        <v>6193978.7351932898</v>
      </c>
      <c r="I35" s="32">
        <v>2239377.1521468102</v>
      </c>
      <c r="J35" s="32">
        <v>24468637.675253</v>
      </c>
      <c r="K35" s="32"/>
      <c r="L35" s="32">
        <v>1304211023.3492398</v>
      </c>
    </row>
    <row r="36" spans="1:12">
      <c r="A36" s="5" t="s">
        <v>88</v>
      </c>
      <c r="B36" s="32">
        <v>71471.276151483893</v>
      </c>
      <c r="C36" s="32"/>
      <c r="D36" s="32"/>
      <c r="E36" s="32">
        <v>79087.252765044905</v>
      </c>
      <c r="F36" s="32">
        <v>12743.9226018636</v>
      </c>
      <c r="G36" s="32"/>
      <c r="H36" s="32"/>
      <c r="I36" s="32">
        <v>53734.227454363798</v>
      </c>
      <c r="J36" s="32"/>
      <c r="K36" s="32"/>
      <c r="L36" s="32">
        <v>217036.6789727562</v>
      </c>
    </row>
    <row r="37" spans="1:12">
      <c r="A37" s="5" t="s">
        <v>38</v>
      </c>
      <c r="B37" s="32">
        <v>70088229437.188919</v>
      </c>
      <c r="C37" s="32">
        <v>4020210976.5296359</v>
      </c>
      <c r="D37" s="32">
        <v>32885509337.329243</v>
      </c>
      <c r="E37" s="32">
        <v>11072725336.028212</v>
      </c>
      <c r="F37" s="32">
        <v>6359294345.9449739</v>
      </c>
      <c r="G37" s="32">
        <v>6858338994.9258595</v>
      </c>
      <c r="H37" s="32">
        <v>7825007114.9467354</v>
      </c>
      <c r="I37" s="32">
        <v>3331085728.2727184</v>
      </c>
      <c r="J37" s="32">
        <v>2291649371.9738474</v>
      </c>
      <c r="K37" s="32">
        <v>92789119.423729926</v>
      </c>
      <c r="L37" s="32">
        <v>144824839762.5639</v>
      </c>
    </row>
  </sheetData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8"/>
  <sheetViews>
    <sheetView zoomScale="80" zoomScaleNormal="80" workbookViewId="0">
      <selection activeCell="M47" sqref="M47"/>
    </sheetView>
  </sheetViews>
  <sheetFormatPr defaultRowHeight="12.75"/>
  <cols>
    <col min="1" max="1" width="20.140625" customWidth="1"/>
    <col min="2" max="2" width="25.7109375" customWidth="1"/>
    <col min="3" max="3" width="17.85546875" customWidth="1"/>
    <col min="4" max="4" width="21.7109375" customWidth="1"/>
    <col min="5" max="5" width="23" customWidth="1"/>
    <col min="6" max="6" width="17.85546875" customWidth="1"/>
    <col min="7" max="7" width="40" customWidth="1"/>
    <col min="8" max="8" width="22.140625" customWidth="1"/>
    <col min="9" max="9" width="17.85546875" customWidth="1"/>
    <col min="10" max="10" width="29.85546875" customWidth="1"/>
    <col min="11" max="11" width="14.5703125" customWidth="1"/>
    <col min="12" max="12" width="20.5703125" bestFit="1" customWidth="1"/>
    <col min="13" max="13" width="18.140625" customWidth="1"/>
  </cols>
  <sheetData>
    <row r="1" spans="1:12">
      <c r="A1" s="2" t="s">
        <v>92</v>
      </c>
    </row>
    <row r="2" spans="1:12">
      <c r="A2" s="2" t="s">
        <v>93</v>
      </c>
    </row>
    <row r="3" spans="1:12">
      <c r="A3" s="2"/>
    </row>
    <row r="5" spans="1:12">
      <c r="A5" s="1" t="s">
        <v>179</v>
      </c>
      <c r="B5" t="s">
        <v>180</v>
      </c>
    </row>
    <row r="7" spans="1:12">
      <c r="A7" s="1" t="s">
        <v>39</v>
      </c>
      <c r="B7" s="1" t="s">
        <v>36</v>
      </c>
    </row>
    <row r="8" spans="1:12">
      <c r="A8" s="1" t="s">
        <v>42</v>
      </c>
      <c r="B8" t="s">
        <v>33</v>
      </c>
      <c r="C8" t="s">
        <v>30</v>
      </c>
      <c r="D8" t="s">
        <v>35</v>
      </c>
      <c r="E8" t="s">
        <v>29</v>
      </c>
      <c r="F8" t="s">
        <v>34</v>
      </c>
      <c r="G8" t="s">
        <v>54</v>
      </c>
      <c r="H8" t="s">
        <v>31</v>
      </c>
      <c r="I8" t="s">
        <v>16</v>
      </c>
      <c r="J8" t="s">
        <v>55</v>
      </c>
      <c r="K8" t="s">
        <v>32</v>
      </c>
      <c r="L8" t="s">
        <v>38</v>
      </c>
    </row>
    <row r="9" spans="1:12">
      <c r="A9" s="5" t="s">
        <v>83</v>
      </c>
      <c r="B9" s="32">
        <v>5004928.1377267204</v>
      </c>
      <c r="C9" s="32">
        <v>867156.78912428604</v>
      </c>
      <c r="D9" s="32">
        <v>7398928.8267614702</v>
      </c>
      <c r="E9" s="32">
        <v>20705663.4831548</v>
      </c>
      <c r="F9" s="32">
        <v>56644567.465817198</v>
      </c>
      <c r="G9" s="32">
        <v>145736.81082496099</v>
      </c>
      <c r="H9" s="32">
        <v>4867367105.28265</v>
      </c>
      <c r="I9" s="32">
        <v>8342167.29788859</v>
      </c>
      <c r="J9" s="32">
        <v>154592.748462246</v>
      </c>
      <c r="K9" s="32"/>
      <c r="L9" s="32">
        <v>4966630846.842411</v>
      </c>
    </row>
    <row r="10" spans="1:12">
      <c r="A10" s="5" t="s">
        <v>185</v>
      </c>
      <c r="B10" s="32">
        <v>46726904.591145203</v>
      </c>
      <c r="C10" s="32">
        <v>5693216.2740149396</v>
      </c>
      <c r="D10" s="32">
        <v>47702030.443405502</v>
      </c>
      <c r="E10" s="32">
        <v>28417930.697646901</v>
      </c>
      <c r="F10" s="32">
        <v>30495860.0688008</v>
      </c>
      <c r="G10" s="32">
        <v>3921351.7298981999</v>
      </c>
      <c r="H10" s="32">
        <v>29530500.214901701</v>
      </c>
      <c r="I10" s="32">
        <v>7348670.4167244704</v>
      </c>
      <c r="J10" s="32">
        <v>6658355.0593812698</v>
      </c>
      <c r="K10" s="32">
        <v>36891.962090332898</v>
      </c>
      <c r="L10" s="32">
        <v>206531711.45800933</v>
      </c>
    </row>
    <row r="11" spans="1:12">
      <c r="A11" s="5" t="s">
        <v>184</v>
      </c>
      <c r="B11" s="32">
        <v>220019065.67776</v>
      </c>
      <c r="C11" s="32">
        <v>23446749.375124399</v>
      </c>
      <c r="D11" s="32">
        <v>173546739.25522599</v>
      </c>
      <c r="E11" s="32">
        <v>20920051.773534499</v>
      </c>
      <c r="F11" s="32">
        <v>28255500.121723998</v>
      </c>
      <c r="G11" s="32">
        <v>9372075.5338968709</v>
      </c>
      <c r="H11" s="32">
        <v>63441359.963098302</v>
      </c>
      <c r="I11" s="32">
        <v>25018751.6087723</v>
      </c>
      <c r="J11" s="32">
        <v>31407508.2373433</v>
      </c>
      <c r="K11" s="32">
        <v>96313.291175278995</v>
      </c>
      <c r="L11" s="32">
        <v>595524114.83765483</v>
      </c>
    </row>
    <row r="12" spans="1:12">
      <c r="A12" s="5" t="s">
        <v>187</v>
      </c>
      <c r="B12" s="32">
        <v>1902710930.6361301</v>
      </c>
      <c r="C12" s="32">
        <v>173719954.74031901</v>
      </c>
      <c r="D12" s="32">
        <v>314355678.07401103</v>
      </c>
      <c r="E12" s="32">
        <v>27225936.243416</v>
      </c>
      <c r="F12" s="32">
        <v>157911563.172216</v>
      </c>
      <c r="G12" s="32">
        <v>404309828.317873</v>
      </c>
      <c r="H12" s="32">
        <v>1232666656.3367801</v>
      </c>
      <c r="I12" s="32">
        <v>245909485.569489</v>
      </c>
      <c r="J12" s="32">
        <v>118572372.30897599</v>
      </c>
      <c r="K12" s="32">
        <v>2153010.9739740598</v>
      </c>
      <c r="L12" s="32">
        <v>4579535416.3731842</v>
      </c>
    </row>
    <row r="13" spans="1:12">
      <c r="A13" s="5" t="s">
        <v>186</v>
      </c>
      <c r="B13" s="32">
        <v>14294910316.680599</v>
      </c>
      <c r="C13" s="32">
        <v>698899086.275455</v>
      </c>
      <c r="D13" s="32">
        <v>1129796827.6185801</v>
      </c>
      <c r="E13" s="32">
        <v>375873448.09658003</v>
      </c>
      <c r="F13" s="32">
        <v>1837551121.98545</v>
      </c>
      <c r="G13" s="32">
        <v>5738395114.6857595</v>
      </c>
      <c r="H13" s="32">
        <v>12738595321.5026</v>
      </c>
      <c r="I13" s="32">
        <v>2825822520.0178399</v>
      </c>
      <c r="J13" s="32">
        <v>1111878214.8656299</v>
      </c>
      <c r="K13" s="32">
        <v>61077532.932373099</v>
      </c>
      <c r="L13" s="32">
        <v>40812799504.660866</v>
      </c>
    </row>
    <row r="14" spans="1:12">
      <c r="A14" s="5" t="s">
        <v>84</v>
      </c>
      <c r="B14" s="32">
        <v>137352801915.297</v>
      </c>
      <c r="C14" s="32">
        <v>8194531816.5191298</v>
      </c>
      <c r="D14" s="32">
        <v>9075310254.1483898</v>
      </c>
      <c r="E14" s="32">
        <v>5146152945.0901403</v>
      </c>
      <c r="F14" s="32">
        <v>24206834350.433102</v>
      </c>
      <c r="G14" s="32">
        <v>3453296260.3041101</v>
      </c>
      <c r="H14" s="32">
        <v>37168174686.910599</v>
      </c>
      <c r="I14" s="32">
        <v>35229888274.930702</v>
      </c>
      <c r="J14" s="32">
        <v>2104779825.7452199</v>
      </c>
      <c r="K14" s="32">
        <v>205368368.790833</v>
      </c>
      <c r="L14" s="32">
        <v>262137138698.16919</v>
      </c>
    </row>
    <row r="15" spans="1:12">
      <c r="A15" s="5" t="s">
        <v>205</v>
      </c>
      <c r="B15" s="32">
        <v>46771.000954525101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v>46771.000954525101</v>
      </c>
    </row>
    <row r="16" spans="1:12">
      <c r="A16" s="5" t="s">
        <v>38</v>
      </c>
      <c r="B16" s="32">
        <v>153822220832.0213</v>
      </c>
      <c r="C16" s="32">
        <v>9097157979.9731674</v>
      </c>
      <c r="D16" s="32">
        <v>10748110458.366375</v>
      </c>
      <c r="E16" s="32">
        <v>5619295975.3844728</v>
      </c>
      <c r="F16" s="32">
        <v>26317692963.247108</v>
      </c>
      <c r="G16" s="32">
        <v>9609440367.3823624</v>
      </c>
      <c r="H16" s="32">
        <v>56099775630.210632</v>
      </c>
      <c r="I16" s="32">
        <v>38342329869.841415</v>
      </c>
      <c r="J16" s="32">
        <v>3373450868.9650126</v>
      </c>
      <c r="K16" s="32">
        <v>268732117.95044577</v>
      </c>
      <c r="L16" s="32">
        <v>313298207063.34229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83</v>
      </c>
      <c r="B22" s="32">
        <v>1446868.7695988701</v>
      </c>
      <c r="C22" s="32">
        <v>107917.88710089101</v>
      </c>
      <c r="D22" s="32">
        <v>810483.89477277396</v>
      </c>
      <c r="E22" s="32">
        <v>88523774.996576697</v>
      </c>
      <c r="F22" s="32">
        <v>59375293.265189998</v>
      </c>
      <c r="G22" s="32">
        <v>155463.94694760899</v>
      </c>
      <c r="H22" s="32">
        <v>7176460.0826569898</v>
      </c>
      <c r="I22" s="32">
        <v>1198103.0903285299</v>
      </c>
      <c r="J22" s="32"/>
      <c r="K22" s="32"/>
      <c r="L22" s="32">
        <v>158794365.93317235</v>
      </c>
    </row>
    <row r="23" spans="1:12">
      <c r="A23" s="5" t="s">
        <v>185</v>
      </c>
      <c r="B23" s="32">
        <v>42446208.165270098</v>
      </c>
      <c r="C23" s="32">
        <v>3354121.8130703098</v>
      </c>
      <c r="D23" s="32">
        <v>27493458.3469809</v>
      </c>
      <c r="E23" s="32">
        <v>121582569.745224</v>
      </c>
      <c r="F23" s="32">
        <v>29381443.085069701</v>
      </c>
      <c r="G23" s="32">
        <v>56643385.558557697</v>
      </c>
      <c r="H23" s="32">
        <v>4394447.5926047796</v>
      </c>
      <c r="I23" s="32">
        <v>6988055.3628667304</v>
      </c>
      <c r="J23" s="32">
        <v>46013.5693605618</v>
      </c>
      <c r="K23" s="32">
        <v>88311.575688315803</v>
      </c>
      <c r="L23" s="32">
        <v>292418014.81469309</v>
      </c>
    </row>
    <row r="24" spans="1:12">
      <c r="A24" s="5" t="s">
        <v>184</v>
      </c>
      <c r="B24" s="32">
        <v>139808393.96477801</v>
      </c>
      <c r="C24" s="32">
        <v>4974889.4120073998</v>
      </c>
      <c r="D24" s="32">
        <v>248056332.26662701</v>
      </c>
      <c r="E24" s="32">
        <v>16221777.1270965</v>
      </c>
      <c r="F24" s="32">
        <v>16952766.1478124</v>
      </c>
      <c r="G24" s="32">
        <v>11245398.492558001</v>
      </c>
      <c r="H24" s="32">
        <v>60276479.476775803</v>
      </c>
      <c r="I24" s="32">
        <v>5157787.9076445</v>
      </c>
      <c r="J24" s="32">
        <v>8170802.0369510101</v>
      </c>
      <c r="K24" s="32">
        <v>97554.9658880918</v>
      </c>
      <c r="L24" s="32">
        <v>510962181.79813874</v>
      </c>
    </row>
    <row r="25" spans="1:12">
      <c r="A25" s="5" t="s">
        <v>187</v>
      </c>
      <c r="B25" s="32">
        <v>2599724385.8352098</v>
      </c>
      <c r="C25" s="32">
        <v>178498399.35981101</v>
      </c>
      <c r="D25" s="32">
        <v>494820897.19734699</v>
      </c>
      <c r="E25" s="32">
        <v>69120823.521833703</v>
      </c>
      <c r="F25" s="32">
        <v>119202130.871318</v>
      </c>
      <c r="G25" s="32">
        <v>355694404.94835699</v>
      </c>
      <c r="H25" s="32">
        <v>658308586.72418499</v>
      </c>
      <c r="I25" s="32">
        <v>114296579.03904299</v>
      </c>
      <c r="J25" s="32">
        <v>34042736.494509399</v>
      </c>
      <c r="K25" s="32">
        <v>7865789.2052454697</v>
      </c>
      <c r="L25" s="32">
        <v>4631574733.1968594</v>
      </c>
    </row>
    <row r="26" spans="1:12">
      <c r="A26" s="5" t="s">
        <v>186</v>
      </c>
      <c r="B26" s="32">
        <v>23466907251.042099</v>
      </c>
      <c r="C26" s="32">
        <v>986854434.28728998</v>
      </c>
      <c r="D26" s="32">
        <v>9254768957.2836208</v>
      </c>
      <c r="E26" s="32">
        <v>1587222736.3542099</v>
      </c>
      <c r="F26" s="32">
        <v>1249924541.0929799</v>
      </c>
      <c r="G26" s="32">
        <v>2554624343.9362898</v>
      </c>
      <c r="H26" s="32">
        <v>6342146017.2612305</v>
      </c>
      <c r="I26" s="32">
        <v>1041647179.72592</v>
      </c>
      <c r="J26" s="32">
        <v>1287785602.6442499</v>
      </c>
      <c r="K26" s="32">
        <v>18749928.6928645</v>
      </c>
      <c r="L26" s="32">
        <v>47790630992.320747</v>
      </c>
    </row>
    <row r="27" spans="1:12">
      <c r="A27" s="5" t="s">
        <v>84</v>
      </c>
      <c r="B27" s="32">
        <v>158112551618.789</v>
      </c>
      <c r="C27" s="32">
        <v>6864957596.1967402</v>
      </c>
      <c r="D27" s="32">
        <v>12689214262.6178</v>
      </c>
      <c r="E27" s="32">
        <v>12807064123.200199</v>
      </c>
      <c r="F27" s="32">
        <v>11504905052.329</v>
      </c>
      <c r="G27" s="32">
        <v>893721729.70892203</v>
      </c>
      <c r="H27" s="32">
        <v>14009532803.0292</v>
      </c>
      <c r="I27" s="32">
        <v>7485725589.8597898</v>
      </c>
      <c r="J27" s="32">
        <v>2180695578.7957802</v>
      </c>
      <c r="K27" s="32">
        <v>111316986.64751799</v>
      </c>
      <c r="L27" s="32">
        <v>226659685341.17398</v>
      </c>
    </row>
    <row r="28" spans="1:12">
      <c r="A28" s="5" t="s">
        <v>205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>
      <c r="A29" s="5" t="s">
        <v>38</v>
      </c>
      <c r="B29" s="32">
        <v>184362884726.56595</v>
      </c>
      <c r="C29" s="32">
        <v>8038747358.9560194</v>
      </c>
      <c r="D29" s="32">
        <v>22715164391.607147</v>
      </c>
      <c r="E29" s="32">
        <v>14689735804.945141</v>
      </c>
      <c r="F29" s="32">
        <v>12979741226.79137</v>
      </c>
      <c r="G29" s="32">
        <v>3872084726.5916319</v>
      </c>
      <c r="H29" s="32">
        <v>21081834794.166653</v>
      </c>
      <c r="I29" s="32">
        <v>8655013294.9855919</v>
      </c>
      <c r="J29" s="32">
        <v>3510740733.5408511</v>
      </c>
      <c r="K29" s="32">
        <v>138118571.08720437</v>
      </c>
      <c r="L29" s="32">
        <v>280044065629.23761</v>
      </c>
    </row>
    <row r="31" spans="1:12">
      <c r="A31" s="1" t="s">
        <v>179</v>
      </c>
      <c r="B31" t="s">
        <v>182</v>
      </c>
    </row>
    <row r="33" spans="1:13">
      <c r="A33" s="1" t="s">
        <v>39</v>
      </c>
      <c r="B33" s="1" t="s">
        <v>36</v>
      </c>
    </row>
    <row r="34" spans="1:13">
      <c r="A34" s="1" t="s">
        <v>42</v>
      </c>
      <c r="B34" t="s">
        <v>33</v>
      </c>
      <c r="C34" t="s">
        <v>30</v>
      </c>
      <c r="D34" t="s">
        <v>35</v>
      </c>
      <c r="E34" t="s">
        <v>29</v>
      </c>
      <c r="F34" t="s">
        <v>34</v>
      </c>
      <c r="G34" t="s">
        <v>54</v>
      </c>
      <c r="H34" t="s">
        <v>31</v>
      </c>
      <c r="I34" t="s">
        <v>16</v>
      </c>
      <c r="J34" t="s">
        <v>55</v>
      </c>
      <c r="K34" t="s">
        <v>32</v>
      </c>
      <c r="L34" t="s">
        <v>37</v>
      </c>
    </row>
    <row r="35" spans="1:13">
      <c r="A35" s="5" t="s">
        <v>83</v>
      </c>
      <c r="B35" s="32">
        <v>59768660.906063803</v>
      </c>
      <c r="C35" s="32">
        <v>4093511.44873195</v>
      </c>
      <c r="D35" s="32">
        <v>130268096.411183</v>
      </c>
      <c r="E35" s="32">
        <v>177111527.90371099</v>
      </c>
      <c r="F35" s="32">
        <v>23462706.017933398</v>
      </c>
      <c r="G35" s="32">
        <v>5069227.1428398704</v>
      </c>
      <c r="H35" s="32">
        <v>813261810.916587</v>
      </c>
      <c r="I35" s="32">
        <v>41333814.864674203</v>
      </c>
      <c r="J35" s="32">
        <v>7575304.5772923101</v>
      </c>
      <c r="K35" s="32">
        <v>18587.933754703201</v>
      </c>
      <c r="L35" s="32">
        <v>1261963248.122771</v>
      </c>
    </row>
    <row r="36" spans="1:13">
      <c r="A36" s="5" t="s">
        <v>185</v>
      </c>
      <c r="B36" s="32">
        <v>440010773.34107101</v>
      </c>
      <c r="C36" s="32">
        <v>33807446.122805998</v>
      </c>
      <c r="D36" s="32">
        <v>1590003029.7372899</v>
      </c>
      <c r="E36" s="32">
        <v>493120343.60342401</v>
      </c>
      <c r="F36" s="32">
        <v>43236309.481411397</v>
      </c>
      <c r="G36" s="32">
        <v>59778166.813953102</v>
      </c>
      <c r="H36" s="32">
        <v>164563633.100586</v>
      </c>
      <c r="I36" s="32">
        <v>39574722.724764101</v>
      </c>
      <c r="J36" s="32">
        <v>14956447.3898445</v>
      </c>
      <c r="K36" s="32">
        <v>579458.75404667202</v>
      </c>
      <c r="L36" s="32">
        <v>2879630331.0691957</v>
      </c>
    </row>
    <row r="37" spans="1:13">
      <c r="A37" s="5" t="s">
        <v>184</v>
      </c>
      <c r="B37" s="32">
        <v>446071122.641837</v>
      </c>
      <c r="C37" s="32">
        <v>36285814.157696299</v>
      </c>
      <c r="D37" s="32">
        <v>523444899.709723</v>
      </c>
      <c r="E37" s="32">
        <v>79615455.896120399</v>
      </c>
      <c r="F37" s="32">
        <v>36629020.148116902</v>
      </c>
      <c r="G37" s="32">
        <v>122255609.858082</v>
      </c>
      <c r="H37" s="32">
        <v>78603433.092793301</v>
      </c>
      <c r="I37" s="32">
        <v>134922669.71217301</v>
      </c>
      <c r="J37" s="32">
        <v>53078554.759979002</v>
      </c>
      <c r="K37" s="32">
        <v>2495520.9596564798</v>
      </c>
      <c r="L37" s="32">
        <v>1513402100.9361773</v>
      </c>
    </row>
    <row r="38" spans="1:13">
      <c r="A38" s="5" t="s">
        <v>187</v>
      </c>
      <c r="B38" s="32">
        <v>2335337999.1950898</v>
      </c>
      <c r="C38" s="32">
        <v>211325265.69171199</v>
      </c>
      <c r="D38" s="32">
        <v>483850182.11923897</v>
      </c>
      <c r="E38" s="32">
        <v>101069611.891656</v>
      </c>
      <c r="F38" s="32">
        <v>267691985.10375401</v>
      </c>
      <c r="G38" s="32">
        <v>238529592.32648399</v>
      </c>
      <c r="H38" s="32">
        <v>625809494.941576</v>
      </c>
      <c r="I38" s="32">
        <v>227847497.92957801</v>
      </c>
      <c r="J38" s="32">
        <v>210162366.31452101</v>
      </c>
      <c r="K38" s="32">
        <v>814808.55434808705</v>
      </c>
      <c r="L38" s="32">
        <v>4702438804.0679579</v>
      </c>
    </row>
    <row r="39" spans="1:13">
      <c r="A39" s="5" t="s">
        <v>186</v>
      </c>
      <c r="B39" s="32">
        <v>9983209717.4436207</v>
      </c>
      <c r="C39" s="32">
        <v>696893143.03852296</v>
      </c>
      <c r="D39" s="32">
        <v>3779638434.6972899</v>
      </c>
      <c r="E39" s="32">
        <v>730050606.39225197</v>
      </c>
      <c r="F39" s="32">
        <v>1114659016.09884</v>
      </c>
      <c r="G39" s="32">
        <v>1559220170.5913899</v>
      </c>
      <c r="H39" s="32">
        <v>2621865189.9825201</v>
      </c>
      <c r="I39" s="32">
        <v>352580372.266608</v>
      </c>
      <c r="J39" s="32">
        <v>627604441.66690397</v>
      </c>
      <c r="K39" s="32">
        <v>73208824.4483044</v>
      </c>
      <c r="L39" s="32">
        <v>21538929916.626255</v>
      </c>
    </row>
    <row r="40" spans="1:13">
      <c r="A40" s="5" t="s">
        <v>84</v>
      </c>
      <c r="B40" s="32">
        <v>56822796270.864502</v>
      </c>
      <c r="C40" s="32">
        <v>3037805796.0701699</v>
      </c>
      <c r="D40" s="32">
        <v>26378304694.654499</v>
      </c>
      <c r="E40" s="32">
        <v>9491757790.3410606</v>
      </c>
      <c r="F40" s="32">
        <v>4873615309.0949202</v>
      </c>
      <c r="G40" s="32">
        <v>4873486228.1931105</v>
      </c>
      <c r="H40" s="32">
        <v>3520903552.9126701</v>
      </c>
      <c r="I40" s="32">
        <v>2534826650.77492</v>
      </c>
      <c r="J40" s="32">
        <v>1378272257.2653</v>
      </c>
      <c r="K40" s="32">
        <v>15671918.7736196</v>
      </c>
      <c r="L40" s="32">
        <v>112927440468.94479</v>
      </c>
    </row>
    <row r="41" spans="1:13">
      <c r="A41" s="5" t="s">
        <v>205</v>
      </c>
      <c r="B41" s="32">
        <v>1034892.79613933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v>1034892.79613933</v>
      </c>
    </row>
    <row r="42" spans="1:13">
      <c r="A42" s="5" t="s">
        <v>37</v>
      </c>
      <c r="B42" s="32">
        <v>70088229437.188324</v>
      </c>
      <c r="C42" s="32">
        <v>4020210976.5296392</v>
      </c>
      <c r="D42" s="32">
        <v>32885509337.329224</v>
      </c>
      <c r="E42" s="32">
        <v>11072725336.028225</v>
      </c>
      <c r="F42" s="32">
        <v>6359294345.9449759</v>
      </c>
      <c r="G42" s="32">
        <v>6858338994.9258595</v>
      </c>
      <c r="H42" s="32">
        <v>7825007114.9467325</v>
      </c>
      <c r="I42" s="32">
        <v>3331085728.2727175</v>
      </c>
      <c r="J42" s="32">
        <v>2291649371.9738407</v>
      </c>
      <c r="K42" s="32">
        <v>92789119.423729926</v>
      </c>
      <c r="L42" s="32">
        <v>144824839762.56329</v>
      </c>
      <c r="M42" s="32">
        <f>+L16+L29+L42</f>
        <v>738167112455.14307</v>
      </c>
    </row>
    <row r="45" spans="1:13">
      <c r="L45" s="32">
        <f>+SUM(L9,L22,L35)</f>
        <v>6387388460.8983545</v>
      </c>
      <c r="M45" s="3">
        <f>+L45/1000000</f>
        <v>6387.3884608983544</v>
      </c>
    </row>
    <row r="46" spans="1:13">
      <c r="L46" s="32">
        <f>+SUM(L10,L11,L23,L24,L36,L37)</f>
        <v>5998468454.9138689</v>
      </c>
      <c r="M46" s="3">
        <f>+L46/1000000</f>
        <v>5998.4684549138692</v>
      </c>
    </row>
    <row r="47" spans="1:13">
      <c r="L47" s="32">
        <f>+SUM(L12,L13,L14,L25,L26,L27,L28,L38,L39,L40,L41)</f>
        <v>725781208768.32996</v>
      </c>
      <c r="M47" s="3">
        <f>+L47/1000000</f>
        <v>725781.20876832993</v>
      </c>
    </row>
    <row r="48" spans="1:13">
      <c r="L48" s="32">
        <f>SUM(L45:L47)</f>
        <v>738167065684.14221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101301-1430-4EF2-B355-7EBC132A73A3}"/>
</file>

<file path=customXml/itemProps2.xml><?xml version="1.0" encoding="utf-8"?>
<ds:datastoreItem xmlns:ds="http://schemas.openxmlformats.org/officeDocument/2006/customXml" ds:itemID="{B2E121D2-9662-48CE-A8DA-56AE0412EB92}"/>
</file>

<file path=customXml/itemProps3.xml><?xml version="1.0" encoding="utf-8"?>
<ds:datastoreItem xmlns:ds="http://schemas.openxmlformats.org/officeDocument/2006/customXml" ds:itemID="{D87FA414-5C05-48BF-93CF-DED901FB82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7</vt:i4>
      </vt:variant>
    </vt:vector>
  </HeadingPairs>
  <TitlesOfParts>
    <vt:vector size="30" baseType="lpstr">
      <vt:lpstr>M1+M2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Data_90</vt:lpstr>
      <vt:lpstr>A</vt:lpstr>
      <vt:lpstr>X2</vt:lpstr>
      <vt:lpstr>G1.1</vt:lpstr>
      <vt:lpstr>G2</vt:lpstr>
      <vt:lpstr>G.3</vt:lpstr>
      <vt:lpstr>G.4</vt:lpstr>
      <vt:lpstr>Data_M11</vt:lpstr>
      <vt:lpstr>Data_M31</vt:lpstr>
      <vt:lpstr>Data_M511</vt:lpstr>
      <vt:lpstr>Data_M61</vt:lpstr>
      <vt:lpstr>Data_M91</vt:lpstr>
      <vt:lpstr>Data_M101</vt:lpstr>
      <vt:lpstr>Data_90</vt:lpstr>
      <vt:lpstr>Data_M1</vt:lpstr>
      <vt:lpstr>Data_M101</vt:lpstr>
      <vt:lpstr>Data_M3</vt:lpstr>
      <vt:lpstr>Data_M51</vt:lpstr>
      <vt:lpstr>Data_M61</vt:lpstr>
      <vt:lpstr>Data_M91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Jesper Tvede</dc:creator>
  <cp:lastModifiedBy>B48222</cp:lastModifiedBy>
  <cp:lastPrinted>2012-12-11T07:42:22Z</cp:lastPrinted>
  <dcterms:created xsi:type="dcterms:W3CDTF">2012-10-09T11:07:28Z</dcterms:created>
  <dcterms:modified xsi:type="dcterms:W3CDTF">2013-03-14T08:10:59Z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